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C05E3D1-4BC2-4DB6-97BE-9ABC734FBF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41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710" i="1" l="1"/>
  <c r="S679" i="1" l="1"/>
  <c r="S648" i="1" l="1"/>
  <c r="S619" i="1" l="1"/>
  <c r="S587" i="1"/>
  <c r="S556" i="1" l="1"/>
  <c r="S528" i="1" l="1"/>
  <c r="S283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3" i="1" l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11" i="1"/>
  <c r="AP11" i="1"/>
  <c r="AQ12" i="1"/>
  <c r="AR12" i="1"/>
  <c r="AP12" i="1"/>
  <c r="AP28" i="1"/>
  <c r="AR28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R13" i="1"/>
  <c r="AP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R14" i="1"/>
  <c r="AP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P31" i="1"/>
  <c r="AR31" i="1"/>
  <c r="AR15" i="1"/>
  <c r="AP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S32" i="1"/>
  <c r="AR32" i="1"/>
  <c r="AP32" i="1"/>
  <c r="AP16" i="1"/>
  <c r="AR16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17" i="1"/>
  <c r="AR17" i="1"/>
  <c r="AR33" i="1"/>
  <c r="AP33" i="1"/>
  <c r="AS33" i="1"/>
  <c r="AQ33" i="1"/>
  <c r="AO34" i="1"/>
  <c r="AQ34" i="1" s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P18" i="1"/>
  <c r="AR18" i="1"/>
  <c r="AR34" i="1"/>
  <c r="AP34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18" i="1" l="1"/>
  <c r="AT34" i="1"/>
  <c r="AP19" i="1"/>
  <c r="AR19" i="1"/>
  <c r="AR35" i="1"/>
  <c r="AP35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36" i="1"/>
  <c r="AP36" i="1"/>
  <c r="AR20" i="1"/>
  <c r="AP20" i="1"/>
  <c r="AQ20" i="1"/>
  <c r="AS36" i="1"/>
  <c r="AQ36" i="1"/>
  <c r="AS20" i="1"/>
  <c r="AO37" i="1"/>
  <c r="AO21" i="1"/>
  <c r="AD22" i="1"/>
  <c r="H21" i="1"/>
  <c r="AF34" i="1"/>
  <c r="AM33" i="1"/>
  <c r="AC36" i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36" i="1" l="1"/>
  <c r="AT20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S39" i="1"/>
  <c r="AR39" i="1"/>
  <c r="AP39" i="1"/>
  <c r="AR23" i="1"/>
  <c r="AP23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P40" i="1"/>
  <c r="AR40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1" i="1" l="1"/>
  <c r="AP41" i="1"/>
  <c r="AR41" i="1"/>
  <c r="AQ42" i="1"/>
  <c r="AP42" i="1"/>
  <c r="AR42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P43" i="1"/>
  <c r="AR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S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T43" i="1" s="1"/>
  <c r="AT50" i="1" l="1"/>
  <c r="AR51" i="1"/>
  <c r="AP51" i="1"/>
  <c r="AO52" i="1"/>
  <c r="AS52" i="1" s="1"/>
  <c r="AS51" i="1"/>
  <c r="AQ51" i="1"/>
  <c r="H35" i="1"/>
  <c r="T44" i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T51" i="1" l="1"/>
  <c r="AP52" i="1"/>
  <c r="AR52" i="1"/>
  <c r="AQ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P53" i="1"/>
  <c r="AR53" i="1"/>
  <c r="AQ53" i="1"/>
  <c r="AO54" i="1"/>
  <c r="H37" i="1"/>
  <c r="A38" i="1"/>
  <c r="A39" i="1" s="1"/>
  <c r="A40" i="1" s="1"/>
  <c r="A41" i="1" s="1"/>
  <c r="A42" i="1" s="1"/>
  <c r="A43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P54" i="1"/>
  <c r="AR54" i="1"/>
  <c r="AT53" i="1"/>
  <c r="AO55" i="1"/>
  <c r="AS54" i="1"/>
  <c r="AM50" i="1"/>
  <c r="AC53" i="1"/>
  <c r="AD53" i="1" s="1"/>
  <c r="E37" i="1"/>
  <c r="E38" i="1" s="1"/>
  <c r="E39" i="1" s="1"/>
  <c r="AF51" i="1"/>
  <c r="AK245" i="1"/>
  <c r="AL245" i="1"/>
  <c r="F35" i="1"/>
  <c r="G35" i="1"/>
  <c r="D36" i="1"/>
  <c r="AI247" i="1"/>
  <c r="AJ247" i="1" s="1"/>
  <c r="AH248" i="1"/>
  <c r="AS55" i="1" l="1"/>
  <c r="AP55" i="1"/>
  <c r="AR55" i="1"/>
  <c r="AT54" i="1"/>
  <c r="AQ55" i="1"/>
  <c r="AO56" i="1"/>
  <c r="AQ56" i="1" s="1"/>
  <c r="A44" i="1"/>
  <c r="AF52" i="1"/>
  <c r="AC54" i="1"/>
  <c r="AD54" i="1" s="1"/>
  <c r="AM51" i="1"/>
  <c r="AK246" i="1"/>
  <c r="AL246" i="1"/>
  <c r="F36" i="1"/>
  <c r="G36" i="1"/>
  <c r="D37" i="1"/>
  <c r="D38" i="1" s="1"/>
  <c r="D39" i="1" s="1"/>
  <c r="AI248" i="1"/>
  <c r="AJ248" i="1" s="1"/>
  <c r="AH249" i="1"/>
  <c r="AT55" i="1" l="1"/>
  <c r="AR56" i="1"/>
  <c r="AP56" i="1"/>
  <c r="AS56" i="1"/>
  <c r="AO57" i="1"/>
  <c r="G39" i="1"/>
  <c r="G38" i="1"/>
  <c r="AF53" i="1"/>
  <c r="AM52" i="1"/>
  <c r="AC55" i="1"/>
  <c r="AD55" i="1" s="1"/>
  <c r="F37" i="1"/>
  <c r="F38" i="1" s="1"/>
  <c r="F39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AF55" i="1"/>
  <c r="AK249" i="1"/>
  <c r="AL249" i="1"/>
  <c r="AM18" i="1"/>
  <c r="AF19" i="1"/>
  <c r="AI251" i="1"/>
  <c r="AJ251" i="1" s="1"/>
  <c r="AH252" i="1"/>
  <c r="T45" i="1"/>
  <c r="Q40" i="1" l="1"/>
  <c r="R40" i="1" s="1"/>
  <c r="S40" i="1" s="1"/>
  <c r="Q41" i="1"/>
  <c r="R41" i="1" s="1"/>
  <c r="S41" i="1" s="1"/>
  <c r="Q42" i="1"/>
  <c r="R42" i="1" s="1"/>
  <c r="S42" i="1" s="1"/>
  <c r="Q43" i="1"/>
  <c r="R43" i="1" s="1"/>
  <c r="S43" i="1" s="1"/>
  <c r="AT58" i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P64" i="1"/>
  <c r="AR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P65" i="1"/>
  <c r="AR65" i="1"/>
  <c r="AS65" i="1"/>
  <c r="AO66" i="1"/>
  <c r="AQ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S66" i="1" l="1"/>
  <c r="AT65" i="1"/>
  <c r="AP66" i="1"/>
  <c r="AR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P67" i="1"/>
  <c r="AR67" i="1"/>
  <c r="AS67" i="1"/>
  <c r="AQ67" i="1"/>
  <c r="AO68" i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S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Q72" i="1" s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P76" i="1"/>
  <c r="AR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P78" i="1"/>
  <c r="AR78" i="1"/>
  <c r="AT77" i="1"/>
  <c r="AQ78" i="1"/>
  <c r="AS78" i="1"/>
  <c r="AC78" i="1"/>
  <c r="AD78" i="1" s="1"/>
  <c r="AO79" i="1"/>
  <c r="AF75" i="1"/>
  <c r="AM74" i="1"/>
  <c r="AL269" i="1"/>
  <c r="AK269" i="1"/>
  <c r="AI271" i="1"/>
  <c r="AJ271" i="1" s="1"/>
  <c r="AH272" i="1"/>
  <c r="A63" i="1"/>
  <c r="T65" i="1"/>
  <c r="AP79" i="1" l="1"/>
  <c r="AR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M79" i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S83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Q85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O87" i="1"/>
  <c r="AK277" i="1"/>
  <c r="AL277" i="1"/>
  <c r="AI279" i="1"/>
  <c r="AJ279" i="1" s="1"/>
  <c r="AH280" i="1"/>
  <c r="A71" i="1"/>
  <c r="T73" i="1"/>
  <c r="AR87" i="1" l="1"/>
  <c r="AP87" i="1"/>
  <c r="AT86" i="1"/>
  <c r="AQ87" i="1"/>
  <c r="AS87" i="1"/>
  <c r="AO88" i="1"/>
  <c r="AL278" i="1"/>
  <c r="AI280" i="1"/>
  <c r="AJ280" i="1" s="1"/>
  <c r="AH281" i="1"/>
  <c r="AK278" i="1"/>
  <c r="A72" i="1"/>
  <c r="T74" i="1"/>
  <c r="AM15" i="1"/>
  <c r="AF16" i="1"/>
  <c r="AP88" i="1" l="1"/>
  <c r="AR88" i="1"/>
  <c r="AT87" i="1"/>
  <c r="AQ88" i="1"/>
  <c r="AS88" i="1"/>
  <c r="AO89" i="1"/>
  <c r="AK279" i="1"/>
  <c r="AL279" i="1"/>
  <c r="AI281" i="1"/>
  <c r="AJ281" i="1" s="1"/>
  <c r="AH282" i="1"/>
  <c r="A73" i="1"/>
  <c r="T75" i="1"/>
  <c r="AP89" i="1" l="1"/>
  <c r="AR89" i="1"/>
  <c r="AT88" i="1"/>
  <c r="AQ89" i="1"/>
  <c r="AS89" i="1"/>
  <c r="AO90" i="1"/>
  <c r="AK280" i="1"/>
  <c r="AL280" i="1"/>
  <c r="AH283" i="1"/>
  <c r="AI282" i="1"/>
  <c r="AJ282" i="1" s="1"/>
  <c r="T76" i="1"/>
  <c r="A74" i="1"/>
  <c r="AP90" i="1" l="1"/>
  <c r="AR90" i="1"/>
  <c r="AT89" i="1"/>
  <c r="AQ90" i="1"/>
  <c r="AS90" i="1"/>
  <c r="AO91" i="1"/>
  <c r="AL281" i="1"/>
  <c r="AK281" i="1"/>
  <c r="AI283" i="1"/>
  <c r="AJ283" i="1" s="1"/>
  <c r="AH284" i="1"/>
  <c r="A75" i="1"/>
  <c r="T77" i="1"/>
  <c r="AP91" i="1" l="1"/>
  <c r="AR91" i="1"/>
  <c r="AT90" i="1"/>
  <c r="AS91" i="1"/>
  <c r="AQ91" i="1"/>
  <c r="AO92" i="1"/>
  <c r="AK282" i="1"/>
  <c r="AL282" i="1"/>
  <c r="AI284" i="1"/>
  <c r="AJ284" i="1" s="1"/>
  <c r="AH285" i="1"/>
  <c r="T78" i="1"/>
  <c r="A76" i="1"/>
  <c r="AR92" i="1" l="1"/>
  <c r="AP92" i="1"/>
  <c r="AT91" i="1"/>
  <c r="AS92" i="1"/>
  <c r="AQ92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P100" i="1" l="1"/>
  <c r="AR100" i="1"/>
  <c r="AT99" i="1"/>
  <c r="AS100" i="1"/>
  <c r="AQ100" i="1"/>
  <c r="AO101" i="1"/>
  <c r="AL291" i="1"/>
  <c r="AH294" i="1"/>
  <c r="AI293" i="1"/>
  <c r="AJ293" i="1" s="1"/>
  <c r="AK291" i="1"/>
  <c r="A85" i="1"/>
  <c r="T87" i="1"/>
  <c r="AP101" i="1" l="1"/>
  <c r="AR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P103" i="1" l="1"/>
  <c r="AR103" i="1"/>
  <c r="Q80" i="1"/>
  <c r="Q72" i="1"/>
  <c r="Q64" i="1"/>
  <c r="R64" i="1" s="1"/>
  <c r="S64" i="1" s="1"/>
  <c r="Q56" i="1"/>
  <c r="Q48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35" i="1"/>
  <c r="Q27" i="1"/>
  <c r="Q19" i="1"/>
  <c r="Q11" i="1"/>
  <c r="Q74" i="1"/>
  <c r="Q73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Z40" i="1" l="1"/>
  <c r="AA40" i="1"/>
  <c r="AA41" i="1" s="1"/>
  <c r="AA42" i="1" s="1"/>
  <c r="AA43" i="1" s="1"/>
  <c r="U40" i="1"/>
  <c r="W40" i="1" s="1"/>
  <c r="AR104" i="1"/>
  <c r="AP104" i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56" i="1"/>
  <c r="S56" i="1" s="1"/>
  <c r="R81" i="1"/>
  <c r="S81" i="1" s="1"/>
  <c r="R50" i="1"/>
  <c r="S50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1" i="1" l="1"/>
  <c r="Y40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Z42" i="1" l="1"/>
  <c r="Y41" i="1"/>
  <c r="AR106" i="1"/>
  <c r="AP106" i="1"/>
  <c r="AA91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Y42" i="1" l="1"/>
  <c r="Z43" i="1"/>
  <c r="Y43" i="1" s="1"/>
  <c r="AR107" i="1"/>
  <c r="AP107" i="1"/>
  <c r="AA92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Z44" i="1" l="1"/>
  <c r="Y44" i="1" s="1"/>
  <c r="AR108" i="1"/>
  <c r="AP108" i="1"/>
  <c r="AA93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Z45" i="1" l="1"/>
  <c r="Z46" i="1" s="1"/>
  <c r="AR109" i="1"/>
  <c r="AP109" i="1"/>
  <c r="AA94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Y45" i="1" l="1"/>
  <c r="Z47" i="1"/>
  <c r="Y46" i="1"/>
  <c r="AR110" i="1"/>
  <c r="AP110" i="1"/>
  <c r="AA95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Z48" i="1" l="1"/>
  <c r="Y47" i="1"/>
  <c r="AR111" i="1"/>
  <c r="AP111" i="1"/>
  <c r="AA96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Y48" i="1" l="1"/>
  <c r="Z49" i="1"/>
  <c r="AP112" i="1"/>
  <c r="AR112" i="1"/>
  <c r="AA97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Z50" i="1" l="1"/>
  <c r="Y49" i="1"/>
  <c r="AP113" i="1"/>
  <c r="AR113" i="1"/>
  <c r="AA98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Z51" i="1" l="1"/>
  <c r="Y50" i="1"/>
  <c r="AP114" i="1"/>
  <c r="AR114" i="1"/>
  <c r="AA99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Z52" i="1" l="1"/>
  <c r="Y51" i="1"/>
  <c r="AP115" i="1"/>
  <c r="AR115" i="1"/>
  <c r="AA100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Z53" i="1" l="1"/>
  <c r="Y52" i="1"/>
  <c r="AR116" i="1"/>
  <c r="AP116" i="1"/>
  <c r="AA101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Z54" i="1" l="1"/>
  <c r="Y53" i="1"/>
  <c r="AR117" i="1"/>
  <c r="AP117" i="1"/>
  <c r="AA102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Z55" i="1" l="1"/>
  <c r="Y54" i="1"/>
  <c r="AR118" i="1"/>
  <c r="AP118" i="1"/>
  <c r="R102" i="1"/>
  <c r="AA103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Z56" i="1" l="1"/>
  <c r="Y55" i="1"/>
  <c r="AR119" i="1"/>
  <c r="AP119" i="1"/>
  <c r="AA104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Z57" i="1" l="1"/>
  <c r="Y56" i="1"/>
  <c r="AR120" i="1"/>
  <c r="AP120" i="1"/>
  <c r="AA105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Y57" i="1" l="1"/>
  <c r="Z58" i="1"/>
  <c r="AR121" i="1"/>
  <c r="AP121" i="1"/>
  <c r="AA106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Z59" i="1" l="1"/>
  <c r="Y58" i="1"/>
  <c r="AR122" i="1"/>
  <c r="AP122" i="1"/>
  <c r="AA107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Y59" i="1" l="1"/>
  <c r="Z60" i="1"/>
  <c r="AR123" i="1"/>
  <c r="AP123" i="1"/>
  <c r="AA108" i="1"/>
  <c r="J25" i="1"/>
  <c r="K25" i="1" s="1"/>
  <c r="L25" i="1" s="1"/>
  <c r="O25" i="1" s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Z61" i="1"/>
  <c r="Y60" i="1"/>
  <c r="AP124" i="1"/>
  <c r="AR124" i="1"/>
  <c r="AA109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Y61" i="1"/>
  <c r="Z62" i="1"/>
  <c r="AP125" i="1"/>
  <c r="AR125" i="1"/>
  <c r="AA110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Y62" i="1"/>
  <c r="Z63" i="1"/>
  <c r="AP126" i="1"/>
  <c r="AR126" i="1"/>
  <c r="AA111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J29" i="1"/>
  <c r="K29" i="1" s="1"/>
  <c r="L29" i="1" s="1"/>
  <c r="O29" i="1" s="1"/>
  <c r="I30" i="1"/>
  <c r="P27" i="1"/>
  <c r="T113" i="1"/>
  <c r="A111" i="1"/>
  <c r="Q111" i="1" s="1"/>
  <c r="R111" i="1" s="1"/>
  <c r="Z64" i="1" l="1"/>
  <c r="Y63" i="1"/>
  <c r="AP127" i="1"/>
  <c r="AR127" i="1"/>
  <c r="AA112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Z65" i="1" l="1"/>
  <c r="Y64" i="1"/>
  <c r="AR128" i="1"/>
  <c r="AP128" i="1"/>
  <c r="AA113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Z66" i="1" l="1"/>
  <c r="Y65" i="1"/>
  <c r="AR131" i="1"/>
  <c r="AP131" i="1"/>
  <c r="AR129" i="1"/>
  <c r="AP129" i="1"/>
  <c r="AR130" i="1"/>
  <c r="AP130" i="1"/>
  <c r="AA114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Y66" i="1" l="1"/>
  <c r="Z67" i="1"/>
  <c r="AT131" i="1"/>
  <c r="AR132" i="1"/>
  <c r="AP132" i="1"/>
  <c r="AA115" i="1"/>
  <c r="AS132" i="1"/>
  <c r="AQ132" i="1"/>
  <c r="AO133" i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Y67" i="1" l="1"/>
  <c r="Z68" i="1"/>
  <c r="AT132" i="1"/>
  <c r="AS133" i="1"/>
  <c r="AR133" i="1"/>
  <c r="AP13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Z69" i="1" l="1"/>
  <c r="Z70" i="1" s="1"/>
  <c r="Y68" i="1"/>
  <c r="AQ134" i="1"/>
  <c r="AR134" i="1"/>
  <c r="AP134" i="1"/>
  <c r="AA117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Z71" i="1" l="1"/>
  <c r="Z72" i="1" s="1"/>
  <c r="Z73" i="1" s="1"/>
  <c r="AT134" i="1"/>
  <c r="AR135" i="1"/>
  <c r="AP135" i="1"/>
  <c r="AA118" i="1"/>
  <c r="AO136" i="1"/>
  <c r="AS136" i="1" s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Z74" i="1" l="1"/>
  <c r="AQ136" i="1"/>
  <c r="AP136" i="1"/>
  <c r="AR136" i="1"/>
  <c r="AA119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Z75" i="1" l="1"/>
  <c r="Y74" i="1"/>
  <c r="AT136" i="1"/>
  <c r="AP137" i="1"/>
  <c r="AR137" i="1"/>
  <c r="AH332" i="1"/>
  <c r="AI331" i="1"/>
  <c r="AJ331" i="1" s="1"/>
  <c r="AO140" i="1" s="1"/>
  <c r="AA120" i="1"/>
  <c r="AO138" i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Z76" i="1" l="1"/>
  <c r="Y75" i="1"/>
  <c r="AP138" i="1"/>
  <c r="AR138" i="1"/>
  <c r="AR140" i="1"/>
  <c r="AP140" i="1"/>
  <c r="AQ138" i="1"/>
  <c r="AS138" i="1"/>
  <c r="AA121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Z77" i="1" l="1"/>
  <c r="Y76" i="1"/>
  <c r="AT138" i="1"/>
  <c r="AP139" i="1"/>
  <c r="AR139" i="1"/>
  <c r="AO141" i="1"/>
  <c r="AK331" i="1"/>
  <c r="AH334" i="1"/>
  <c r="AI333" i="1"/>
  <c r="AJ333" i="1" s="1"/>
  <c r="AL331" i="1"/>
  <c r="AA122" i="1"/>
  <c r="AQ139" i="1"/>
  <c r="AS139" i="1"/>
  <c r="S120" i="1"/>
  <c r="AT140" i="1"/>
  <c r="K39" i="1"/>
  <c r="L39" i="1" s="1"/>
  <c r="O38" i="1"/>
  <c r="P38" i="1" s="1"/>
  <c r="N39" i="1"/>
  <c r="W36" i="1"/>
  <c r="X36" i="1" s="1"/>
  <c r="B36" i="1" s="1"/>
  <c r="U37" i="1"/>
  <c r="U38" i="1" s="1"/>
  <c r="W38" i="1" s="1"/>
  <c r="A122" i="1"/>
  <c r="Q122" i="1" s="1"/>
  <c r="R122" i="1" s="1"/>
  <c r="T124" i="1"/>
  <c r="Z78" i="1" l="1"/>
  <c r="Y77" i="1"/>
  <c r="AT139" i="1"/>
  <c r="AR141" i="1"/>
  <c r="AP141" i="1"/>
  <c r="AO142" i="1"/>
  <c r="AK332" i="1"/>
  <c r="AH335" i="1"/>
  <c r="AI334" i="1"/>
  <c r="AJ334" i="1" s="1"/>
  <c r="AL333" i="1" s="1"/>
  <c r="AS141" i="1"/>
  <c r="AQ141" i="1"/>
  <c r="AA123" i="1"/>
  <c r="AL332" i="1"/>
  <c r="S121" i="1"/>
  <c r="X38" i="1"/>
  <c r="O39" i="1"/>
  <c r="W37" i="1"/>
  <c r="X37" i="1" s="1"/>
  <c r="B37" i="1" s="1"/>
  <c r="T125" i="1"/>
  <c r="A123" i="1"/>
  <c r="Q123" i="1" s="1"/>
  <c r="R123" i="1" s="1"/>
  <c r="Z79" i="1" l="1"/>
  <c r="Y78" i="1"/>
  <c r="AT141" i="1"/>
  <c r="AR142" i="1"/>
  <c r="AP142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Z80" i="1" l="1"/>
  <c r="Y79" i="1"/>
  <c r="AT142" i="1"/>
  <c r="AR143" i="1"/>
  <c r="AP143" i="1"/>
  <c r="AO144" i="1"/>
  <c r="AK334" i="1"/>
  <c r="AI336" i="1"/>
  <c r="AJ336" i="1" s="1"/>
  <c r="AH337" i="1"/>
  <c r="AL334" i="1"/>
  <c r="AS143" i="1"/>
  <c r="AQ143" i="1"/>
  <c r="AA125" i="1"/>
  <c r="S123" i="1"/>
  <c r="A125" i="1"/>
  <c r="Q125" i="1" s="1"/>
  <c r="R125" i="1" s="1"/>
  <c r="T127" i="1"/>
  <c r="Y80" i="1" l="1"/>
  <c r="Z81" i="1"/>
  <c r="AR144" i="1"/>
  <c r="AP144" i="1"/>
  <c r="AI337" i="1"/>
  <c r="AJ337" i="1" s="1"/>
  <c r="AL336" i="1" s="1"/>
  <c r="AH338" i="1"/>
  <c r="AK335" i="1"/>
  <c r="AO145" i="1"/>
  <c r="AA126" i="1"/>
  <c r="AT143" i="1"/>
  <c r="AL335" i="1"/>
  <c r="AS144" i="1"/>
  <c r="AQ144" i="1"/>
  <c r="S124" i="1"/>
  <c r="T128" i="1"/>
  <c r="A126" i="1"/>
  <c r="Q126" i="1" s="1"/>
  <c r="R126" i="1" s="1"/>
  <c r="Z82" i="1" l="1"/>
  <c r="Y81" i="1"/>
  <c r="AT144" i="1"/>
  <c r="AR145" i="1"/>
  <c r="AP145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Z83" i="1" l="1"/>
  <c r="Y82" i="1"/>
  <c r="AR146" i="1"/>
  <c r="AP146" i="1"/>
  <c r="AA128" i="1"/>
  <c r="AT145" i="1"/>
  <c r="AK337" i="1"/>
  <c r="AO147" i="1"/>
  <c r="AS146" i="1"/>
  <c r="AQ146" i="1"/>
  <c r="AI339" i="1"/>
  <c r="AJ339" i="1" s="1"/>
  <c r="AL338" i="1" s="1"/>
  <c r="AH340" i="1"/>
  <c r="S126" i="1"/>
  <c r="A128" i="1"/>
  <c r="Q128" i="1" s="1"/>
  <c r="R128" i="1" s="1"/>
  <c r="T130" i="1"/>
  <c r="Y83" i="1" l="1"/>
  <c r="Z84" i="1"/>
  <c r="AT146" i="1"/>
  <c r="AR147" i="1"/>
  <c r="AP147" i="1"/>
  <c r="AI340" i="1"/>
  <c r="AJ340" i="1" s="1"/>
  <c r="AL339" i="1" s="1"/>
  <c r="AH341" i="1"/>
  <c r="AS147" i="1"/>
  <c r="AQ147" i="1"/>
  <c r="AO148" i="1"/>
  <c r="AK338" i="1"/>
  <c r="AA129" i="1"/>
  <c r="S127" i="1"/>
  <c r="A129" i="1"/>
  <c r="Q129" i="1" s="1"/>
  <c r="T131" i="1"/>
  <c r="Y84" i="1" l="1"/>
  <c r="Z85" i="1"/>
  <c r="AT147" i="1"/>
  <c r="AP148" i="1"/>
  <c r="AR148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Y85" i="1" l="1"/>
  <c r="Z86" i="1"/>
  <c r="AT148" i="1"/>
  <c r="AP149" i="1"/>
  <c r="AR149" i="1"/>
  <c r="AQ149" i="1"/>
  <c r="AS149" i="1"/>
  <c r="AH343" i="1"/>
  <c r="AI342" i="1"/>
  <c r="AJ342" i="1" s="1"/>
  <c r="AL341" i="1" s="1"/>
  <c r="AO150" i="1"/>
  <c r="AK340" i="1"/>
  <c r="AA131" i="1"/>
  <c r="A131" i="1"/>
  <c r="Q131" i="1" s="1"/>
  <c r="R131" i="1" s="1"/>
  <c r="T133" i="1"/>
  <c r="Z87" i="1" l="1"/>
  <c r="Y86" i="1"/>
  <c r="AT149" i="1"/>
  <c r="AP150" i="1"/>
  <c r="AR150" i="1"/>
  <c r="AS150" i="1"/>
  <c r="AQ150" i="1"/>
  <c r="AA132" i="1"/>
  <c r="AO151" i="1"/>
  <c r="AK341" i="1"/>
  <c r="AH344" i="1"/>
  <c r="AI343" i="1"/>
  <c r="AJ343" i="1" s="1"/>
  <c r="T134" i="1"/>
  <c r="A132" i="1"/>
  <c r="Q132" i="1" s="1"/>
  <c r="R132" i="1" s="1"/>
  <c r="Y87" i="1" l="1"/>
  <c r="Z88" i="1"/>
  <c r="AP151" i="1"/>
  <c r="AR151" i="1"/>
  <c r="AS151" i="1"/>
  <c r="AQ151" i="1"/>
  <c r="AT150" i="1"/>
  <c r="AA133" i="1"/>
  <c r="AK342" i="1"/>
  <c r="AO152" i="1"/>
  <c r="AI344" i="1"/>
  <c r="AJ344" i="1" s="1"/>
  <c r="AH345" i="1"/>
  <c r="AL342" i="1"/>
  <c r="A133" i="1"/>
  <c r="Q133" i="1" s="1"/>
  <c r="T135" i="1"/>
  <c r="Y88" i="1" l="1"/>
  <c r="Z89" i="1"/>
  <c r="AR152" i="1"/>
  <c r="AP152" i="1"/>
  <c r="AS152" i="1"/>
  <c r="AQ152" i="1"/>
  <c r="AI345" i="1"/>
  <c r="AJ345" i="1" s="1"/>
  <c r="AH346" i="1"/>
  <c r="AO153" i="1"/>
  <c r="AK343" i="1"/>
  <c r="AA134" i="1"/>
  <c r="R133" i="1"/>
  <c r="AL343" i="1"/>
  <c r="AT151" i="1"/>
  <c r="A134" i="1"/>
  <c r="Q134" i="1" s="1"/>
  <c r="R134" i="1" s="1"/>
  <c r="T136" i="1"/>
  <c r="Y89" i="1" l="1"/>
  <c r="Z90" i="1"/>
  <c r="AT152" i="1"/>
  <c r="AR153" i="1"/>
  <c r="AP153" i="1"/>
  <c r="AS153" i="1"/>
  <c r="AQ153" i="1"/>
  <c r="AH347" i="1"/>
  <c r="AI346" i="1"/>
  <c r="AJ346" i="1" s="1"/>
  <c r="AL345" i="1" s="1"/>
  <c r="AO154" i="1"/>
  <c r="AK344" i="1"/>
  <c r="AA135" i="1"/>
  <c r="AL344" i="1"/>
  <c r="T137" i="1"/>
  <c r="A135" i="1"/>
  <c r="Q135" i="1" s="1"/>
  <c r="R135" i="1" s="1"/>
  <c r="Y90" i="1" l="1"/>
  <c r="Z91" i="1"/>
  <c r="AT153" i="1"/>
  <c r="AR154" i="1"/>
  <c r="AP154" i="1"/>
  <c r="AQ154" i="1"/>
  <c r="AS154" i="1"/>
  <c r="AK345" i="1"/>
  <c r="AO155" i="1"/>
  <c r="AH348" i="1"/>
  <c r="AI347" i="1"/>
  <c r="AJ347" i="1" s="1"/>
  <c r="AA136" i="1"/>
  <c r="S134" i="1"/>
  <c r="T138" i="1"/>
  <c r="A136" i="1"/>
  <c r="Q136" i="1" s="1"/>
  <c r="R136" i="1" s="1"/>
  <c r="Y91" i="1" l="1"/>
  <c r="Z92" i="1"/>
  <c r="AT154" i="1"/>
  <c r="AR155" i="1"/>
  <c r="AP155" i="1"/>
  <c r="AQ155" i="1"/>
  <c r="AS155" i="1"/>
  <c r="AA137" i="1"/>
  <c r="AK346" i="1"/>
  <c r="AO156" i="1"/>
  <c r="AI348" i="1"/>
  <c r="AJ348" i="1" s="1"/>
  <c r="AH349" i="1"/>
  <c r="AL346" i="1"/>
  <c r="S135" i="1"/>
  <c r="A137" i="1"/>
  <c r="Q137" i="1" s="1"/>
  <c r="R137" i="1" s="1"/>
  <c r="T139" i="1"/>
  <c r="Z93" i="1" l="1"/>
  <c r="Y92" i="1"/>
  <c r="AT155" i="1"/>
  <c r="AR156" i="1"/>
  <c r="AP156" i="1"/>
  <c r="AS156" i="1"/>
  <c r="AQ156" i="1"/>
  <c r="AH350" i="1"/>
  <c r="AI349" i="1"/>
  <c r="AJ349" i="1" s="1"/>
  <c r="AO157" i="1"/>
  <c r="AK347" i="1"/>
  <c r="AA138" i="1"/>
  <c r="AL347" i="1"/>
  <c r="S136" i="1"/>
  <c r="T140" i="1"/>
  <c r="A138" i="1"/>
  <c r="Q138" i="1" s="1"/>
  <c r="R138" i="1" s="1"/>
  <c r="Z94" i="1" l="1"/>
  <c r="Y93" i="1"/>
  <c r="AT156" i="1"/>
  <c r="AR157" i="1"/>
  <c r="AP157" i="1"/>
  <c r="AA139" i="1"/>
  <c r="AQ157" i="1"/>
  <c r="AS157" i="1"/>
  <c r="AK348" i="1"/>
  <c r="AO158" i="1"/>
  <c r="AH351" i="1"/>
  <c r="AI350" i="1"/>
  <c r="AJ350" i="1" s="1"/>
  <c r="AL349" i="1" s="1"/>
  <c r="AL348" i="1"/>
  <c r="S137" i="1"/>
  <c r="A139" i="1"/>
  <c r="Q139" i="1" s="1"/>
  <c r="R139" i="1" s="1"/>
  <c r="T141" i="1"/>
  <c r="Y94" i="1" l="1"/>
  <c r="Z95" i="1"/>
  <c r="AR158" i="1"/>
  <c r="AP158" i="1"/>
  <c r="AI351" i="1"/>
  <c r="AJ351" i="1" s="1"/>
  <c r="AL350" i="1" s="1"/>
  <c r="AH352" i="1"/>
  <c r="AT157" i="1"/>
  <c r="AQ158" i="1"/>
  <c r="AS158" i="1"/>
  <c r="AA140" i="1"/>
  <c r="AK349" i="1"/>
  <c r="AO159" i="1"/>
  <c r="S138" i="1"/>
  <c r="A140" i="1"/>
  <c r="Q140" i="1" s="1"/>
  <c r="R140" i="1" s="1"/>
  <c r="T142" i="1"/>
  <c r="Z96" i="1" l="1"/>
  <c r="Y95" i="1"/>
  <c r="AR159" i="1"/>
  <c r="AP159" i="1"/>
  <c r="AA141" i="1"/>
  <c r="AS159" i="1"/>
  <c r="AQ159" i="1"/>
  <c r="AT158" i="1"/>
  <c r="AH353" i="1"/>
  <c r="AI352" i="1"/>
  <c r="AJ352" i="1" s="1"/>
  <c r="AL351" i="1" s="1"/>
  <c r="AO160" i="1"/>
  <c r="AK350" i="1"/>
  <c r="S139" i="1"/>
  <c r="T143" i="1"/>
  <c r="A141" i="1"/>
  <c r="Q141" i="1" s="1"/>
  <c r="R141" i="1" s="1"/>
  <c r="Z97" i="1" l="1"/>
  <c r="Y96" i="1"/>
  <c r="AP160" i="1"/>
  <c r="AR160" i="1"/>
  <c r="AS160" i="1"/>
  <c r="AQ160" i="1"/>
  <c r="AT159" i="1"/>
  <c r="AK351" i="1"/>
  <c r="AO161" i="1"/>
  <c r="AI353" i="1"/>
  <c r="AJ353" i="1" s="1"/>
  <c r="AH354" i="1"/>
  <c r="AA142" i="1"/>
  <c r="S140" i="1"/>
  <c r="A142" i="1"/>
  <c r="Q142" i="1" s="1"/>
  <c r="R142" i="1" s="1"/>
  <c r="T144" i="1"/>
  <c r="Z98" i="1" l="1"/>
  <c r="Y97" i="1"/>
  <c r="AT160" i="1"/>
  <c r="AP161" i="1"/>
  <c r="AR161" i="1"/>
  <c r="AO162" i="1"/>
  <c r="AK352" i="1"/>
  <c r="AS161" i="1"/>
  <c r="AQ161" i="1"/>
  <c r="AA143" i="1"/>
  <c r="AH355" i="1"/>
  <c r="AI354" i="1"/>
  <c r="AJ354" i="1" s="1"/>
  <c r="AL353" i="1" s="1"/>
  <c r="AL352" i="1"/>
  <c r="S141" i="1"/>
  <c r="A143" i="1"/>
  <c r="Q143" i="1" s="1"/>
  <c r="R143" i="1" s="1"/>
  <c r="T145" i="1"/>
  <c r="Y98" i="1" l="1"/>
  <c r="Z99" i="1"/>
  <c r="Z100" i="1" s="1"/>
  <c r="AP162" i="1"/>
  <c r="AR162" i="1"/>
  <c r="AA144" i="1"/>
  <c r="AT161" i="1"/>
  <c r="AH356" i="1"/>
  <c r="AI355" i="1"/>
  <c r="AJ355" i="1" s="1"/>
  <c r="AL354" i="1" s="1"/>
  <c r="AK353" i="1"/>
  <c r="AO163" i="1"/>
  <c r="AQ162" i="1"/>
  <c r="AS162" i="1"/>
  <c r="S142" i="1"/>
  <c r="A144" i="1"/>
  <c r="Q144" i="1" s="1"/>
  <c r="R144" i="1" s="1"/>
  <c r="T146" i="1"/>
  <c r="Y100" i="1" l="1"/>
  <c r="Z101" i="1"/>
  <c r="AT162" i="1"/>
  <c r="AP163" i="1"/>
  <c r="AR163" i="1"/>
  <c r="AS163" i="1"/>
  <c r="AQ163" i="1"/>
  <c r="AK354" i="1"/>
  <c r="AO164" i="1"/>
  <c r="AI356" i="1"/>
  <c r="AJ356" i="1" s="1"/>
  <c r="AH357" i="1"/>
  <c r="AA145" i="1"/>
  <c r="S143" i="1"/>
  <c r="T147" i="1"/>
  <c r="A145" i="1"/>
  <c r="Q145" i="1" s="1"/>
  <c r="R145" i="1" s="1"/>
  <c r="Y101" i="1" l="1"/>
  <c r="Z102" i="1"/>
  <c r="Z103" i="1" s="1"/>
  <c r="Z104" i="1" s="1"/>
  <c r="Z105" i="1" s="1"/>
  <c r="AR164" i="1"/>
  <c r="AP164" i="1"/>
  <c r="AO165" i="1"/>
  <c r="AK355" i="1"/>
  <c r="AL355" i="1"/>
  <c r="AQ164" i="1"/>
  <c r="AS164" i="1"/>
  <c r="AA146" i="1"/>
  <c r="AT163" i="1"/>
  <c r="AI357" i="1"/>
  <c r="AJ357" i="1" s="1"/>
  <c r="AH358" i="1"/>
  <c r="S144" i="1"/>
  <c r="T148" i="1"/>
  <c r="A146" i="1"/>
  <c r="Q146" i="1" s="1"/>
  <c r="R146" i="1" s="1"/>
  <c r="Z106" i="1" l="1"/>
  <c r="Y105" i="1"/>
  <c r="AT164" i="1"/>
  <c r="AR165" i="1"/>
  <c r="AP165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T149" i="1"/>
  <c r="A147" i="1"/>
  <c r="Q147" i="1" s="1"/>
  <c r="R147" i="1" s="1"/>
  <c r="Z107" i="1" l="1"/>
  <c r="Y106" i="1"/>
  <c r="AT165" i="1"/>
  <c r="AR166" i="1"/>
  <c r="AP166" i="1"/>
  <c r="AH360" i="1"/>
  <c r="AI359" i="1"/>
  <c r="AJ359" i="1" s="1"/>
  <c r="AA148" i="1"/>
  <c r="AK357" i="1"/>
  <c r="AO167" i="1"/>
  <c r="AS166" i="1"/>
  <c r="AQ166" i="1"/>
  <c r="S146" i="1"/>
  <c r="A148" i="1"/>
  <c r="Q148" i="1" s="1"/>
  <c r="R148" i="1" s="1"/>
  <c r="T150" i="1"/>
  <c r="Z108" i="1" l="1"/>
  <c r="Y107" i="1"/>
  <c r="AT166" i="1"/>
  <c r="AR167" i="1"/>
  <c r="AP167" i="1"/>
  <c r="AA149" i="1"/>
  <c r="AK358" i="1"/>
  <c r="AO168" i="1"/>
  <c r="AI360" i="1"/>
  <c r="AJ360" i="1" s="1"/>
  <c r="AH361" i="1"/>
  <c r="AL358" i="1"/>
  <c r="AS167" i="1"/>
  <c r="AQ167" i="1"/>
  <c r="S147" i="1"/>
  <c r="A149" i="1"/>
  <c r="Q149" i="1" s="1"/>
  <c r="R149" i="1" s="1"/>
  <c r="T151" i="1"/>
  <c r="Z109" i="1" l="1"/>
  <c r="Y108" i="1"/>
  <c r="AR168" i="1"/>
  <c r="AP168" i="1"/>
  <c r="AH362" i="1"/>
  <c r="AI361" i="1"/>
  <c r="AJ361" i="1" s="1"/>
  <c r="AO169" i="1"/>
  <c r="AK359" i="1"/>
  <c r="AL359" i="1"/>
  <c r="AT167" i="1"/>
  <c r="AS168" i="1"/>
  <c r="AQ168" i="1"/>
  <c r="AA150" i="1"/>
  <c r="S148" i="1"/>
  <c r="A150" i="1"/>
  <c r="Q150" i="1" s="1"/>
  <c r="R150" i="1" s="1"/>
  <c r="T152" i="1"/>
  <c r="Z110" i="1" l="1"/>
  <c r="Y109" i="1"/>
  <c r="AT168" i="1"/>
  <c r="AR169" i="1"/>
  <c r="AP169" i="1"/>
  <c r="AQ169" i="1"/>
  <c r="AS169" i="1"/>
  <c r="AO170" i="1"/>
  <c r="AK360" i="1"/>
  <c r="AH363" i="1"/>
  <c r="AI362" i="1"/>
  <c r="AJ362" i="1" s="1"/>
  <c r="AA151" i="1"/>
  <c r="AL360" i="1"/>
  <c r="S149" i="1"/>
  <c r="T153" i="1"/>
  <c r="A151" i="1"/>
  <c r="Q151" i="1" s="1"/>
  <c r="R151" i="1" s="1"/>
  <c r="Z111" i="1" l="1"/>
  <c r="Y110" i="1"/>
  <c r="AT169" i="1"/>
  <c r="AR170" i="1"/>
  <c r="AP170" i="1"/>
  <c r="AA152" i="1"/>
  <c r="AK361" i="1"/>
  <c r="AO171" i="1"/>
  <c r="AI363" i="1"/>
  <c r="AJ363" i="1" s="1"/>
  <c r="AH364" i="1"/>
  <c r="AL361" i="1"/>
  <c r="AQ170" i="1"/>
  <c r="AS170" i="1"/>
  <c r="S150" i="1"/>
  <c r="A152" i="1"/>
  <c r="Q152" i="1" s="1"/>
  <c r="R152" i="1" s="1"/>
  <c r="T154" i="1"/>
  <c r="Z112" i="1" l="1"/>
  <c r="Y111" i="1"/>
  <c r="AR171" i="1"/>
  <c r="AP171" i="1"/>
  <c r="AI364" i="1"/>
  <c r="AJ364" i="1" s="1"/>
  <c r="AL363" i="1" s="1"/>
  <c r="AH365" i="1"/>
  <c r="AO172" i="1"/>
  <c r="AK362" i="1"/>
  <c r="AA153" i="1"/>
  <c r="AT170" i="1"/>
  <c r="AQ171" i="1"/>
  <c r="AS171" i="1"/>
  <c r="AL362" i="1"/>
  <c r="S151" i="1"/>
  <c r="T155" i="1"/>
  <c r="A153" i="1"/>
  <c r="Q153" i="1" s="1"/>
  <c r="R153" i="1" s="1"/>
  <c r="Z113" i="1" l="1"/>
  <c r="Y112" i="1"/>
  <c r="AT171" i="1"/>
  <c r="AP172" i="1"/>
  <c r="AR172" i="1"/>
  <c r="AA154" i="1"/>
  <c r="AQ172" i="1"/>
  <c r="AS172" i="1"/>
  <c r="AI365" i="1"/>
  <c r="AJ365" i="1" s="1"/>
  <c r="AH366" i="1"/>
  <c r="AO173" i="1"/>
  <c r="AK363" i="1"/>
  <c r="S152" i="1"/>
  <c r="A154" i="1"/>
  <c r="Q154" i="1" s="1"/>
  <c r="R154" i="1" s="1"/>
  <c r="T156" i="1"/>
  <c r="Z114" i="1" l="1"/>
  <c r="Y113" i="1"/>
  <c r="AP173" i="1"/>
  <c r="AR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S153" i="1"/>
  <c r="T157" i="1"/>
  <c r="A155" i="1"/>
  <c r="Q155" i="1" s="1"/>
  <c r="R155" i="1" s="1"/>
  <c r="Z115" i="1" l="1"/>
  <c r="Y114" i="1"/>
  <c r="AP174" i="1"/>
  <c r="AR174" i="1"/>
  <c r="AA156" i="1"/>
  <c r="AS174" i="1"/>
  <c r="AQ174" i="1"/>
  <c r="AK365" i="1"/>
  <c r="AO175" i="1"/>
  <c r="AT173" i="1"/>
  <c r="AH368" i="1"/>
  <c r="AI367" i="1"/>
  <c r="AJ367" i="1" s="1"/>
  <c r="AL366" i="1" s="1"/>
  <c r="S154" i="1"/>
  <c r="T158" i="1"/>
  <c r="A156" i="1"/>
  <c r="Q156" i="1" s="1"/>
  <c r="R156" i="1" s="1"/>
  <c r="Z116" i="1" l="1"/>
  <c r="Y115" i="1"/>
  <c r="AP175" i="1"/>
  <c r="AR175" i="1"/>
  <c r="AT174" i="1"/>
  <c r="AS175" i="1"/>
  <c r="AQ175" i="1"/>
  <c r="AO176" i="1"/>
  <c r="AK366" i="1"/>
  <c r="AI368" i="1"/>
  <c r="AJ368" i="1" s="1"/>
  <c r="AH369" i="1"/>
  <c r="AA157" i="1"/>
  <c r="S155" i="1"/>
  <c r="T159" i="1"/>
  <c r="A157" i="1"/>
  <c r="Q157" i="1" s="1"/>
  <c r="R157" i="1" s="1"/>
  <c r="Z117" i="1" l="1"/>
  <c r="Y116" i="1"/>
  <c r="AT175" i="1"/>
  <c r="AR176" i="1"/>
  <c r="AP176" i="1"/>
  <c r="AS176" i="1"/>
  <c r="AQ176" i="1"/>
  <c r="AI369" i="1"/>
  <c r="AJ369" i="1" s="1"/>
  <c r="AH370" i="1"/>
  <c r="AO177" i="1"/>
  <c r="AK367" i="1"/>
  <c r="AA158" i="1"/>
  <c r="AL367" i="1"/>
  <c r="S156" i="1"/>
  <c r="A158" i="1"/>
  <c r="Q158" i="1" s="1"/>
  <c r="R158" i="1" s="1"/>
  <c r="T160" i="1"/>
  <c r="Z118" i="1" l="1"/>
  <c r="Y117" i="1"/>
  <c r="AT176" i="1"/>
  <c r="AR177" i="1"/>
  <c r="AP177" i="1"/>
  <c r="AA159" i="1"/>
  <c r="AH371" i="1"/>
  <c r="AI370" i="1"/>
  <c r="AJ370" i="1" s="1"/>
  <c r="AL369" i="1" s="1"/>
  <c r="AK368" i="1"/>
  <c r="AO178" i="1"/>
  <c r="AL368" i="1"/>
  <c r="AQ177" i="1"/>
  <c r="AS177" i="1"/>
  <c r="S157" i="1"/>
  <c r="A159" i="1"/>
  <c r="Q159" i="1" s="1"/>
  <c r="R159" i="1" s="1"/>
  <c r="T161" i="1"/>
  <c r="Z119" i="1" l="1"/>
  <c r="Y118" i="1"/>
  <c r="AR178" i="1"/>
  <c r="AP178" i="1"/>
  <c r="AQ178" i="1"/>
  <c r="AS178" i="1"/>
  <c r="AO179" i="1"/>
  <c r="AK369" i="1"/>
  <c r="AH372" i="1"/>
  <c r="AI371" i="1"/>
  <c r="AJ371" i="1" s="1"/>
  <c r="AT177" i="1"/>
  <c r="AA160" i="1"/>
  <c r="S158" i="1"/>
  <c r="T162" i="1"/>
  <c r="A160" i="1"/>
  <c r="Q160" i="1" s="1"/>
  <c r="R160" i="1" s="1"/>
  <c r="Z120" i="1" l="1"/>
  <c r="Y119" i="1"/>
  <c r="AT178" i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A161" i="1"/>
  <c r="Q161" i="1" s="1"/>
  <c r="R161" i="1" s="1"/>
  <c r="T163" i="1"/>
  <c r="Z121" i="1" l="1"/>
  <c r="Y120" i="1"/>
  <c r="AT179" i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Z122" i="1" l="1"/>
  <c r="Y121" i="1"/>
  <c r="AT180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A163" i="1"/>
  <c r="Q163" i="1" s="1"/>
  <c r="T165" i="1"/>
  <c r="Z123" i="1" l="1"/>
  <c r="Y122" i="1"/>
  <c r="AR182" i="1"/>
  <c r="AP182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Z124" i="1" l="1"/>
  <c r="Y123" i="1"/>
  <c r="AR183" i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Z125" i="1" l="1"/>
  <c r="Y124" i="1"/>
  <c r="AT183" i="1"/>
  <c r="AP184" i="1"/>
  <c r="AR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T168" i="1"/>
  <c r="A166" i="1"/>
  <c r="Q166" i="1" s="1"/>
  <c r="R166" i="1" s="1"/>
  <c r="Z126" i="1" l="1"/>
  <c r="Y125" i="1"/>
  <c r="AP185" i="1"/>
  <c r="AR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7" i="1" l="1"/>
  <c r="Y126" i="1"/>
  <c r="AP186" i="1"/>
  <c r="AR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T170" i="1"/>
  <c r="Z128" i="1" l="1"/>
  <c r="Y127" i="1"/>
  <c r="AP187" i="1"/>
  <c r="AR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Z129" i="1" l="1"/>
  <c r="Y128" i="1"/>
  <c r="AT187" i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T172" i="1"/>
  <c r="A170" i="1"/>
  <c r="Q170" i="1" s="1"/>
  <c r="R170" i="1" s="1"/>
  <c r="Z130" i="1" l="1"/>
  <c r="Z131" i="1" s="1"/>
  <c r="Z132" i="1" s="1"/>
  <c r="Z133" i="1" s="1"/>
  <c r="Z134" i="1" s="1"/>
  <c r="AR189" i="1"/>
  <c r="AP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Z135" i="1" l="1"/>
  <c r="Z136" i="1" s="1"/>
  <c r="Y134" i="1"/>
  <c r="AT189" i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Z137" i="1" l="1"/>
  <c r="Y136" i="1"/>
  <c r="AR191" i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Z138" i="1" l="1"/>
  <c r="Y137" i="1"/>
  <c r="AT191" i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Z139" i="1" l="1"/>
  <c r="Y138" i="1"/>
  <c r="AR194" i="1"/>
  <c r="AP194" i="1"/>
  <c r="AR193" i="1"/>
  <c r="AP193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Z140" i="1" l="1"/>
  <c r="Y139" i="1"/>
  <c r="AT194" i="1"/>
  <c r="Z176" i="1"/>
  <c r="AA176" i="1"/>
  <c r="AT193" i="1"/>
  <c r="S174" i="1"/>
  <c r="Y174" i="1"/>
  <c r="T178" i="1"/>
  <c r="A176" i="1"/>
  <c r="Q176" i="1" s="1"/>
  <c r="R176" i="1" s="1"/>
  <c r="Z141" i="1" l="1"/>
  <c r="Y140" i="1"/>
  <c r="AA177" i="1"/>
  <c r="Z177" i="1"/>
  <c r="S175" i="1"/>
  <c r="Y175" i="1"/>
  <c r="T179" i="1"/>
  <c r="A177" i="1"/>
  <c r="Q177" i="1" s="1"/>
  <c r="R177" i="1" s="1"/>
  <c r="Z142" i="1" l="1"/>
  <c r="Y141" i="1"/>
  <c r="Z178" i="1"/>
  <c r="AA178" i="1"/>
  <c r="S176" i="1"/>
  <c r="Y176" i="1"/>
  <c r="A178" i="1"/>
  <c r="Q178" i="1" s="1"/>
  <c r="R178" i="1" s="1"/>
  <c r="T180" i="1"/>
  <c r="Z143" i="1" l="1"/>
  <c r="Y142" i="1"/>
  <c r="AA179" i="1"/>
  <c r="Z179" i="1"/>
  <c r="S177" i="1"/>
  <c r="Y177" i="1"/>
  <c r="T181" i="1"/>
  <c r="A179" i="1"/>
  <c r="Q179" i="1" s="1"/>
  <c r="R179" i="1" s="1"/>
  <c r="Z144" i="1" l="1"/>
  <c r="Y143" i="1"/>
  <c r="Z180" i="1"/>
  <c r="AA180" i="1"/>
  <c r="S178" i="1"/>
  <c r="Y178" i="1"/>
  <c r="T182" i="1"/>
  <c r="A180" i="1"/>
  <c r="Q180" i="1" s="1"/>
  <c r="R180" i="1" s="1"/>
  <c r="Z145" i="1" l="1"/>
  <c r="Y144" i="1"/>
  <c r="AA181" i="1"/>
  <c r="Z181" i="1"/>
  <c r="S179" i="1"/>
  <c r="Y179" i="1"/>
  <c r="A181" i="1"/>
  <c r="Q181" i="1" s="1"/>
  <c r="R181" i="1" s="1"/>
  <c r="T183" i="1"/>
  <c r="Z146" i="1" l="1"/>
  <c r="Y145" i="1"/>
  <c r="Z182" i="1"/>
  <c r="AA182" i="1"/>
  <c r="S180" i="1"/>
  <c r="Y180" i="1"/>
  <c r="A182" i="1"/>
  <c r="Q182" i="1" s="1"/>
  <c r="R182" i="1" s="1"/>
  <c r="T184" i="1"/>
  <c r="Z147" i="1" l="1"/>
  <c r="Y146" i="1"/>
  <c r="AA183" i="1"/>
  <c r="Z183" i="1"/>
  <c r="S181" i="1"/>
  <c r="Y181" i="1"/>
  <c r="T185" i="1"/>
  <c r="A183" i="1"/>
  <c r="Q183" i="1" s="1"/>
  <c r="R183" i="1" s="1"/>
  <c r="Z148" i="1" l="1"/>
  <c r="Y147" i="1"/>
  <c r="Z184" i="1"/>
  <c r="AA184" i="1"/>
  <c r="S182" i="1"/>
  <c r="Y182" i="1"/>
  <c r="A184" i="1"/>
  <c r="Q184" i="1" s="1"/>
  <c r="R184" i="1" s="1"/>
  <c r="T186" i="1"/>
  <c r="Z149" i="1" l="1"/>
  <c r="Y148" i="1"/>
  <c r="AA185" i="1"/>
  <c r="Z185" i="1"/>
  <c r="S183" i="1"/>
  <c r="Y183" i="1"/>
  <c r="T187" i="1"/>
  <c r="A185" i="1"/>
  <c r="Q185" i="1" s="1"/>
  <c r="R185" i="1" s="1"/>
  <c r="Z150" i="1" l="1"/>
  <c r="Y149" i="1"/>
  <c r="Z186" i="1"/>
  <c r="AA186" i="1"/>
  <c r="S184" i="1"/>
  <c r="Y184" i="1"/>
  <c r="A186" i="1"/>
  <c r="Q186" i="1" s="1"/>
  <c r="R186" i="1" s="1"/>
  <c r="T188" i="1"/>
  <c r="Z151" i="1" l="1"/>
  <c r="Y150" i="1"/>
  <c r="AA187" i="1"/>
  <c r="Z187" i="1"/>
  <c r="S185" i="1"/>
  <c r="Y185" i="1"/>
  <c r="T189" i="1"/>
  <c r="A187" i="1"/>
  <c r="Q187" i="1" s="1"/>
  <c r="R187" i="1" s="1"/>
  <c r="Z152" i="1" l="1"/>
  <c r="Y151" i="1"/>
  <c r="Z188" i="1"/>
  <c r="AA188" i="1"/>
  <c r="S186" i="1"/>
  <c r="Y186" i="1"/>
  <c r="T190" i="1"/>
  <c r="A188" i="1"/>
  <c r="Q188" i="1" s="1"/>
  <c r="R188" i="1" s="1"/>
  <c r="Z153" i="1" l="1"/>
  <c r="Y152" i="1"/>
  <c r="AA189" i="1"/>
  <c r="Z189" i="1"/>
  <c r="S187" i="1"/>
  <c r="Y187" i="1"/>
  <c r="A189" i="1"/>
  <c r="Q189" i="1" s="1"/>
  <c r="R189" i="1" s="1"/>
  <c r="T191" i="1"/>
  <c r="Z154" i="1" l="1"/>
  <c r="Y153" i="1"/>
  <c r="Z190" i="1"/>
  <c r="AA190" i="1"/>
  <c r="S188" i="1"/>
  <c r="Y188" i="1"/>
  <c r="T192" i="1"/>
  <c r="A190" i="1"/>
  <c r="Q190" i="1" s="1"/>
  <c r="R190" i="1" s="1"/>
  <c r="Z155" i="1" l="1"/>
  <c r="Y154" i="1"/>
  <c r="AA191" i="1"/>
  <c r="Z191" i="1"/>
  <c r="S189" i="1"/>
  <c r="Y189" i="1"/>
  <c r="A191" i="1"/>
  <c r="Q191" i="1" s="1"/>
  <c r="R191" i="1" s="1"/>
  <c r="T193" i="1"/>
  <c r="Z156" i="1" l="1"/>
  <c r="Y155" i="1"/>
  <c r="Z192" i="1"/>
  <c r="AA192" i="1"/>
  <c r="S190" i="1"/>
  <c r="Y190" i="1"/>
  <c r="A192" i="1"/>
  <c r="Q192" i="1" s="1"/>
  <c r="T194" i="1"/>
  <c r="Z157" i="1" l="1"/>
  <c r="Y156" i="1"/>
  <c r="AA193" i="1"/>
  <c r="Z193" i="1"/>
  <c r="T195" i="1"/>
  <c r="A193" i="1"/>
  <c r="Q193" i="1" s="1"/>
  <c r="R193" i="1" s="1"/>
  <c r="Z158" i="1" l="1"/>
  <c r="Y157" i="1"/>
  <c r="Z194" i="1"/>
  <c r="AA194" i="1"/>
  <c r="S193" i="1"/>
  <c r="A194" i="1"/>
  <c r="Q194" i="1" s="1"/>
  <c r="R194" i="1" s="1"/>
  <c r="T196" i="1"/>
  <c r="Z159" i="1" l="1"/>
  <c r="Y158" i="1"/>
  <c r="AA195" i="1"/>
  <c r="Z195" i="1"/>
  <c r="T197" i="1"/>
  <c r="A195" i="1"/>
  <c r="Q195" i="1" s="1"/>
  <c r="R195" i="1" s="1"/>
  <c r="Z160" i="1" l="1"/>
  <c r="Y159" i="1"/>
  <c r="Z196" i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AA222" i="1" l="1"/>
  <c r="Z222" i="1"/>
  <c r="S220" i="1"/>
  <c r="Y220" i="1"/>
  <c r="T224" i="1"/>
  <c r="A222" i="1"/>
  <c r="Q222" i="1" s="1"/>
  <c r="R222" i="1" s="1"/>
  <c r="Z223" i="1" l="1"/>
  <c r="AA223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Z284" i="1" l="1"/>
  <c r="AA284" i="1"/>
  <c r="S282" i="1"/>
  <c r="Y282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R314" i="1" s="1"/>
  <c r="T316" i="1"/>
  <c r="AA315" i="1" l="1"/>
  <c r="Z315" i="1"/>
  <c r="A315" i="1"/>
  <c r="Q315" i="1" s="1"/>
  <c r="T317" i="1"/>
  <c r="AA316" i="1" l="1"/>
  <c r="R315" i="1"/>
  <c r="Z316" i="1"/>
  <c r="S314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A345" i="1"/>
  <c r="Q345" i="1" s="1"/>
  <c r="T347" i="1"/>
  <c r="R345" i="1" l="1"/>
  <c r="Z346" i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R375" i="1" l="1"/>
  <c r="Z376" i="1"/>
  <c r="AA376" i="1"/>
  <c r="S374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Y377" i="1"/>
  <c r="A378" i="1"/>
  <c r="Q378" i="1" s="1"/>
  <c r="R378" i="1" s="1"/>
  <c r="T380" i="1"/>
  <c r="AA379" i="1" l="1"/>
  <c r="Z379" i="1"/>
  <c r="S377" i="1"/>
  <c r="T381" i="1"/>
  <c r="A379" i="1"/>
  <c r="Q379" i="1" s="1"/>
  <c r="R379" i="1" s="1"/>
  <c r="Z380" i="1" l="1"/>
  <c r="AA380" i="1"/>
  <c r="S378" i="1"/>
  <c r="Y378" i="1"/>
  <c r="A380" i="1"/>
  <c r="Q380" i="1" s="1"/>
  <c r="R380" i="1" s="1"/>
  <c r="T382" i="1"/>
  <c r="AA381" i="1" l="1"/>
  <c r="Z381" i="1"/>
  <c r="S379" i="1"/>
  <c r="Y379" i="1"/>
  <c r="A381" i="1"/>
  <c r="Q381" i="1" s="1"/>
  <c r="R381" i="1" s="1"/>
  <c r="T383" i="1"/>
  <c r="Z382" i="1" l="1"/>
  <c r="AA382" i="1"/>
  <c r="S380" i="1"/>
  <c r="Y380" i="1"/>
  <c r="T384" i="1"/>
  <c r="A382" i="1"/>
  <c r="Q382" i="1" s="1"/>
  <c r="R382" i="1" s="1"/>
  <c r="AA383" i="1" l="1"/>
  <c r="Z383" i="1"/>
  <c r="S381" i="1"/>
  <c r="Y381" i="1"/>
  <c r="T385" i="1"/>
  <c r="A383" i="1"/>
  <c r="Q383" i="1" s="1"/>
  <c r="R383" i="1" s="1"/>
  <c r="Z384" i="1" l="1"/>
  <c r="AA384" i="1"/>
  <c r="S382" i="1"/>
  <c r="Y382" i="1"/>
  <c r="A384" i="1"/>
  <c r="Q384" i="1" s="1"/>
  <c r="R384" i="1" s="1"/>
  <c r="T386" i="1"/>
  <c r="AA385" i="1" l="1"/>
  <c r="Z385" i="1"/>
  <c r="S383" i="1"/>
  <c r="Y383" i="1"/>
  <c r="A385" i="1"/>
  <c r="Q385" i="1" s="1"/>
  <c r="R385" i="1" s="1"/>
  <c r="T387" i="1"/>
  <c r="Z386" i="1" l="1"/>
  <c r="AA386" i="1"/>
  <c r="S384" i="1"/>
  <c r="Y384" i="1"/>
  <c r="T388" i="1"/>
  <c r="A386" i="1"/>
  <c r="Q386" i="1" s="1"/>
  <c r="R386" i="1" s="1"/>
  <c r="AA387" i="1" l="1"/>
  <c r="Z387" i="1"/>
  <c r="S385" i="1"/>
  <c r="Y385" i="1"/>
  <c r="T389" i="1"/>
  <c r="A387" i="1"/>
  <c r="Q387" i="1" s="1"/>
  <c r="R387" i="1" s="1"/>
  <c r="Z388" i="1" l="1"/>
  <c r="AA388" i="1"/>
  <c r="S386" i="1"/>
  <c r="Y386" i="1"/>
  <c r="A388" i="1"/>
  <c r="Q388" i="1" s="1"/>
  <c r="R388" i="1" s="1"/>
  <c r="T390" i="1"/>
  <c r="AA389" i="1" l="1"/>
  <c r="Z389" i="1"/>
  <c r="S387" i="1"/>
  <c r="Y387" i="1"/>
  <c r="T391" i="1"/>
  <c r="A389" i="1"/>
  <c r="Q389" i="1" s="1"/>
  <c r="R389" i="1" s="1"/>
  <c r="Z390" i="1" l="1"/>
  <c r="AA390" i="1"/>
  <c r="S388" i="1"/>
  <c r="Y388" i="1"/>
  <c r="A390" i="1"/>
  <c r="Q390" i="1" s="1"/>
  <c r="R390" i="1" s="1"/>
  <c r="T392" i="1"/>
  <c r="AA391" i="1" l="1"/>
  <c r="Z391" i="1"/>
  <c r="S389" i="1"/>
  <c r="Y389" i="1"/>
  <c r="T393" i="1"/>
  <c r="A391" i="1"/>
  <c r="Q391" i="1" s="1"/>
  <c r="R391" i="1" s="1"/>
  <c r="Z392" i="1" l="1"/>
  <c r="AA392" i="1"/>
  <c r="S390" i="1"/>
  <c r="Y390" i="1"/>
  <c r="A392" i="1"/>
  <c r="Q392" i="1" s="1"/>
  <c r="R392" i="1" s="1"/>
  <c r="T394" i="1"/>
  <c r="AA393" i="1" l="1"/>
  <c r="Z393" i="1"/>
  <c r="S391" i="1"/>
  <c r="Y391" i="1"/>
  <c r="T395" i="1"/>
  <c r="A393" i="1"/>
  <c r="Q393" i="1" s="1"/>
  <c r="R393" i="1" s="1"/>
  <c r="Z394" i="1" l="1"/>
  <c r="AA394" i="1"/>
  <c r="S392" i="1"/>
  <c r="Y392" i="1"/>
  <c r="A394" i="1"/>
  <c r="Q394" i="1" s="1"/>
  <c r="R394" i="1" s="1"/>
  <c r="T396" i="1"/>
  <c r="AA395" i="1" l="1"/>
  <c r="Z395" i="1"/>
  <c r="S393" i="1"/>
  <c r="Y393" i="1"/>
  <c r="T397" i="1"/>
  <c r="A395" i="1"/>
  <c r="Q395" i="1" s="1"/>
  <c r="R395" i="1" s="1"/>
  <c r="Z396" i="1" l="1"/>
  <c r="AA396" i="1"/>
  <c r="S394" i="1"/>
  <c r="Y394" i="1"/>
  <c r="A396" i="1"/>
  <c r="Q396" i="1" s="1"/>
  <c r="R396" i="1" s="1"/>
  <c r="T398" i="1"/>
  <c r="AA397" i="1" l="1"/>
  <c r="Z397" i="1"/>
  <c r="S395" i="1"/>
  <c r="Y395" i="1"/>
  <c r="A397" i="1"/>
  <c r="Q397" i="1" s="1"/>
  <c r="R397" i="1" s="1"/>
  <c r="T399" i="1"/>
  <c r="Z398" i="1" l="1"/>
  <c r="AA398" i="1"/>
  <c r="S396" i="1"/>
  <c r="Y396" i="1"/>
  <c r="T400" i="1"/>
  <c r="A398" i="1"/>
  <c r="Q398" i="1" s="1"/>
  <c r="R398" i="1" s="1"/>
  <c r="AA399" i="1" l="1"/>
  <c r="Z399" i="1"/>
  <c r="S397" i="1"/>
  <c r="Y397" i="1"/>
  <c r="T401" i="1"/>
  <c r="A399" i="1"/>
  <c r="Q399" i="1" s="1"/>
  <c r="R399" i="1" s="1"/>
  <c r="Z400" i="1" l="1"/>
  <c r="AA400" i="1"/>
  <c r="S398" i="1"/>
  <c r="Y398" i="1"/>
  <c r="A400" i="1"/>
  <c r="Q400" i="1" s="1"/>
  <c r="R400" i="1" s="1"/>
  <c r="T402" i="1"/>
  <c r="AA401" i="1" l="1"/>
  <c r="Z401" i="1"/>
  <c r="S399" i="1"/>
  <c r="Y399" i="1"/>
  <c r="T403" i="1"/>
  <c r="A401" i="1"/>
  <c r="Q401" i="1" s="1"/>
  <c r="R401" i="1" s="1"/>
  <c r="Z402" i="1" l="1"/>
  <c r="AA402" i="1"/>
  <c r="S400" i="1"/>
  <c r="Y400" i="1"/>
  <c r="A402" i="1"/>
  <c r="Q402" i="1" s="1"/>
  <c r="R402" i="1" s="1"/>
  <c r="T404" i="1"/>
  <c r="AA403" i="1" l="1"/>
  <c r="Z403" i="1"/>
  <c r="S401" i="1"/>
  <c r="Y401" i="1"/>
  <c r="T405" i="1"/>
  <c r="A403" i="1"/>
  <c r="Q403" i="1" s="1"/>
  <c r="R403" i="1" s="1"/>
  <c r="Z404" i="1" l="1"/>
  <c r="AA404" i="1"/>
  <c r="S402" i="1"/>
  <c r="Y402" i="1"/>
  <c r="A404" i="1"/>
  <c r="Q404" i="1" s="1"/>
  <c r="R404" i="1" s="1"/>
  <c r="T406" i="1"/>
  <c r="AA405" i="1" l="1"/>
  <c r="Z405" i="1"/>
  <c r="S403" i="1"/>
  <c r="Y403" i="1"/>
  <c r="T407" i="1"/>
  <c r="A405" i="1"/>
  <c r="Q405" i="1" s="1"/>
  <c r="R405" i="1" s="1"/>
  <c r="Z406" i="1" l="1"/>
  <c r="AA406" i="1"/>
  <c r="S405" i="1"/>
  <c r="A406" i="1"/>
  <c r="Q406" i="1" s="1"/>
  <c r="T408" i="1"/>
  <c r="R406" i="1" l="1"/>
  <c r="Z407" i="1"/>
  <c r="AA407" i="1"/>
  <c r="T409" i="1"/>
  <c r="A407" i="1"/>
  <c r="Q407" i="1" s="1"/>
  <c r="R407" i="1" s="1"/>
  <c r="AA408" i="1" l="1"/>
  <c r="Z408" i="1"/>
  <c r="T410" i="1"/>
  <c r="A408" i="1"/>
  <c r="Q408" i="1" s="1"/>
  <c r="R408" i="1" s="1"/>
  <c r="Z409" i="1" l="1"/>
  <c r="AA409" i="1"/>
  <c r="Y407" i="1"/>
  <c r="T411" i="1"/>
  <c r="A409" i="1"/>
  <c r="Q409" i="1" s="1"/>
  <c r="R409" i="1" s="1"/>
  <c r="AA410" i="1" l="1"/>
  <c r="Z410" i="1"/>
  <c r="A410" i="1"/>
  <c r="Q410" i="1" s="1"/>
  <c r="R410" i="1" s="1"/>
  <c r="T412" i="1"/>
  <c r="Z411" i="1" l="1"/>
  <c r="AA411" i="1"/>
  <c r="Y409" i="1"/>
  <c r="S409" i="1"/>
  <c r="T413" i="1"/>
  <c r="A411" i="1"/>
  <c r="Q411" i="1" s="1"/>
  <c r="R411" i="1" s="1"/>
  <c r="AA412" i="1" l="1"/>
  <c r="Z412" i="1"/>
  <c r="S410" i="1"/>
  <c r="Y410" i="1"/>
  <c r="A412" i="1"/>
  <c r="Q412" i="1" s="1"/>
  <c r="R412" i="1" s="1"/>
  <c r="T414" i="1"/>
  <c r="Z413" i="1" l="1"/>
  <c r="AA413" i="1"/>
  <c r="S411" i="1"/>
  <c r="Y411" i="1"/>
  <c r="T415" i="1"/>
  <c r="A413" i="1"/>
  <c r="Q413" i="1" s="1"/>
  <c r="R413" i="1" s="1"/>
  <c r="AA414" i="1" l="1"/>
  <c r="Z414" i="1"/>
  <c r="S412" i="1"/>
  <c r="Y412" i="1"/>
  <c r="A414" i="1"/>
  <c r="Q414" i="1" s="1"/>
  <c r="R414" i="1" s="1"/>
  <c r="T416" i="1"/>
  <c r="Z415" i="1" l="1"/>
  <c r="AA415" i="1"/>
  <c r="S413" i="1"/>
  <c r="Y413" i="1"/>
  <c r="T417" i="1"/>
  <c r="A415" i="1"/>
  <c r="Q415" i="1" s="1"/>
  <c r="R415" i="1" s="1"/>
  <c r="AA416" i="1" l="1"/>
  <c r="Z416" i="1"/>
  <c r="S414" i="1"/>
  <c r="Y414" i="1"/>
  <c r="T418" i="1"/>
  <c r="A416" i="1"/>
  <c r="Q416" i="1" s="1"/>
  <c r="R416" i="1" s="1"/>
  <c r="Z417" i="1" l="1"/>
  <c r="AA417" i="1"/>
  <c r="S415" i="1"/>
  <c r="Y415" i="1"/>
  <c r="A417" i="1"/>
  <c r="Q417" i="1" s="1"/>
  <c r="R417" i="1" s="1"/>
  <c r="T419" i="1"/>
  <c r="AA418" i="1" l="1"/>
  <c r="Z418" i="1"/>
  <c r="S416" i="1"/>
  <c r="Y416" i="1"/>
  <c r="T420" i="1"/>
  <c r="A418" i="1"/>
  <c r="Q418" i="1" s="1"/>
  <c r="R418" i="1" s="1"/>
  <c r="Z419" i="1" l="1"/>
  <c r="AA419" i="1"/>
  <c r="S417" i="1"/>
  <c r="Y417" i="1"/>
  <c r="T421" i="1"/>
  <c r="A419" i="1"/>
  <c r="Q419" i="1" s="1"/>
  <c r="R419" i="1" s="1"/>
  <c r="AA420" i="1" l="1"/>
  <c r="Z420" i="1"/>
  <c r="S418" i="1"/>
  <c r="Y418" i="1"/>
  <c r="A420" i="1"/>
  <c r="Q420" i="1" s="1"/>
  <c r="R420" i="1" s="1"/>
  <c r="T422" i="1"/>
  <c r="Z421" i="1" l="1"/>
  <c r="AA421" i="1"/>
  <c r="S419" i="1"/>
  <c r="Y419" i="1"/>
  <c r="A421" i="1"/>
  <c r="Q421" i="1" s="1"/>
  <c r="R421" i="1" s="1"/>
  <c r="T423" i="1"/>
  <c r="AA422" i="1" l="1"/>
  <c r="Z422" i="1"/>
  <c r="S420" i="1"/>
  <c r="Y420" i="1"/>
  <c r="T424" i="1"/>
  <c r="A422" i="1"/>
  <c r="Q422" i="1" s="1"/>
  <c r="R422" i="1" s="1"/>
  <c r="Z423" i="1" l="1"/>
  <c r="AA423" i="1"/>
  <c r="S421" i="1"/>
  <c r="Y421" i="1"/>
  <c r="A423" i="1"/>
  <c r="Q423" i="1" s="1"/>
  <c r="R423" i="1" s="1"/>
  <c r="T425" i="1"/>
  <c r="AA424" i="1" l="1"/>
  <c r="Z424" i="1"/>
  <c r="S422" i="1"/>
  <c r="Y422" i="1"/>
  <c r="T426" i="1"/>
  <c r="A424" i="1"/>
  <c r="Q424" i="1" s="1"/>
  <c r="R424" i="1" s="1"/>
  <c r="Z425" i="1" l="1"/>
  <c r="AA425" i="1"/>
  <c r="S423" i="1"/>
  <c r="Y423" i="1"/>
  <c r="A425" i="1"/>
  <c r="Q425" i="1" s="1"/>
  <c r="R425" i="1" s="1"/>
  <c r="T427" i="1"/>
  <c r="AA426" i="1" l="1"/>
  <c r="Z426" i="1"/>
  <c r="S424" i="1"/>
  <c r="Y424" i="1"/>
  <c r="T428" i="1"/>
  <c r="A426" i="1"/>
  <c r="Q426" i="1" s="1"/>
  <c r="R426" i="1" s="1"/>
  <c r="Z427" i="1" l="1"/>
  <c r="AA427" i="1"/>
  <c r="S425" i="1"/>
  <c r="Y425" i="1"/>
  <c r="A427" i="1"/>
  <c r="Q427" i="1" s="1"/>
  <c r="R427" i="1" s="1"/>
  <c r="T429" i="1"/>
  <c r="AA428" i="1" l="1"/>
  <c r="Z428" i="1"/>
  <c r="S426" i="1"/>
  <c r="Y426" i="1"/>
  <c r="T430" i="1"/>
  <c r="A428" i="1"/>
  <c r="Q428" i="1" s="1"/>
  <c r="R428" i="1" s="1"/>
  <c r="Z429" i="1" l="1"/>
  <c r="AA429" i="1"/>
  <c r="S427" i="1"/>
  <c r="Y427" i="1"/>
  <c r="T431" i="1"/>
  <c r="A429" i="1"/>
  <c r="Q429" i="1" s="1"/>
  <c r="R429" i="1" s="1"/>
  <c r="AA430" i="1" l="1"/>
  <c r="Z430" i="1"/>
  <c r="S428" i="1"/>
  <c r="Y428" i="1"/>
  <c r="T432" i="1"/>
  <c r="A430" i="1"/>
  <c r="Q430" i="1" s="1"/>
  <c r="R430" i="1" s="1"/>
  <c r="Z431" i="1" l="1"/>
  <c r="AA431" i="1"/>
  <c r="S429" i="1"/>
  <c r="Y429" i="1"/>
  <c r="A431" i="1"/>
  <c r="Q431" i="1" s="1"/>
  <c r="R431" i="1" s="1"/>
  <c r="T433" i="1"/>
  <c r="AA432" i="1" l="1"/>
  <c r="Z432" i="1"/>
  <c r="S430" i="1"/>
  <c r="Y430" i="1"/>
  <c r="T434" i="1"/>
  <c r="A432" i="1"/>
  <c r="Q432" i="1" s="1"/>
  <c r="R432" i="1" s="1"/>
  <c r="Z433" i="1" l="1"/>
  <c r="AA433" i="1"/>
  <c r="S431" i="1"/>
  <c r="Y431" i="1"/>
  <c r="T435" i="1"/>
  <c r="A433" i="1"/>
  <c r="Q433" i="1" s="1"/>
  <c r="R433" i="1" s="1"/>
  <c r="AA434" i="1" l="1"/>
  <c r="Z434" i="1"/>
  <c r="S432" i="1"/>
  <c r="Y432" i="1"/>
  <c r="T436" i="1"/>
  <c r="A434" i="1"/>
  <c r="Q434" i="1" s="1"/>
  <c r="R434" i="1" s="1"/>
  <c r="Z435" i="1" l="1"/>
  <c r="AA435" i="1"/>
  <c r="S433" i="1"/>
  <c r="Y433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Z680" i="1"/>
  <c r="H679" i="1"/>
  <c r="T682" i="1"/>
  <c r="A680" i="1"/>
  <c r="Q680" i="1" s="1"/>
  <c r="R680" i="1" l="1"/>
  <c r="AA681" i="1"/>
  <c r="Z681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S740" i="1" s="1"/>
  <c r="Z741" i="1" l="1"/>
  <c r="AA741" i="1"/>
  <c r="S739" i="1"/>
  <c r="Y739" i="1"/>
  <c r="H740" i="1"/>
  <c r="A741" i="1"/>
  <c r="Q741" i="1" s="1"/>
  <c r="T743" i="1"/>
  <c r="AA742" i="1" l="1"/>
  <c r="Z742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H770" i="1"/>
  <c r="T773" i="1"/>
  <c r="A771" i="1"/>
  <c r="Q771" i="1" s="1"/>
  <c r="R771" i="1" l="1"/>
  <c r="Z772" i="1"/>
  <c r="AA772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H1866" i="1"/>
  <c r="T1869" i="1"/>
  <c r="A1867" i="1"/>
  <c r="Q1867" i="1" s="1"/>
  <c r="R1867" i="1" s="1"/>
  <c r="AA1868" i="1" l="1"/>
  <c r="Z1868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l="1"/>
  <c r="AA1990" i="1"/>
  <c r="R1989" i="1"/>
  <c r="Z1990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l="1"/>
  <c r="Z2042" i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l="1"/>
  <c r="Z2044" i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l="1"/>
  <c r="Z2048" i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S2047" i="1"/>
  <c r="H2049" i="1" l="1"/>
  <c r="Z2050" i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S38" i="1"/>
  <c r="AA2062" i="1" l="1"/>
  <c r="Z2062" i="1"/>
  <c r="Y2060" i="1"/>
  <c r="S2060" i="1"/>
  <c r="A2062" i="1"/>
  <c r="Q2062" i="1" s="1"/>
  <c r="R2062" i="1" s="1"/>
  <c r="W39" i="1"/>
  <c r="P39" i="1"/>
  <c r="R39" i="1" s="1"/>
  <c r="AI12" i="1" l="1"/>
  <c r="AH12" i="1" s="1"/>
  <c r="Z2063" i="1"/>
  <c r="AA2063" i="1"/>
  <c r="Y2061" i="1"/>
  <c r="S2061" i="1"/>
  <c r="A2063" i="1"/>
  <c r="Q2063" i="1" s="1"/>
  <c r="R2063" i="1" s="1"/>
  <c r="H2062" i="1"/>
  <c r="X39" i="1"/>
  <c r="Y39" i="1" s="1"/>
  <c r="AJ12" i="1" l="1"/>
  <c r="AE12" i="1"/>
  <c r="AG13" i="1" s="1"/>
  <c r="H2063" i="1"/>
  <c r="AA2064" i="1"/>
  <c r="Z2064" i="1"/>
  <c r="Y2062" i="1"/>
  <c r="A2064" i="1"/>
  <c r="Q2064" i="1" s="1"/>
  <c r="R2064" i="1" s="1"/>
  <c r="S2062" i="1"/>
  <c r="B39" i="1"/>
  <c r="C40" i="1" l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2065" i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H2266" i="1"/>
  <c r="A2267" i="1"/>
  <c r="Q2267" i="1" s="1"/>
  <c r="R2267" i="1" s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H41" i="1" l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I40" i="1"/>
  <c r="Z2274" i="1"/>
  <c r="AA2274" i="1"/>
  <c r="Y2272" i="1"/>
  <c r="H2273" i="1"/>
  <c r="A2274" i="1"/>
  <c r="Q2274" i="1" s="1"/>
  <c r="R2274" i="1" s="1"/>
  <c r="S2272" i="1"/>
  <c r="M40" i="1" l="1"/>
  <c r="N40" i="1" s="1"/>
  <c r="I41" i="1"/>
  <c r="J40" i="1"/>
  <c r="K40" i="1" s="1"/>
  <c r="AA2275" i="1"/>
  <c r="Z2275" i="1"/>
  <c r="Y2273" i="1"/>
  <c r="S2273" i="1"/>
  <c r="A2275" i="1"/>
  <c r="Q2275" i="1" s="1"/>
  <c r="R2275" i="1" s="1"/>
  <c r="H2274" i="1"/>
  <c r="F40" i="1" l="1"/>
  <c r="E40" i="1"/>
  <c r="I42" i="1"/>
  <c r="N41" i="1"/>
  <c r="M41" i="1"/>
  <c r="J41" i="1"/>
  <c r="K41" i="1" s="1"/>
  <c r="Z2276" i="1"/>
  <c r="AA2276" i="1"/>
  <c r="Y2274" i="1"/>
  <c r="H2275" i="1"/>
  <c r="A2276" i="1"/>
  <c r="Q2276" i="1" s="1"/>
  <c r="R2276" i="1" s="1"/>
  <c r="S2274" i="1"/>
  <c r="I43" i="1" l="1"/>
  <c r="I44" i="1" s="1"/>
  <c r="I45" i="1" s="1"/>
  <c r="J42" i="1"/>
  <c r="K42" i="1" s="1"/>
  <c r="N42" i="1"/>
  <c r="M42" i="1"/>
  <c r="F41" i="1"/>
  <c r="E41" i="1"/>
  <c r="U41" i="1"/>
  <c r="W41" i="1" s="1"/>
  <c r="D40" i="1"/>
  <c r="G40" i="1" s="1"/>
  <c r="AA2277" i="1"/>
  <c r="Z2277" i="1"/>
  <c r="Y2275" i="1"/>
  <c r="H2276" i="1"/>
  <c r="A2277" i="1"/>
  <c r="Q2277" i="1" s="1"/>
  <c r="R2277" i="1" s="1"/>
  <c r="S2275" i="1"/>
  <c r="N43" i="1" l="1"/>
  <c r="F42" i="1"/>
  <c r="E42" i="1"/>
  <c r="U42" i="1"/>
  <c r="W42" i="1" s="1"/>
  <c r="D41" i="1"/>
  <c r="L41" i="1" s="1"/>
  <c r="O41" i="1" s="1"/>
  <c r="P41" i="1" s="1"/>
  <c r="X41" i="1" s="1"/>
  <c r="B41" i="1" s="1"/>
  <c r="L40" i="1"/>
  <c r="O40" i="1" s="1"/>
  <c r="P40" i="1" s="1"/>
  <c r="M43" i="1"/>
  <c r="J43" i="1"/>
  <c r="K43" i="1" s="1"/>
  <c r="Z2278" i="1"/>
  <c r="AA2278" i="1"/>
  <c r="Y2276" i="1"/>
  <c r="I46" i="1"/>
  <c r="S2276" i="1"/>
  <c r="H2277" i="1"/>
  <c r="A2278" i="1"/>
  <c r="Q2278" i="1" s="1"/>
  <c r="R2278" i="1" s="1"/>
  <c r="G41" i="1" l="1"/>
  <c r="J44" i="1"/>
  <c r="K44" i="1" s="1"/>
  <c r="F43" i="1"/>
  <c r="E43" i="1"/>
  <c r="U43" i="1"/>
  <c r="W43" i="1" s="1"/>
  <c r="X40" i="1"/>
  <c r="B40" i="1" s="1"/>
  <c r="D42" i="1"/>
  <c r="L42" i="1" s="1"/>
  <c r="O42" i="1" s="1"/>
  <c r="P42" i="1" s="1"/>
  <c r="X42" i="1" s="1"/>
  <c r="B42" i="1" s="1"/>
  <c r="AA2279" i="1"/>
  <c r="Z2279" i="1"/>
  <c r="Y2277" i="1"/>
  <c r="I47" i="1"/>
  <c r="A2279" i="1"/>
  <c r="Q2279" i="1" s="1"/>
  <c r="R2279" i="1" s="1"/>
  <c r="H2278" i="1"/>
  <c r="S2277" i="1"/>
  <c r="J45" i="1" l="1"/>
  <c r="K45" i="1" s="1"/>
  <c r="F44" i="1"/>
  <c r="U44" i="1"/>
  <c r="W44" i="1" s="1"/>
  <c r="E44" i="1"/>
  <c r="G42" i="1"/>
  <c r="D43" i="1"/>
  <c r="G43" i="1" s="1"/>
  <c r="Z2280" i="1"/>
  <c r="AA2280" i="1"/>
  <c r="Y2278" i="1"/>
  <c r="M44" i="1"/>
  <c r="M45" i="1" s="1"/>
  <c r="M46" i="1" s="1"/>
  <c r="M47" i="1" s="1"/>
  <c r="S2278" i="1"/>
  <c r="I48" i="1"/>
  <c r="A2280" i="1"/>
  <c r="Q2280" i="1" s="1"/>
  <c r="R2280" i="1" s="1"/>
  <c r="H2279" i="1"/>
  <c r="J46" i="1" l="1"/>
  <c r="K46" i="1" s="1"/>
  <c r="D44" i="1"/>
  <c r="G44" i="1" s="1"/>
  <c r="F45" i="1"/>
  <c r="E45" i="1"/>
  <c r="U45" i="1"/>
  <c r="W45" i="1" s="1"/>
  <c r="L43" i="1"/>
  <c r="O43" i="1" s="1"/>
  <c r="P43" i="1" s="1"/>
  <c r="X43" i="1" s="1"/>
  <c r="B43" i="1" s="1"/>
  <c r="J47" i="1"/>
  <c r="K47" i="1" s="1"/>
  <c r="AA2281" i="1"/>
  <c r="Z2281" i="1"/>
  <c r="Y2279" i="1"/>
  <c r="N44" i="1"/>
  <c r="N45" i="1" s="1"/>
  <c r="N46" i="1" s="1"/>
  <c r="N47" i="1" s="1"/>
  <c r="N48" i="1" s="1"/>
  <c r="I49" i="1"/>
  <c r="M48" i="1"/>
  <c r="S2279" i="1"/>
  <c r="H2280" i="1"/>
  <c r="A2281" i="1"/>
  <c r="Q2281" i="1" s="1"/>
  <c r="R2281" i="1" s="1"/>
  <c r="F46" i="1" l="1"/>
  <c r="F47" i="1" s="1"/>
  <c r="E46" i="1"/>
  <c r="E47" i="1" s="1"/>
  <c r="J48" i="1"/>
  <c r="K48" i="1" s="1"/>
  <c r="L44" i="1"/>
  <c r="O44" i="1" s="1"/>
  <c r="P44" i="1" s="1"/>
  <c r="X44" i="1" s="1"/>
  <c r="B44" i="1" s="1"/>
  <c r="U46" i="1"/>
  <c r="W46" i="1" s="1"/>
  <c r="D45" i="1"/>
  <c r="G45" i="1" s="1"/>
  <c r="Z2282" i="1"/>
  <c r="AA2282" i="1"/>
  <c r="Y2280" i="1"/>
  <c r="S2280" i="1"/>
  <c r="H2281" i="1"/>
  <c r="A2282" i="1"/>
  <c r="Q2282" i="1" s="1"/>
  <c r="R2282" i="1" s="1"/>
  <c r="I50" i="1"/>
  <c r="M49" i="1"/>
  <c r="N49" i="1"/>
  <c r="J49" i="1" l="1"/>
  <c r="K49" i="1" s="1"/>
  <c r="E48" i="1"/>
  <c r="F48" i="1"/>
  <c r="L45" i="1"/>
  <c r="O45" i="1" s="1"/>
  <c r="P45" i="1" s="1"/>
  <c r="X45" i="1" s="1"/>
  <c r="B45" i="1" s="1"/>
  <c r="U47" i="1"/>
  <c r="W47" i="1" s="1"/>
  <c r="D46" i="1"/>
  <c r="L46" i="1" s="1"/>
  <c r="O46" i="1" s="1"/>
  <c r="P46" i="1" s="1"/>
  <c r="X46" i="1" s="1"/>
  <c r="B46" i="1" s="1"/>
  <c r="AA2283" i="1"/>
  <c r="Z2283" i="1"/>
  <c r="Y2281" i="1"/>
  <c r="S2281" i="1"/>
  <c r="I51" i="1"/>
  <c r="N50" i="1"/>
  <c r="M50" i="1"/>
  <c r="A2283" i="1"/>
  <c r="Q2283" i="1" s="1"/>
  <c r="R2283" i="1" s="1"/>
  <c r="H2282" i="1"/>
  <c r="J50" i="1" l="1"/>
  <c r="K50" i="1" s="1"/>
  <c r="F49" i="1"/>
  <c r="E49" i="1"/>
  <c r="U48" i="1"/>
  <c r="W48" i="1" s="1"/>
  <c r="D47" i="1"/>
  <c r="G47" i="1" s="1"/>
  <c r="G46" i="1"/>
  <c r="Z2284" i="1"/>
  <c r="AA2284" i="1"/>
  <c r="Y2282" i="1"/>
  <c r="M51" i="1"/>
  <c r="I52" i="1"/>
  <c r="J51" i="1"/>
  <c r="K51" i="1" s="1"/>
  <c r="N51" i="1"/>
  <c r="A2284" i="1"/>
  <c r="Q2284" i="1" s="1"/>
  <c r="R2284" i="1" s="1"/>
  <c r="H2283" i="1"/>
  <c r="S2282" i="1"/>
  <c r="E50" i="1" l="1"/>
  <c r="E51" i="1" s="1"/>
  <c r="F50" i="1"/>
  <c r="F51" i="1" s="1"/>
  <c r="D48" i="1"/>
  <c r="L48" i="1" s="1"/>
  <c r="O48" i="1" s="1"/>
  <c r="P48" i="1" s="1"/>
  <c r="X48" i="1" s="1"/>
  <c r="B48" i="1" s="1"/>
  <c r="L47" i="1"/>
  <c r="O47" i="1" s="1"/>
  <c r="P47" i="1" s="1"/>
  <c r="X47" i="1" s="1"/>
  <c r="B47" i="1" s="1"/>
  <c r="U49" i="1"/>
  <c r="W49" i="1" s="1"/>
  <c r="AA2285" i="1"/>
  <c r="Z2285" i="1"/>
  <c r="Y2283" i="1"/>
  <c r="M52" i="1"/>
  <c r="N52" i="1"/>
  <c r="I53" i="1"/>
  <c r="J52" i="1"/>
  <c r="K52" i="1" s="1"/>
  <c r="H2284" i="1"/>
  <c r="A2285" i="1"/>
  <c r="Q2285" i="1" s="1"/>
  <c r="R2285" i="1" s="1"/>
  <c r="S2283" i="1"/>
  <c r="G48" i="1" l="1"/>
  <c r="D49" i="1"/>
  <c r="D50" i="1" s="1"/>
  <c r="L50" i="1" s="1"/>
  <c r="O50" i="1" s="1"/>
  <c r="P50" i="1" s="1"/>
  <c r="U50" i="1"/>
  <c r="W50" i="1" s="1"/>
  <c r="Z2286" i="1"/>
  <c r="AA2286" i="1"/>
  <c r="E52" i="1"/>
  <c r="F52" i="1"/>
  <c r="Y2284" i="1"/>
  <c r="N53" i="1"/>
  <c r="J53" i="1"/>
  <c r="K53" i="1" s="1"/>
  <c r="M53" i="1"/>
  <c r="I54" i="1"/>
  <c r="H2285" i="1"/>
  <c r="A2286" i="1"/>
  <c r="Q2286" i="1" s="1"/>
  <c r="R2286" i="1" s="1"/>
  <c r="S2284" i="1"/>
  <c r="G50" i="1" l="1"/>
  <c r="L49" i="1"/>
  <c r="O49" i="1" s="1"/>
  <c r="P49" i="1" s="1"/>
  <c r="X49" i="1" s="1"/>
  <c r="B49" i="1" s="1"/>
  <c r="D51" i="1"/>
  <c r="L51" i="1" s="1"/>
  <c r="O51" i="1" s="1"/>
  <c r="P51" i="1" s="1"/>
  <c r="G49" i="1"/>
  <c r="X50" i="1"/>
  <c r="B50" i="1" s="1"/>
  <c r="U51" i="1"/>
  <c r="W51" i="1" s="1"/>
  <c r="AA2287" i="1"/>
  <c r="Z2287" i="1"/>
  <c r="F53" i="1"/>
  <c r="E53" i="1"/>
  <c r="Y2285" i="1"/>
  <c r="M54" i="1"/>
  <c r="J54" i="1"/>
  <c r="K54" i="1" s="1"/>
  <c r="N54" i="1"/>
  <c r="I55" i="1"/>
  <c r="H2286" i="1"/>
  <c r="A2287" i="1"/>
  <c r="Q2287" i="1" s="1"/>
  <c r="R2287" i="1" s="1"/>
  <c r="S2285" i="1"/>
  <c r="G51" i="1" l="1"/>
  <c r="X51" i="1"/>
  <c r="B51" i="1" s="1"/>
  <c r="D52" i="1"/>
  <c r="L52" i="1" s="1"/>
  <c r="O52" i="1" s="1"/>
  <c r="P52" i="1" s="1"/>
  <c r="U52" i="1"/>
  <c r="W52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D53" i="1" l="1"/>
  <c r="L53" i="1" s="1"/>
  <c r="O53" i="1" s="1"/>
  <c r="P53" i="1" s="1"/>
  <c r="G52" i="1"/>
  <c r="X52" i="1"/>
  <c r="B52" i="1" s="1"/>
  <c r="U53" i="1"/>
  <c r="W53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4" i="1" l="1"/>
  <c r="L54" i="1" s="1"/>
  <c r="O54" i="1" s="1"/>
  <c r="P54" i="1" s="1"/>
  <c r="G53" i="1"/>
  <c r="X53" i="1"/>
  <c r="B53" i="1" s="1"/>
  <c r="U54" i="1"/>
  <c r="W54" i="1" s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G54" i="1" l="1"/>
  <c r="D55" i="1"/>
  <c r="L55" i="1" s="1"/>
  <c r="O55" i="1" s="1"/>
  <c r="P55" i="1" s="1"/>
  <c r="X54" i="1"/>
  <c r="B54" i="1" s="1"/>
  <c r="U55" i="1"/>
  <c r="W55" i="1" s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D56" i="1" l="1"/>
  <c r="L56" i="1" s="1"/>
  <c r="O56" i="1" s="1"/>
  <c r="P56" i="1" s="1"/>
  <c r="X55" i="1"/>
  <c r="B55" i="1" s="1"/>
  <c r="G55" i="1"/>
  <c r="U56" i="1"/>
  <c r="W56" i="1" s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G56" i="1" l="1"/>
  <c r="D57" i="1"/>
  <c r="L57" i="1" s="1"/>
  <c r="O57" i="1" s="1"/>
  <c r="P57" i="1" s="1"/>
  <c r="X56" i="1"/>
  <c r="B56" i="1" s="1"/>
  <c r="U57" i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D58" i="1" l="1"/>
  <c r="L58" i="1" s="1"/>
  <c r="O58" i="1" s="1"/>
  <c r="P58" i="1" s="1"/>
  <c r="G57" i="1"/>
  <c r="W57" i="1"/>
  <c r="X57" i="1" s="1"/>
  <c r="B57" i="1" s="1"/>
  <c r="U58" i="1"/>
  <c r="R2293" i="1"/>
  <c r="AA2294" i="1"/>
  <c r="Z2294" i="1"/>
  <c r="E60" i="1"/>
  <c r="F60" i="1"/>
  <c r="Y2292" i="1"/>
  <c r="H2293" i="1"/>
  <c r="A2294" i="1"/>
  <c r="Q2294" i="1" s="1"/>
  <c r="R2294" i="1" s="1"/>
  <c r="J61" i="1"/>
  <c r="K61" i="1" s="1"/>
  <c r="M61" i="1"/>
  <c r="I62" i="1"/>
  <c r="N61" i="1"/>
  <c r="G58" i="1" l="1"/>
  <c r="D59" i="1"/>
  <c r="L59" i="1" s="1"/>
  <c r="O59" i="1" s="1"/>
  <c r="P59" i="1" s="1"/>
  <c r="W58" i="1"/>
  <c r="X58" i="1" s="1"/>
  <c r="B58" i="1" s="1"/>
  <c r="U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G59" i="1" l="1"/>
  <c r="D60" i="1"/>
  <c r="L60" i="1" s="1"/>
  <c r="O60" i="1" s="1"/>
  <c r="P60" i="1" s="1"/>
  <c r="W59" i="1"/>
  <c r="X59" i="1" s="1"/>
  <c r="B59" i="1" s="1"/>
  <c r="U60" i="1"/>
  <c r="AA2296" i="1"/>
  <c r="Z2296" i="1"/>
  <c r="E62" i="1"/>
  <c r="F62" i="1"/>
  <c r="I64" i="1"/>
  <c r="N63" i="1"/>
  <c r="J63" i="1"/>
  <c r="K63" i="1" s="1"/>
  <c r="M63" i="1"/>
  <c r="A2296" i="1"/>
  <c r="Q2296" i="1" s="1"/>
  <c r="R2296" i="1" s="1"/>
  <c r="H2295" i="1"/>
  <c r="D61" i="1" l="1"/>
  <c r="L61" i="1" s="1"/>
  <c r="O61" i="1" s="1"/>
  <c r="P61" i="1" s="1"/>
  <c r="G60" i="1"/>
  <c r="W60" i="1"/>
  <c r="X60" i="1" s="1"/>
  <c r="B60" i="1" s="1"/>
  <c r="U61" i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D62" i="1" l="1"/>
  <c r="L62" i="1" s="1"/>
  <c r="O62" i="1" s="1"/>
  <c r="P62" i="1" s="1"/>
  <c r="G61" i="1"/>
  <c r="W61" i="1"/>
  <c r="X61" i="1" s="1"/>
  <c r="B61" i="1" s="1"/>
  <c r="U62" i="1"/>
  <c r="G62" i="1"/>
  <c r="AA2298" i="1"/>
  <c r="Z2298" i="1"/>
  <c r="E64" i="1"/>
  <c r="F64" i="1"/>
  <c r="Y2296" i="1"/>
  <c r="H2297" i="1"/>
  <c r="A2298" i="1"/>
  <c r="Q2298" i="1" s="1"/>
  <c r="R2298" i="1" s="1"/>
  <c r="M65" i="1"/>
  <c r="J65" i="1"/>
  <c r="K65" i="1" s="1"/>
  <c r="I66" i="1"/>
  <c r="N65" i="1"/>
  <c r="S2296" i="1"/>
  <c r="D63" i="1" l="1"/>
  <c r="L63" i="1" s="1"/>
  <c r="O63" i="1" s="1"/>
  <c r="P63" i="1" s="1"/>
  <c r="W62" i="1"/>
  <c r="X62" i="1" s="1"/>
  <c r="B62" i="1" s="1"/>
  <c r="U63" i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G63" i="1" l="1"/>
  <c r="D64" i="1"/>
  <c r="L64" i="1" s="1"/>
  <c r="O64" i="1" s="1"/>
  <c r="P64" i="1" s="1"/>
  <c r="W63" i="1"/>
  <c r="X63" i="1" s="1"/>
  <c r="B63" i="1" s="1"/>
  <c r="U64" i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S2298" i="1"/>
  <c r="G64" i="1" l="1"/>
  <c r="D65" i="1"/>
  <c r="L65" i="1" s="1"/>
  <c r="O65" i="1" s="1"/>
  <c r="P65" i="1" s="1"/>
  <c r="W64" i="1"/>
  <c r="X64" i="1" s="1"/>
  <c r="B64" i="1" s="1"/>
  <c r="U65" i="1"/>
  <c r="Z2301" i="1"/>
  <c r="AA2301" i="1"/>
  <c r="F67" i="1"/>
  <c r="E67" i="1"/>
  <c r="S2299" i="1"/>
  <c r="I69" i="1"/>
  <c r="J68" i="1"/>
  <c r="K68" i="1" s="1"/>
  <c r="M68" i="1"/>
  <c r="N68" i="1"/>
  <c r="H2300" i="1"/>
  <c r="A2301" i="1"/>
  <c r="Q2301" i="1" s="1"/>
  <c r="R2301" i="1" s="1"/>
  <c r="G65" i="1" l="1"/>
  <c r="D66" i="1"/>
  <c r="L66" i="1" s="1"/>
  <c r="O66" i="1" s="1"/>
  <c r="P66" i="1" s="1"/>
  <c r="W65" i="1"/>
  <c r="X65" i="1" s="1"/>
  <c r="B65" i="1" s="1"/>
  <c r="U66" i="1"/>
  <c r="AA2302" i="1"/>
  <c r="Z2302" i="1"/>
  <c r="E68" i="1"/>
  <c r="F68" i="1"/>
  <c r="Y2300" i="1"/>
  <c r="I70" i="1"/>
  <c r="M69" i="1"/>
  <c r="N69" i="1"/>
  <c r="J69" i="1"/>
  <c r="K69" i="1" s="1"/>
  <c r="H2301" i="1"/>
  <c r="A2302" i="1"/>
  <c r="Q2302" i="1" s="1"/>
  <c r="R2302" i="1" s="1"/>
  <c r="S2300" i="1"/>
  <c r="D67" i="1" l="1"/>
  <c r="L67" i="1" s="1"/>
  <c r="O67" i="1" s="1"/>
  <c r="P67" i="1" s="1"/>
  <c r="G66" i="1"/>
  <c r="W66" i="1"/>
  <c r="X66" i="1" s="1"/>
  <c r="B66" i="1" s="1"/>
  <c r="U67" i="1"/>
  <c r="Z2303" i="1"/>
  <c r="AA2303" i="1"/>
  <c r="F69" i="1"/>
  <c r="E69" i="1"/>
  <c r="Y2302" i="1"/>
  <c r="Y2301" i="1"/>
  <c r="J70" i="1"/>
  <c r="K70" i="1" s="1"/>
  <c r="I71" i="1"/>
  <c r="A2303" i="1"/>
  <c r="Q2303" i="1" s="1"/>
  <c r="R2303" i="1" s="1"/>
  <c r="H2302" i="1"/>
  <c r="S2301" i="1"/>
  <c r="D68" i="1" l="1"/>
  <c r="L68" i="1" s="1"/>
  <c r="O68" i="1" s="1"/>
  <c r="P68" i="1" s="1"/>
  <c r="G67" i="1"/>
  <c r="W67" i="1"/>
  <c r="X67" i="1" s="1"/>
  <c r="B67" i="1" s="1"/>
  <c r="U68" i="1"/>
  <c r="AA2304" i="1"/>
  <c r="Z2304" i="1"/>
  <c r="E70" i="1"/>
  <c r="F70" i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G68" i="1" l="1"/>
  <c r="D69" i="1"/>
  <c r="L69" i="1" s="1"/>
  <c r="O69" i="1" s="1"/>
  <c r="P69" i="1" s="1"/>
  <c r="W68" i="1"/>
  <c r="X68" i="1" s="1"/>
  <c r="B68" i="1" s="1"/>
  <c r="U69" i="1"/>
  <c r="Z2305" i="1"/>
  <c r="AA2305" i="1"/>
  <c r="F71" i="1"/>
  <c r="E71" i="1"/>
  <c r="D71" i="1" s="1"/>
  <c r="L71" i="1" s="1"/>
  <c r="Y2303" i="1"/>
  <c r="Y69" i="1"/>
  <c r="S2303" i="1"/>
  <c r="U71" i="1"/>
  <c r="W71" i="1" s="1"/>
  <c r="I73" i="1"/>
  <c r="J72" i="1"/>
  <c r="K72" i="1" s="1"/>
  <c r="A2305" i="1"/>
  <c r="Q2305" i="1" s="1"/>
  <c r="R2305" i="1" s="1"/>
  <c r="H2304" i="1"/>
  <c r="D70" i="1" l="1"/>
  <c r="L70" i="1" s="1"/>
  <c r="M71" i="1" s="1"/>
  <c r="N71" i="1" s="1"/>
  <c r="O71" i="1" s="1"/>
  <c r="G69" i="1"/>
  <c r="W69" i="1"/>
  <c r="X69" i="1" s="1"/>
  <c r="B69" i="1" s="1"/>
  <c r="U70" i="1"/>
  <c r="W70" i="1" s="1"/>
  <c r="AA2306" i="1"/>
  <c r="Z2306" i="1"/>
  <c r="F72" i="1"/>
  <c r="E72" i="1"/>
  <c r="D72" i="1" s="1"/>
  <c r="G72" i="1" s="1"/>
  <c r="Y2304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O70" i="1" l="1"/>
  <c r="P70" i="1" s="1"/>
  <c r="R70" i="1" s="1"/>
  <c r="AI13" i="1" s="1"/>
  <c r="AH13" i="1" s="1"/>
  <c r="AJ13" i="1" s="1"/>
  <c r="M72" i="1"/>
  <c r="N72" i="1" s="1"/>
  <c r="G70" i="1"/>
  <c r="Z2307" i="1"/>
  <c r="AA2307" i="1"/>
  <c r="F73" i="1"/>
  <c r="E73" i="1"/>
  <c r="D73" i="1" s="1"/>
  <c r="G73" i="1" s="1"/>
  <c r="Y71" i="1"/>
  <c r="Y2305" i="1"/>
  <c r="L72" i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AE13" i="1" l="1"/>
  <c r="AG14" i="1" s="1"/>
  <c r="O72" i="1"/>
  <c r="X70" i="1"/>
  <c r="B70" i="1" s="1"/>
  <c r="C71" i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Y70" i="1" l="1"/>
  <c r="C72" i="1"/>
  <c r="P71" i="1"/>
  <c r="Y72" i="1"/>
  <c r="M74" i="1"/>
  <c r="M75" i="1" s="1"/>
  <c r="M76" i="1" s="1"/>
  <c r="N73" i="1"/>
  <c r="N74" i="1" s="1"/>
  <c r="N75" i="1" s="1"/>
  <c r="N76" i="1" s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C73" i="1" l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P72" i="1"/>
  <c r="S71" i="1"/>
  <c r="X71" i="1"/>
  <c r="B71" i="1" s="1"/>
  <c r="O73" i="1"/>
  <c r="O75" i="1"/>
  <c r="AA2310" i="1"/>
  <c r="Z2310" i="1"/>
  <c r="O74" i="1"/>
  <c r="E76" i="1"/>
  <c r="D76" i="1" s="1"/>
  <c r="L76" i="1" s="1"/>
  <c r="O76" i="1" s="1"/>
  <c r="F76" i="1"/>
  <c r="Y2308" i="1"/>
  <c r="U76" i="1"/>
  <c r="W76" i="1" s="1"/>
  <c r="M77" i="1"/>
  <c r="J77" i="1"/>
  <c r="K77" i="1" s="1"/>
  <c r="I78" i="1"/>
  <c r="N77" i="1"/>
  <c r="H2309" i="1"/>
  <c r="A2310" i="1"/>
  <c r="Q2310" i="1" s="1"/>
  <c r="R2310" i="1" s="1"/>
  <c r="G75" i="1"/>
  <c r="S2308" i="1"/>
  <c r="P76" i="1" l="1"/>
  <c r="X76" i="1" s="1"/>
  <c r="B76" i="1" s="1"/>
  <c r="P74" i="1"/>
  <c r="X74" i="1" s="1"/>
  <c r="B74" i="1" s="1"/>
  <c r="P73" i="1"/>
  <c r="X73" i="1" s="1"/>
  <c r="Y73" i="1" s="1"/>
  <c r="P75" i="1"/>
  <c r="X75" i="1" s="1"/>
  <c r="B75" i="1" s="1"/>
  <c r="X72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B72" i="1" l="1"/>
  <c r="B73" i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AA2338" i="1" l="1"/>
  <c r="Z2338" i="1"/>
  <c r="F104" i="1"/>
  <c r="E104" i="1"/>
  <c r="D104" i="1" s="1"/>
  <c r="L104" i="1" s="1"/>
  <c r="X102" i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Z2339" i="1"/>
  <c r="AA2339" i="1"/>
  <c r="F105" i="1"/>
  <c r="E105" i="1"/>
  <c r="D105" i="1" s="1"/>
  <c r="G105" i="1" s="1"/>
  <c r="Y102" i="1"/>
  <c r="O103" i="1"/>
  <c r="P103" i="1" s="1"/>
  <c r="R103" i="1" s="1"/>
  <c r="AI14" i="1" s="1"/>
  <c r="AH14" i="1" s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AE14" i="1" l="1"/>
  <c r="AJ14" i="1"/>
  <c r="AA2340" i="1"/>
  <c r="Z2340" i="1"/>
  <c r="E106" i="1"/>
  <c r="D106" i="1" s="1"/>
  <c r="L106" i="1" s="1"/>
  <c r="F106" i="1"/>
  <c r="X103" i="1"/>
  <c r="N104" i="1"/>
  <c r="M105" i="1"/>
  <c r="M106" i="1" s="1"/>
  <c r="M107" i="1" s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AG15" i="1" l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B103" i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P104" i="1" l="1"/>
  <c r="X104" i="1" s="1"/>
  <c r="Y104" i="1" s="1"/>
  <c r="AA2342" i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B104" i="1" l="1"/>
  <c r="Z2343" i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G119" i="1"/>
  <c r="X119" i="1"/>
  <c r="B119" i="1" s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J129" i="1"/>
  <c r="K129" i="1" s="1"/>
  <c r="I130" i="1"/>
  <c r="S2360" i="1"/>
  <c r="U128" i="1"/>
  <c r="W128" i="1" s="1"/>
  <c r="H2361" i="1"/>
  <c r="A2362" i="1"/>
  <c r="Q2362" i="1" s="1"/>
  <c r="R2362" i="1" s="1"/>
  <c r="M129" i="1" l="1"/>
  <c r="N129" i="1" s="1"/>
  <c r="AA2363" i="1"/>
  <c r="Z2363" i="1"/>
  <c r="F129" i="1"/>
  <c r="E129" i="1"/>
  <c r="D129" i="1" s="1"/>
  <c r="L129" i="1" s="1"/>
  <c r="Y2361" i="1"/>
  <c r="X128" i="1"/>
  <c r="B128" i="1" s="1"/>
  <c r="G128" i="1"/>
  <c r="I131" i="1"/>
  <c r="J130" i="1"/>
  <c r="K130" i="1" s="1"/>
  <c r="U129" i="1"/>
  <c r="W129" i="1" s="1"/>
  <c r="S2361" i="1"/>
  <c r="A2363" i="1"/>
  <c r="Q2363" i="1" s="1"/>
  <c r="R2363" i="1" s="1"/>
  <c r="H2362" i="1"/>
  <c r="O129" i="1" l="1"/>
  <c r="P129" i="1" s="1"/>
  <c r="M130" i="1"/>
  <c r="N130" i="1" s="1"/>
  <c r="Z2364" i="1"/>
  <c r="AA2364" i="1"/>
  <c r="E130" i="1"/>
  <c r="D130" i="1" s="1"/>
  <c r="L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X129" i="1" l="1"/>
  <c r="Y129" i="1" s="1"/>
  <c r="R129" i="1"/>
  <c r="AI15" i="1" s="1"/>
  <c r="AH15" i="1" s="1"/>
  <c r="M131" i="1"/>
  <c r="N131" i="1" s="1"/>
  <c r="O130" i="1"/>
  <c r="AA2365" i="1"/>
  <c r="Z2365" i="1"/>
  <c r="G130" i="1"/>
  <c r="F131" i="1"/>
  <c r="E131" i="1"/>
  <c r="D131" i="1" s="1"/>
  <c r="L131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B129" i="1" l="1"/>
  <c r="AE15" i="1"/>
  <c r="AJ15" i="1"/>
  <c r="M132" i="1"/>
  <c r="N132" i="1" s="1"/>
  <c r="Y130" i="1"/>
  <c r="Z2366" i="1"/>
  <c r="AA2366" i="1"/>
  <c r="E132" i="1"/>
  <c r="D132" i="1" s="1"/>
  <c r="L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AG16" i="1" l="1"/>
  <c r="AH16" i="1"/>
  <c r="AE16" i="1" s="1"/>
  <c r="C130" i="1"/>
  <c r="O132" i="1"/>
  <c r="S131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C131" i="1" l="1"/>
  <c r="P130" i="1"/>
  <c r="AJ16" i="1"/>
  <c r="C161" i="1"/>
  <c r="C162" i="1" s="1"/>
  <c r="C163" i="1" s="1"/>
  <c r="C164" i="1" s="1"/>
  <c r="C165" i="1" s="1"/>
  <c r="C166" i="1" s="1"/>
  <c r="C167" i="1" s="1"/>
  <c r="C168" i="1" s="1"/>
  <c r="AG17" i="1"/>
  <c r="AH17" i="1"/>
  <c r="AE17" i="1" s="1"/>
  <c r="Y131" i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AJ17" i="1" l="1"/>
  <c r="S130" i="1"/>
  <c r="X130" i="1"/>
  <c r="B130" i="1" s="1"/>
  <c r="AH18" i="1"/>
  <c r="AE18" i="1" s="1"/>
  <c r="AG18" i="1"/>
  <c r="C132" i="1"/>
  <c r="P131" i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AJ18" i="1" l="1"/>
  <c r="X131" i="1"/>
  <c r="B131" i="1" s="1"/>
  <c r="AG19" i="1"/>
  <c r="AH19" i="1"/>
  <c r="AE19" i="1" s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P132" i="1"/>
  <c r="X132" i="1" s="1"/>
  <c r="B132" i="1" s="1"/>
  <c r="F136" i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AJ19" i="1" l="1"/>
  <c r="P133" i="1"/>
  <c r="X133" i="1" s="1"/>
  <c r="B133" i="1" s="1"/>
  <c r="AG20" i="1"/>
  <c r="AH20" i="1"/>
  <c r="AE20" i="1" s="1"/>
  <c r="F137" i="1"/>
  <c r="AA2371" i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AH21" i="1" l="1"/>
  <c r="AE21" i="1" s="1"/>
  <c r="AG21" i="1"/>
  <c r="AJ20" i="1"/>
  <c r="F138" i="1"/>
  <c r="Z2372" i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AJ21" i="1" l="1"/>
  <c r="AG22" i="1"/>
  <c r="AH22" i="1"/>
  <c r="AE22" i="1" s="1"/>
  <c r="F139" i="1"/>
  <c r="X135" i="1"/>
  <c r="Y135" i="1" s="1"/>
  <c r="AA2373" i="1"/>
  <c r="Z2373" i="1"/>
  <c r="E139" i="1"/>
  <c r="D139" i="1" s="1"/>
  <c r="L139" i="1" s="1"/>
  <c r="N137" i="1"/>
  <c r="O136" i="1"/>
  <c r="P136" i="1" s="1"/>
  <c r="X136" i="1" s="1"/>
  <c r="B136" i="1" s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H23" i="1"/>
  <c r="AE23" i="1" s="1"/>
  <c r="AG23" i="1"/>
  <c r="AJ22" i="1"/>
  <c r="B135" i="1"/>
  <c r="Z2374" i="1"/>
  <c r="AA2374" i="1"/>
  <c r="E140" i="1"/>
  <c r="D140" i="1" s="1"/>
  <c r="G140" i="1" s="1"/>
  <c r="N138" i="1"/>
  <c r="O137" i="1"/>
  <c r="P137" i="1" s="1"/>
  <c r="X137" i="1" s="1"/>
  <c r="B137" i="1" s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J23" i="1"/>
  <c r="AH24" i="1"/>
  <c r="AE24" i="1" s="1"/>
  <c r="AG24" i="1"/>
  <c r="AA2375" i="1"/>
  <c r="Z2375" i="1"/>
  <c r="E141" i="1"/>
  <c r="D141" i="1" s="1"/>
  <c r="L141" i="1" s="1"/>
  <c r="N139" i="1"/>
  <c r="O138" i="1"/>
  <c r="P138" i="1" s="1"/>
  <c r="X138" i="1" s="1"/>
  <c r="B138" i="1" s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AJ24" i="1"/>
  <c r="AG25" i="1"/>
  <c r="AH25" i="1"/>
  <c r="AE25" i="1" s="1"/>
  <c r="Z2376" i="1"/>
  <c r="AA2376" i="1"/>
  <c r="E142" i="1"/>
  <c r="D142" i="1" s="1"/>
  <c r="L142" i="1" s="1"/>
  <c r="N140" i="1"/>
  <c r="N141" i="1" s="1"/>
  <c r="N142" i="1" s="1"/>
  <c r="N143" i="1" s="1"/>
  <c r="O139" i="1"/>
  <c r="P139" i="1" s="1"/>
  <c r="X139" i="1" s="1"/>
  <c r="B139" i="1" s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AJ25" i="1"/>
  <c r="AH26" i="1"/>
  <c r="AE26" i="1" s="1"/>
  <c r="AG26" i="1"/>
  <c r="O142" i="1"/>
  <c r="P142" i="1" s="1"/>
  <c r="X142" i="1" s="1"/>
  <c r="B142" i="1" s="1"/>
  <c r="AA2377" i="1"/>
  <c r="Z2377" i="1"/>
  <c r="E143" i="1"/>
  <c r="D143" i="1" s="1"/>
  <c r="L143" i="1" s="1"/>
  <c r="O143" i="1" s="1"/>
  <c r="P143" i="1" s="1"/>
  <c r="O140" i="1"/>
  <c r="P140" i="1" s="1"/>
  <c r="X140" i="1" s="1"/>
  <c r="B140" i="1" s="1"/>
  <c r="O141" i="1"/>
  <c r="P141" i="1" s="1"/>
  <c r="X141" i="1" s="1"/>
  <c r="B141" i="1" s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AJ26" i="1"/>
  <c r="AG27" i="1"/>
  <c r="AH27" i="1"/>
  <c r="AE27" i="1" s="1"/>
  <c r="Z2378" i="1"/>
  <c r="AA2378" i="1"/>
  <c r="E144" i="1"/>
  <c r="D144" i="1" s="1"/>
  <c r="L144" i="1" s="1"/>
  <c r="O144" i="1" s="1"/>
  <c r="P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X143" i="1"/>
  <c r="B143" i="1" s="1"/>
  <c r="S2376" i="1"/>
  <c r="F145" i="1" l="1"/>
  <c r="AG28" i="1"/>
  <c r="AJ27" i="1"/>
  <c r="AA2379" i="1"/>
  <c r="Z2379" i="1"/>
  <c r="E145" i="1"/>
  <c r="D145" i="1" s="1"/>
  <c r="G145" i="1" s="1"/>
  <c r="Y2377" i="1"/>
  <c r="X144" i="1"/>
  <c r="B144" i="1" s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Z2380" i="1"/>
  <c r="AA2380" i="1"/>
  <c r="E146" i="1"/>
  <c r="D146" i="1" s="1"/>
  <c r="L146" i="1" s="1"/>
  <c r="O146" i="1" s="1"/>
  <c r="P146" i="1" s="1"/>
  <c r="Y2378" i="1"/>
  <c r="L145" i="1"/>
  <c r="O145" i="1" s="1"/>
  <c r="P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X145" i="1"/>
  <c r="AA2381" i="1"/>
  <c r="Z2381" i="1"/>
  <c r="E147" i="1"/>
  <c r="D147" i="1" s="1"/>
  <c r="L147" i="1" s="1"/>
  <c r="O147" i="1" s="1"/>
  <c r="P147" i="1" s="1"/>
  <c r="Y2379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B145" i="1"/>
  <c r="Z2382" i="1"/>
  <c r="AA2382" i="1"/>
  <c r="E148" i="1"/>
  <c r="D148" i="1" s="1"/>
  <c r="L148" i="1" s="1"/>
  <c r="O148" i="1" s="1"/>
  <c r="P148" i="1" s="1"/>
  <c r="Y2380" i="1"/>
  <c r="X147" i="1"/>
  <c r="B147" i="1" s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N149" i="1"/>
  <c r="G147" i="1"/>
  <c r="F149" i="1" l="1"/>
  <c r="AA2383" i="1"/>
  <c r="Z2383" i="1"/>
  <c r="E149" i="1"/>
  <c r="D149" i="1" s="1"/>
  <c r="L149" i="1" s="1"/>
  <c r="O149" i="1" s="1"/>
  <c r="P149" i="1" s="1"/>
  <c r="Y2381" i="1"/>
  <c r="G148" i="1"/>
  <c r="X148" i="1"/>
  <c r="B148" i="1" s="1"/>
  <c r="S2381" i="1"/>
  <c r="U149" i="1"/>
  <c r="W149" i="1" s="1"/>
  <c r="N150" i="1"/>
  <c r="M150" i="1"/>
  <c r="J150" i="1"/>
  <c r="K150" i="1" s="1"/>
  <c r="I151" i="1"/>
  <c r="H2382" i="1"/>
  <c r="A2383" i="1"/>
  <c r="Q2383" i="1" s="1"/>
  <c r="R2383" i="1" s="1"/>
  <c r="F150" i="1" l="1"/>
  <c r="Z2384" i="1"/>
  <c r="AA2384" i="1"/>
  <c r="E150" i="1"/>
  <c r="D150" i="1" s="1"/>
  <c r="L150" i="1" s="1"/>
  <c r="O150" i="1" s="1"/>
  <c r="P150" i="1" s="1"/>
  <c r="H2383" i="1"/>
  <c r="A2384" i="1"/>
  <c r="Q2384" i="1" s="1"/>
  <c r="R2384" i="1" s="1"/>
  <c r="X149" i="1"/>
  <c r="G149" i="1"/>
  <c r="I152" i="1"/>
  <c r="M151" i="1"/>
  <c r="J151" i="1"/>
  <c r="K151" i="1" s="1"/>
  <c r="N151" i="1"/>
  <c r="U150" i="1"/>
  <c r="W150" i="1" s="1"/>
  <c r="F151" i="1" l="1"/>
  <c r="B149" i="1"/>
  <c r="AA2385" i="1"/>
  <c r="Z2385" i="1"/>
  <c r="E151" i="1"/>
  <c r="D151" i="1" s="1"/>
  <c r="G151" i="1" s="1"/>
  <c r="X150" i="1"/>
  <c r="B150" i="1" s="1"/>
  <c r="J152" i="1"/>
  <c r="K152" i="1" s="1"/>
  <c r="I153" i="1"/>
  <c r="M152" i="1"/>
  <c r="N152" i="1"/>
  <c r="A2385" i="1"/>
  <c r="Q2385" i="1" s="1"/>
  <c r="R2385" i="1" s="1"/>
  <c r="H2384" i="1"/>
  <c r="U151" i="1"/>
  <c r="W151" i="1" s="1"/>
  <c r="G150" i="1"/>
  <c r="F152" i="1" l="1"/>
  <c r="Z2386" i="1"/>
  <c r="AA2386" i="1"/>
  <c r="E152" i="1"/>
  <c r="D152" i="1" s="1"/>
  <c r="L152" i="1" s="1"/>
  <c r="O152" i="1" s="1"/>
  <c r="P152" i="1" s="1"/>
  <c r="L151" i="1"/>
  <c r="O151" i="1" s="1"/>
  <c r="P151" i="1" s="1"/>
  <c r="N153" i="1"/>
  <c r="I154" i="1"/>
  <c r="M153" i="1"/>
  <c r="J153" i="1"/>
  <c r="K153" i="1" s="1"/>
  <c r="F153" i="1" s="1"/>
  <c r="U152" i="1"/>
  <c r="W152" i="1" s="1"/>
  <c r="H2385" i="1"/>
  <c r="A2386" i="1"/>
  <c r="Q2386" i="1" s="1"/>
  <c r="R2386" i="1" s="1"/>
  <c r="X151" i="1" l="1"/>
  <c r="AA2387" i="1"/>
  <c r="Z2387" i="1"/>
  <c r="E153" i="1"/>
  <c r="D153" i="1" s="1"/>
  <c r="L153" i="1" s="1"/>
  <c r="O153" i="1" s="1"/>
  <c r="P153" i="1" s="1"/>
  <c r="G152" i="1"/>
  <c r="X152" i="1"/>
  <c r="B152" i="1" s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B151" i="1" l="1"/>
  <c r="R2387" i="1"/>
  <c r="Z2388" i="1"/>
  <c r="AA2388" i="1"/>
  <c r="E154" i="1"/>
  <c r="D154" i="1" s="1"/>
  <c r="L154" i="1" s="1"/>
  <c r="O154" i="1" s="1"/>
  <c r="P154" i="1" s="1"/>
  <c r="Y2386" i="1"/>
  <c r="G153" i="1"/>
  <c r="X153" i="1"/>
  <c r="B153" i="1" s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AA2389" i="1" l="1"/>
  <c r="Z2389" i="1"/>
  <c r="E155" i="1"/>
  <c r="D155" i="1" s="1"/>
  <c r="L155" i="1" s="1"/>
  <c r="O155" i="1" s="1"/>
  <c r="P155" i="1" s="1"/>
  <c r="G154" i="1"/>
  <c r="X154" i="1"/>
  <c r="B154" i="1" s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Z2390" i="1" l="1"/>
  <c r="AA2390" i="1"/>
  <c r="E156" i="1"/>
  <c r="D156" i="1" s="1"/>
  <c r="G156" i="1" s="1"/>
  <c r="Y2388" i="1"/>
  <c r="Y2389" i="1"/>
  <c r="X155" i="1"/>
  <c r="B155" i="1" s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AA2391" i="1" l="1"/>
  <c r="Z2391" i="1"/>
  <c r="E157" i="1"/>
  <c r="D157" i="1" s="1"/>
  <c r="L157" i="1" s="1"/>
  <c r="O157" i="1" s="1"/>
  <c r="P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P156" i="1" s="1"/>
  <c r="X156" i="1" l="1"/>
  <c r="Z2392" i="1"/>
  <c r="AA2392" i="1"/>
  <c r="E158" i="1"/>
  <c r="D158" i="1" s="1"/>
  <c r="L158" i="1" s="1"/>
  <c r="O158" i="1" s="1"/>
  <c r="P158" i="1" s="1"/>
  <c r="Y2390" i="1"/>
  <c r="X157" i="1"/>
  <c r="B157" i="1" s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B156" i="1" l="1"/>
  <c r="AA2393" i="1"/>
  <c r="Z2393" i="1"/>
  <c r="E159" i="1"/>
  <c r="D159" i="1" s="1"/>
  <c r="G159" i="1" s="1"/>
  <c r="X158" i="1"/>
  <c r="B158" i="1" s="1"/>
  <c r="U159" i="1"/>
  <c r="W159" i="1" s="1"/>
  <c r="I161" i="1"/>
  <c r="J160" i="1"/>
  <c r="K160" i="1" s="1"/>
  <c r="F160" i="1" s="1"/>
  <c r="A2393" i="1"/>
  <c r="Q2393" i="1" s="1"/>
  <c r="R2393" i="1" s="1"/>
  <c r="H2392" i="1"/>
  <c r="G158" i="1"/>
  <c r="S2391" i="1"/>
  <c r="Z2394" i="1" l="1"/>
  <c r="AA2394" i="1"/>
  <c r="E160" i="1"/>
  <c r="D160" i="1" s="1"/>
  <c r="L160" i="1" s="1"/>
  <c r="Y2392" i="1"/>
  <c r="L159" i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O159" i="1" l="1"/>
  <c r="P159" i="1" s="1"/>
  <c r="X159" i="1" s="1"/>
  <c r="M160" i="1"/>
  <c r="N160" i="1" s="1"/>
  <c r="O160" i="1" s="1"/>
  <c r="P160" i="1" s="1"/>
  <c r="X160" i="1" s="1"/>
  <c r="B160" i="1" s="1"/>
  <c r="AA2395" i="1"/>
  <c r="Z2395" i="1"/>
  <c r="E161" i="1"/>
  <c r="D161" i="1" s="1"/>
  <c r="G161" i="1" s="1"/>
  <c r="U161" i="1"/>
  <c r="W161" i="1" s="1"/>
  <c r="G160" i="1"/>
  <c r="M161" i="1"/>
  <c r="I163" i="1"/>
  <c r="J162" i="1"/>
  <c r="K162" i="1" s="1"/>
  <c r="F162" i="1" s="1"/>
  <c r="A2395" i="1"/>
  <c r="Q2395" i="1" s="1"/>
  <c r="R2395" i="1" s="1"/>
  <c r="H2394" i="1"/>
  <c r="S2393" i="1"/>
  <c r="S160" i="1"/>
  <c r="N161" i="1" l="1"/>
  <c r="B159" i="1"/>
  <c r="Z2396" i="1"/>
  <c r="AA2396" i="1"/>
  <c r="E162" i="1"/>
  <c r="D162" i="1" s="1"/>
  <c r="G162" i="1" s="1"/>
  <c r="Y2394" i="1"/>
  <c r="Y160" i="1"/>
  <c r="L161" i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O161" i="1" l="1"/>
  <c r="P161" i="1" s="1"/>
  <c r="X161" i="1" s="1"/>
  <c r="M162" i="1"/>
  <c r="M163" i="1" s="1"/>
  <c r="Y161" i="1"/>
  <c r="N162" i="1"/>
  <c r="N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O162" i="1" l="1"/>
  <c r="P162" i="1" s="1"/>
  <c r="S162" i="1" s="1"/>
  <c r="B161" i="1"/>
  <c r="O163" i="1"/>
  <c r="P163" i="1" s="1"/>
  <c r="X163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X162" i="1" l="1"/>
  <c r="B162" i="1" s="1"/>
  <c r="B163" i="1"/>
  <c r="O164" i="1"/>
  <c r="P164" i="1" s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X164" i="1" l="1"/>
  <c r="Y164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65" i="1" s="1"/>
  <c r="X165" i="1" s="1"/>
  <c r="B165" i="1" s="1"/>
  <c r="B164" i="1" l="1"/>
  <c r="AA2401" i="1"/>
  <c r="Z2401" i="1"/>
  <c r="E167" i="1"/>
  <c r="D167" i="1" s="1"/>
  <c r="L167" i="1" s="1"/>
  <c r="O167" i="1" s="1"/>
  <c r="P167" i="1" s="1"/>
  <c r="F167" i="1"/>
  <c r="Y2399" i="1"/>
  <c r="Y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Z2402" i="1" l="1"/>
  <c r="AA2402" i="1"/>
  <c r="F168" i="1"/>
  <c r="E168" i="1"/>
  <c r="D168" i="1" s="1"/>
  <c r="L168" i="1" s="1"/>
  <c r="O168" i="1" s="1"/>
  <c r="M169" i="1"/>
  <c r="X167" i="1"/>
  <c r="B167" i="1" s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68" i="1" l="1"/>
  <c r="R168" i="1" s="1"/>
  <c r="C169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P169" i="1" l="1"/>
  <c r="X169" i="1" s="1"/>
  <c r="B169" i="1" s="1"/>
  <c r="X168" i="1"/>
  <c r="Y168" i="1" s="1"/>
  <c r="C170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P170" i="1" l="1"/>
  <c r="X170" i="1" s="1"/>
  <c r="B168" i="1"/>
  <c r="AB168" i="1" s="1"/>
  <c r="C171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70" i="1" l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P171" i="1" s="1"/>
  <c r="S2404" i="1"/>
  <c r="J173" i="1"/>
  <c r="K173" i="1" s="1"/>
  <c r="M173" i="1"/>
  <c r="I174" i="1"/>
  <c r="N173" i="1"/>
  <c r="U172" i="1"/>
  <c r="W172" i="1" s="1"/>
  <c r="C172" i="1" l="1"/>
  <c r="C173" i="1" s="1"/>
  <c r="X171" i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P172" i="1" l="1"/>
  <c r="X172" i="1" s="1"/>
  <c r="B172" i="1" s="1"/>
  <c r="B171" i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73" i="1" s="1"/>
  <c r="C174" i="1" l="1"/>
  <c r="C175" i="1" s="1"/>
  <c r="X173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P175" i="1" l="1"/>
  <c r="X175" i="1" s="1"/>
  <c r="B175" i="1" s="1"/>
  <c r="C176" i="1"/>
  <c r="P174" i="1"/>
  <c r="X174" i="1" s="1"/>
  <c r="B174" i="1" s="1"/>
  <c r="B173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P176" i="1" l="1"/>
  <c r="X176" i="1" s="1"/>
  <c r="B176" i="1" s="1"/>
  <c r="C177" i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P177" i="1" l="1"/>
  <c r="X177" i="1" s="1"/>
  <c r="C178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P178" i="1" l="1"/>
  <c r="X178" i="1" s="1"/>
  <c r="B178" i="1" s="1"/>
  <c r="C179" i="1"/>
  <c r="B177" i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P179" i="1" l="1"/>
  <c r="X179" i="1" s="1"/>
  <c r="C180" i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B179" i="1" l="1"/>
  <c r="AA2415" i="1"/>
  <c r="Z2415" i="1"/>
  <c r="E181" i="1"/>
  <c r="D181" i="1" s="1"/>
  <c r="L181" i="1" s="1"/>
  <c r="O181" i="1" s="1"/>
  <c r="F181" i="1"/>
  <c r="L180" i="1"/>
  <c r="O180" i="1" s="1"/>
  <c r="P180" i="1" s="1"/>
  <c r="H2414" i="1"/>
  <c r="A2415" i="1"/>
  <c r="Q2415" i="1" s="1"/>
  <c r="U181" i="1"/>
  <c r="W181" i="1" s="1"/>
  <c r="M182" i="1"/>
  <c r="N182" i="1"/>
  <c r="I183" i="1"/>
  <c r="J182" i="1"/>
  <c r="K182" i="1" s="1"/>
  <c r="C181" i="1" l="1"/>
  <c r="C182" i="1" s="1"/>
  <c r="X180" i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P181" i="1" l="1"/>
  <c r="X181" i="1" s="1"/>
  <c r="B181" i="1" s="1"/>
  <c r="B180" i="1"/>
  <c r="R2416" i="1"/>
  <c r="Z2417" i="1"/>
  <c r="AA2417" i="1"/>
  <c r="E183" i="1"/>
  <c r="D183" i="1" s="1"/>
  <c r="L183" i="1" s="1"/>
  <c r="O183" i="1" s="1"/>
  <c r="F183" i="1"/>
  <c r="L182" i="1"/>
  <c r="O182" i="1" s="1"/>
  <c r="P182" i="1" s="1"/>
  <c r="X182" i="1" s="1"/>
  <c r="B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83" i="1" l="1"/>
  <c r="C184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P183" i="1" l="1"/>
  <c r="X183" i="1" s="1"/>
  <c r="B183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P184" i="1" s="1"/>
  <c r="C185" i="1" l="1"/>
  <c r="C186" i="1" s="1"/>
  <c r="X184" i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P185" i="1" l="1"/>
  <c r="X185" i="1" s="1"/>
  <c r="B185" i="1" s="1"/>
  <c r="B184" i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U187" i="1"/>
  <c r="W187" i="1" s="1"/>
  <c r="C187" i="1" l="1"/>
  <c r="C188" i="1" s="1"/>
  <c r="X186" i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P187" i="1" l="1"/>
  <c r="X187" i="1" s="1"/>
  <c r="B187" i="1" s="1"/>
  <c r="B186" i="1"/>
  <c r="Z2423" i="1"/>
  <c r="AA2423" i="1"/>
  <c r="E189" i="1"/>
  <c r="D189" i="1" s="1"/>
  <c r="L189" i="1" s="1"/>
  <c r="O189" i="1" s="1"/>
  <c r="F189" i="1"/>
  <c r="Y2421" i="1"/>
  <c r="L188" i="1"/>
  <c r="O188" i="1" s="1"/>
  <c r="P188" i="1" s="1"/>
  <c r="U189" i="1"/>
  <c r="W189" i="1" s="1"/>
  <c r="S2421" i="1"/>
  <c r="I191" i="1"/>
  <c r="J190" i="1"/>
  <c r="K190" i="1" s="1"/>
  <c r="H2422" i="1"/>
  <c r="A2423" i="1"/>
  <c r="Q2423" i="1" s="1"/>
  <c r="R2423" i="1" s="1"/>
  <c r="C189" i="1" l="1"/>
  <c r="C190" i="1" s="1"/>
  <c r="M190" i="1"/>
  <c r="N190" i="1" s="1"/>
  <c r="N191" i="1" s="1"/>
  <c r="X188" i="1"/>
  <c r="AA2424" i="1"/>
  <c r="Z2424" i="1"/>
  <c r="F190" i="1"/>
  <c r="E190" i="1"/>
  <c r="D190" i="1" s="1"/>
  <c r="L190" i="1" s="1"/>
  <c r="Y2422" i="1"/>
  <c r="G189" i="1"/>
  <c r="H2423" i="1"/>
  <c r="A2424" i="1"/>
  <c r="Q2424" i="1" s="1"/>
  <c r="R2424" i="1" s="1"/>
  <c r="S2422" i="1"/>
  <c r="U190" i="1"/>
  <c r="W190" i="1" s="1"/>
  <c r="J191" i="1"/>
  <c r="K191" i="1" s="1"/>
  <c r="I192" i="1"/>
  <c r="P189" i="1" l="1"/>
  <c r="X189" i="1" s="1"/>
  <c r="B189" i="1" s="1"/>
  <c r="M191" i="1"/>
  <c r="O190" i="1"/>
  <c r="P190" i="1" s="1"/>
  <c r="X190" i="1" s="1"/>
  <c r="B190" i="1" s="1"/>
  <c r="B188" i="1"/>
  <c r="Z2425" i="1"/>
  <c r="AA2425" i="1"/>
  <c r="E191" i="1"/>
  <c r="D191" i="1" s="1"/>
  <c r="L191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91" i="1" l="1"/>
  <c r="M192" i="1"/>
  <c r="N192" i="1" s="1"/>
  <c r="AA2426" i="1"/>
  <c r="Z2426" i="1"/>
  <c r="F192" i="1"/>
  <c r="E192" i="1"/>
  <c r="D192" i="1" s="1"/>
  <c r="L192" i="1" s="1"/>
  <c r="M193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P191" i="1" l="1"/>
  <c r="N193" i="1"/>
  <c r="O192" i="1"/>
  <c r="S191" i="1"/>
  <c r="C192" i="1" s="1"/>
  <c r="Z2427" i="1"/>
  <c r="AA2427" i="1"/>
  <c r="E193" i="1"/>
  <c r="D193" i="1" s="1"/>
  <c r="L193" i="1" s="1"/>
  <c r="F193" i="1"/>
  <c r="Y2425" i="1"/>
  <c r="X191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P192" i="1" l="1"/>
  <c r="X192" i="1" s="1"/>
  <c r="B192" i="1" s="1"/>
  <c r="O193" i="1"/>
  <c r="M194" i="1"/>
  <c r="N194" i="1" s="1"/>
  <c r="B191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93" i="1" l="1"/>
  <c r="C194" i="1" s="1"/>
  <c r="R192" i="1"/>
  <c r="Y192" i="1"/>
  <c r="Y193" i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P193" i="1" l="1"/>
  <c r="X193" i="1" s="1"/>
  <c r="AA2430" i="1"/>
  <c r="Z2430" i="1"/>
  <c r="F196" i="1"/>
  <c r="E196" i="1"/>
  <c r="D196" i="1" s="1"/>
  <c r="L196" i="1" s="1"/>
  <c r="O194" i="1"/>
  <c r="P194" i="1" s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B193" i="1" l="1"/>
  <c r="Z2431" i="1"/>
  <c r="AA2431" i="1"/>
  <c r="F197" i="1"/>
  <c r="E197" i="1"/>
  <c r="D197" i="1" s="1"/>
  <c r="L197" i="1" s="1"/>
  <c r="Y2429" i="1"/>
  <c r="X194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5" i="1" l="1"/>
  <c r="B194" i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P195" i="1" l="1"/>
  <c r="X195" i="1" s="1"/>
  <c r="C196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P196" i="1" l="1"/>
  <c r="X196" i="1" s="1"/>
  <c r="B196" i="1" s="1"/>
  <c r="F200" i="1"/>
  <c r="B195" i="1"/>
  <c r="AA2434" i="1"/>
  <c r="Z2434" i="1"/>
  <c r="E200" i="1"/>
  <c r="D200" i="1" s="1"/>
  <c r="G200" i="1" s="1"/>
  <c r="S196" i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Y196" i="1" l="1"/>
  <c r="C197" i="1"/>
  <c r="C198" i="1" s="1"/>
  <c r="F201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P198" i="1" l="1"/>
  <c r="X198" i="1" s="1"/>
  <c r="C199" i="1"/>
  <c r="C200" i="1" s="1"/>
  <c r="C201" i="1" s="1"/>
  <c r="P197" i="1"/>
  <c r="X197" i="1" s="1"/>
  <c r="B197" i="1" s="1"/>
  <c r="F202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P201" i="1" l="1"/>
  <c r="X201" i="1" s="1"/>
  <c r="B201" i="1" s="1"/>
  <c r="P199" i="1"/>
  <c r="X199" i="1" s="1"/>
  <c r="B199" i="1" s="1"/>
  <c r="C202" i="1"/>
  <c r="C203" i="1" s="1"/>
  <c r="P200" i="1"/>
  <c r="X200" i="1" s="1"/>
  <c r="B200" i="1" s="1"/>
  <c r="F203" i="1"/>
  <c r="B198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P203" i="1" l="1"/>
  <c r="X203" i="1" s="1"/>
  <c r="B203" i="1" s="1"/>
  <c r="F204" i="1"/>
  <c r="C204" i="1"/>
  <c r="P202" i="1"/>
  <c r="X202" i="1" s="1"/>
  <c r="B202" i="1" s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P204" i="1"/>
  <c r="X204" i="1" s="1"/>
  <c r="B204" i="1" s="1"/>
  <c r="C20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P205" i="1"/>
  <c r="X205" i="1" s="1"/>
  <c r="C206" i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B205" i="1"/>
  <c r="Z2441" i="1"/>
  <c r="AA2441" i="1"/>
  <c r="E207" i="1"/>
  <c r="D207" i="1" s="1"/>
  <c r="G207" i="1" s="1"/>
  <c r="Y2439" i="1"/>
  <c r="L206" i="1"/>
  <c r="O206" i="1" s="1"/>
  <c r="P206" i="1" s="1"/>
  <c r="H2440" i="1"/>
  <c r="A2441" i="1"/>
  <c r="Q2441" i="1" s="1"/>
  <c r="R2441" i="1" s="1"/>
  <c r="S2439" i="1"/>
  <c r="J208" i="1"/>
  <c r="K208" i="1" s="1"/>
  <c r="I209" i="1"/>
  <c r="M208" i="1"/>
  <c r="N208" i="1"/>
  <c r="U207" i="1"/>
  <c r="W207" i="1" s="1"/>
  <c r="F208" i="1" l="1"/>
  <c r="C207" i="1"/>
  <c r="X206" i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P207" i="1" l="1"/>
  <c r="X207" i="1" s="1"/>
  <c r="B207" i="1" s="1"/>
  <c r="C208" i="1"/>
  <c r="C209" i="1" s="1"/>
  <c r="B206" i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P209" i="1" l="1"/>
  <c r="X209" i="1" s="1"/>
  <c r="B209" i="1" s="1"/>
  <c r="C210" i="1"/>
  <c r="P208" i="1"/>
  <c r="X208" i="1" s="1"/>
  <c r="B208" i="1" s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Z2445" i="1" l="1"/>
  <c r="AA2445" i="1"/>
  <c r="E211" i="1"/>
  <c r="D211" i="1" s="1"/>
  <c r="L211" i="1" s="1"/>
  <c r="O211" i="1" s="1"/>
  <c r="L210" i="1"/>
  <c r="O210" i="1" s="1"/>
  <c r="P210" i="1" s="1"/>
  <c r="X210" i="1" s="1"/>
  <c r="B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C211" i="1" l="1"/>
  <c r="C212" i="1" s="1"/>
  <c r="AA2446" i="1"/>
  <c r="Z2446" i="1"/>
  <c r="E212" i="1"/>
  <c r="D212" i="1" s="1"/>
  <c r="L212" i="1" s="1"/>
  <c r="O212" i="1" s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212" i="1" l="1"/>
  <c r="C213" i="1"/>
  <c r="P211" i="1"/>
  <c r="X211" i="1" s="1"/>
  <c r="B211" i="1" s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X212" i="1"/>
  <c r="B212" i="1" l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P213" i="1" s="1"/>
  <c r="H2447" i="1"/>
  <c r="A2448" i="1"/>
  <c r="Q2448" i="1" s="1"/>
  <c r="R2448" i="1" s="1"/>
  <c r="C214" i="1" l="1"/>
  <c r="C215" i="1" s="1"/>
  <c r="X213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P214" i="1" l="1"/>
  <c r="X214" i="1" s="1"/>
  <c r="B214" i="1" s="1"/>
  <c r="B213" i="1"/>
  <c r="AA2450" i="1"/>
  <c r="Z2450" i="1"/>
  <c r="E216" i="1"/>
  <c r="D216" i="1" s="1"/>
  <c r="L216" i="1" s="1"/>
  <c r="O216" i="1" s="1"/>
  <c r="L215" i="1"/>
  <c r="O215" i="1" s="1"/>
  <c r="P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C216" i="1" l="1"/>
  <c r="C217" i="1" s="1"/>
  <c r="X215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P217" i="1" l="1"/>
  <c r="X217" i="1" s="1"/>
  <c r="B217" i="1" s="1"/>
  <c r="C218" i="1"/>
  <c r="P216" i="1"/>
  <c r="X216" i="1" s="1"/>
  <c r="B216" i="1" s="1"/>
  <c r="B215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Z2453" i="1" l="1"/>
  <c r="AA2453" i="1"/>
  <c r="E219" i="1"/>
  <c r="D219" i="1" s="1"/>
  <c r="L219" i="1" s="1"/>
  <c r="O219" i="1" s="1"/>
  <c r="L218" i="1"/>
  <c r="O218" i="1" s="1"/>
  <c r="P218" i="1" s="1"/>
  <c r="X218" i="1" s="1"/>
  <c r="B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C219" i="1" l="1"/>
  <c r="C220" i="1" s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P220" i="1" l="1"/>
  <c r="X220" i="1" s="1"/>
  <c r="B220" i="1" s="1"/>
  <c r="C221" i="1"/>
  <c r="P219" i="1"/>
  <c r="X219" i="1" s="1"/>
  <c r="B219" i="1" s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H2454" i="1"/>
  <c r="A2455" i="1"/>
  <c r="Q2455" i="1" s="1"/>
  <c r="R2455" i="1" s="1"/>
  <c r="U221" i="1"/>
  <c r="W221" i="1" s="1"/>
  <c r="S2453" i="1"/>
  <c r="G220" i="1"/>
  <c r="P221" i="1" l="1"/>
  <c r="R221" i="1" s="1"/>
  <c r="C222" i="1"/>
  <c r="M222" i="1"/>
  <c r="N222" i="1" s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X221" i="1" l="1"/>
  <c r="B221" i="1" s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Y221" i="1" l="1"/>
  <c r="AA2458" i="1"/>
  <c r="Z2458" i="1"/>
  <c r="F224" i="1"/>
  <c r="E224" i="1"/>
  <c r="D224" i="1" s="1"/>
  <c r="L224" i="1" s="1"/>
  <c r="O224" i="1" s="1"/>
  <c r="M224" i="1"/>
  <c r="O222" i="1"/>
  <c r="P222" i="1" s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S222" i="1" l="1"/>
  <c r="C223" i="1" s="1"/>
  <c r="C224" i="1" s="1"/>
  <c r="Z2459" i="1"/>
  <c r="AA2459" i="1"/>
  <c r="F225" i="1"/>
  <c r="E225" i="1"/>
  <c r="D225" i="1" s="1"/>
  <c r="L225" i="1" s="1"/>
  <c r="Y2457" i="1"/>
  <c r="M225" i="1"/>
  <c r="N225" i="1" s="1"/>
  <c r="N226" i="1" s="1"/>
  <c r="X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P224" i="1" l="1"/>
  <c r="P223" i="1"/>
  <c r="X223" i="1" s="1"/>
  <c r="B223" i="1" s="1"/>
  <c r="Y222" i="1"/>
  <c r="B222" i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S224" i="1" l="1"/>
  <c r="C225" i="1" s="1"/>
  <c r="C226" i="1" s="1"/>
  <c r="C227" i="1" s="1"/>
  <c r="X224" i="1"/>
  <c r="B224" i="1" s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P225" i="1" l="1"/>
  <c r="X225" i="1" s="1"/>
  <c r="B225" i="1" s="1"/>
  <c r="P226" i="1"/>
  <c r="X226" i="1" s="1"/>
  <c r="F228" i="1"/>
  <c r="O227" i="1"/>
  <c r="P227" i="1" s="1"/>
  <c r="X227" i="1" s="1"/>
  <c r="B227" i="1" s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B226" i="1" l="1"/>
  <c r="C228" i="1"/>
  <c r="C229" i="1" s="1"/>
  <c r="F229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P229" i="1" l="1"/>
  <c r="X229" i="1" s="1"/>
  <c r="B229" i="1" s="1"/>
  <c r="C230" i="1"/>
  <c r="P228" i="1"/>
  <c r="X228" i="1" s="1"/>
  <c r="B228" i="1" s="1"/>
  <c r="F230" i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Z2465" i="1"/>
  <c r="AA2465" i="1"/>
  <c r="E231" i="1"/>
  <c r="D231" i="1" s="1"/>
  <c r="L230" i="1"/>
  <c r="O230" i="1" s="1"/>
  <c r="P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F232" i="1" l="1"/>
  <c r="C231" i="1"/>
  <c r="X230" i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l="1"/>
  <c r="P231" i="1"/>
  <c r="X231" i="1" s="1"/>
  <c r="B231" i="1" s="1"/>
  <c r="C232" i="1"/>
  <c r="C233" i="1" s="1"/>
  <c r="B230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P232" i="1" l="1"/>
  <c r="X232" i="1" s="1"/>
  <c r="B232" i="1" s="1"/>
  <c r="AA2468" i="1"/>
  <c r="Z2468" i="1"/>
  <c r="E234" i="1"/>
  <c r="D234" i="1" s="1"/>
  <c r="L234" i="1" s="1"/>
  <c r="O234" i="1" s="1"/>
  <c r="Y2466" i="1"/>
  <c r="L233" i="1"/>
  <c r="O233" i="1" s="1"/>
  <c r="P233" i="1" s="1"/>
  <c r="X233" i="1" s="1"/>
  <c r="B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C234" i="1" l="1"/>
  <c r="C235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P235" i="1" l="1"/>
  <c r="X235" i="1" s="1"/>
  <c r="C236" i="1"/>
  <c r="P234" i="1"/>
  <c r="X234" i="1" s="1"/>
  <c r="B234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B235" i="1" l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P236" i="1" s="1"/>
  <c r="J238" i="1"/>
  <c r="K238" i="1" s="1"/>
  <c r="F238" i="1" s="1"/>
  <c r="N238" i="1"/>
  <c r="M238" i="1"/>
  <c r="I239" i="1"/>
  <c r="C237" i="1" l="1"/>
  <c r="C238" i="1" s="1"/>
  <c r="X236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P238" i="1" l="1"/>
  <c r="X238" i="1" s="1"/>
  <c r="B238" i="1" s="1"/>
  <c r="C239" i="1"/>
  <c r="P237" i="1"/>
  <c r="X237" i="1" s="1"/>
  <c r="B237" i="1" s="1"/>
  <c r="B236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AA2474" i="1" l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0" i="1" l="1"/>
  <c r="C241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P241" i="1" l="1"/>
  <c r="X241" i="1" s="1"/>
  <c r="B241" i="1" s="1"/>
  <c r="C242" i="1"/>
  <c r="P240" i="1"/>
  <c r="X240" i="1" s="1"/>
  <c r="AA2476" i="1"/>
  <c r="Z2476" i="1"/>
  <c r="E242" i="1"/>
  <c r="D242" i="1" s="1"/>
  <c r="L242" i="1" s="1"/>
  <c r="O242" i="1" s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P242" i="1" l="1"/>
  <c r="X242" i="1" s="1"/>
  <c r="B242" i="1" s="1"/>
  <c r="B240" i="1"/>
  <c r="C243" i="1"/>
  <c r="Z2477" i="1"/>
  <c r="AA2477" i="1"/>
  <c r="E243" i="1"/>
  <c r="D243" i="1" s="1"/>
  <c r="L243" i="1" s="1"/>
  <c r="O243" i="1" s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P243" i="1" l="1"/>
  <c r="X243" i="1" s="1"/>
  <c r="B243" i="1" s="1"/>
  <c r="C244" i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P244" i="1" l="1"/>
  <c r="X244" i="1" s="1"/>
  <c r="B244" i="1" s="1"/>
  <c r="C245" i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P245" i="1" l="1"/>
  <c r="X245" i="1" s="1"/>
  <c r="B245" i="1" s="1"/>
  <c r="C246" i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P246" i="1" l="1"/>
  <c r="X246" i="1" s="1"/>
  <c r="B246" i="1" s="1"/>
  <c r="C247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P247" i="1" l="1"/>
  <c r="X247" i="1" s="1"/>
  <c r="C248" i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47" i="1" l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P248" i="1" s="1"/>
  <c r="C249" i="1" l="1"/>
  <c r="C250" i="1" s="1"/>
  <c r="X248" i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A2484" i="1"/>
  <c r="Q2484" i="1" s="1"/>
  <c r="R2484" i="1" s="1"/>
  <c r="H2483" i="1"/>
  <c r="S2482" i="1"/>
  <c r="P249" i="1" l="1"/>
  <c r="X249" i="1" s="1"/>
  <c r="B249" i="1" s="1"/>
  <c r="B248" i="1"/>
  <c r="AA2485" i="1"/>
  <c r="Z2485" i="1"/>
  <c r="E251" i="1"/>
  <c r="D251" i="1" s="1"/>
  <c r="L251" i="1" s="1"/>
  <c r="Y2483" i="1"/>
  <c r="L250" i="1"/>
  <c r="I253" i="1"/>
  <c r="J252" i="1"/>
  <c r="K252" i="1" s="1"/>
  <c r="F252" i="1" s="1"/>
  <c r="S2483" i="1"/>
  <c r="U251" i="1"/>
  <c r="W251" i="1" s="1"/>
  <c r="A2485" i="1"/>
  <c r="Q2485" i="1" s="1"/>
  <c r="R2485" i="1" s="1"/>
  <c r="H2484" i="1"/>
  <c r="O250" i="1" l="1"/>
  <c r="M251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P250" i="1" l="1"/>
  <c r="X250" i="1" s="1"/>
  <c r="B250" i="1" s="1"/>
  <c r="C251" i="1"/>
  <c r="N251" i="1"/>
  <c r="M252" i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S2485" i="1"/>
  <c r="N252" i="1" l="1"/>
  <c r="O251" i="1"/>
  <c r="P251" i="1" s="1"/>
  <c r="L252" i="1"/>
  <c r="D253" i="1"/>
  <c r="L253" i="1" s="1"/>
  <c r="Z2488" i="1"/>
  <c r="AA2488" i="1"/>
  <c r="E254" i="1"/>
  <c r="Y2486" i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X251" i="1" l="1"/>
  <c r="Y251" i="1" s="1"/>
  <c r="R251" i="1"/>
  <c r="C252" i="1"/>
  <c r="O252" i="1"/>
  <c r="M253" i="1"/>
  <c r="D254" i="1"/>
  <c r="L254" i="1" s="1"/>
  <c r="G253" i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B251" i="1" l="1"/>
  <c r="P252" i="1"/>
  <c r="X252" i="1" s="1"/>
  <c r="C253" i="1"/>
  <c r="D255" i="1"/>
  <c r="L255" i="1" s="1"/>
  <c r="N253" i="1"/>
  <c r="O253" i="1" s="1"/>
  <c r="M254" i="1"/>
  <c r="M255" i="1" s="1"/>
  <c r="Y252" i="1"/>
  <c r="G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D256" i="1" l="1"/>
  <c r="L256" i="1" s="1"/>
  <c r="B252" i="1"/>
  <c r="P253" i="1"/>
  <c r="X253" i="1" s="1"/>
  <c r="B253" i="1" s="1"/>
  <c r="G255" i="1"/>
  <c r="N254" i="1"/>
  <c r="O254" i="1" s="1"/>
  <c r="S253" i="1"/>
  <c r="C254" i="1" s="1"/>
  <c r="M256" i="1"/>
  <c r="Y254" i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C255" i="1"/>
  <c r="P254" i="1"/>
  <c r="X254" i="1" s="1"/>
  <c r="N255" i="1"/>
  <c r="O255" i="1" s="1"/>
  <c r="M257" i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D258" i="1"/>
  <c r="L258" i="1" s="1"/>
  <c r="P255" i="1"/>
  <c r="X255" i="1" s="1"/>
  <c r="B255" i="1" s="1"/>
  <c r="B254" i="1"/>
  <c r="S255" i="1"/>
  <c r="C256" i="1" s="1"/>
  <c r="N256" i="1"/>
  <c r="F259" i="1"/>
  <c r="AA2493" i="1"/>
  <c r="Z2493" i="1"/>
  <c r="E259" i="1"/>
  <c r="M258" i="1"/>
  <c r="J260" i="1"/>
  <c r="K260" i="1" s="1"/>
  <c r="I261" i="1"/>
  <c r="A2493" i="1"/>
  <c r="Q2493" i="1" s="1"/>
  <c r="R2493" i="1" s="1"/>
  <c r="H2492" i="1"/>
  <c r="S2491" i="1"/>
  <c r="U259" i="1"/>
  <c r="W259" i="1" s="1"/>
  <c r="G258" i="1" l="1"/>
  <c r="D259" i="1"/>
  <c r="L259" i="1" s="1"/>
  <c r="N257" i="1"/>
  <c r="O257" i="1" s="1"/>
  <c r="O256" i="1"/>
  <c r="P256" i="1" s="1"/>
  <c r="X256" i="1" s="1"/>
  <c r="B256" i="1" s="1"/>
  <c r="F260" i="1"/>
  <c r="Z2494" i="1"/>
  <c r="AA2494" i="1"/>
  <c r="E260" i="1"/>
  <c r="S257" i="1"/>
  <c r="M259" i="1"/>
  <c r="M260" i="1" s="1"/>
  <c r="M261" i="1" s="1"/>
  <c r="Y257" i="1"/>
  <c r="Y2492" i="1"/>
  <c r="S2492" i="1"/>
  <c r="A2494" i="1"/>
  <c r="Q2494" i="1" s="1"/>
  <c r="R2494" i="1" s="1"/>
  <c r="H2493" i="1"/>
  <c r="J261" i="1"/>
  <c r="K261" i="1" s="1"/>
  <c r="I262" i="1"/>
  <c r="U260" i="1"/>
  <c r="W260" i="1" s="1"/>
  <c r="D260" i="1" l="1"/>
  <c r="L260" i="1" s="1"/>
  <c r="G259" i="1"/>
  <c r="C257" i="1"/>
  <c r="C258" i="1" s="1"/>
  <c r="N258" i="1"/>
  <c r="N259" i="1" s="1"/>
  <c r="F261" i="1"/>
  <c r="AA2495" i="1"/>
  <c r="Z2495" i="1"/>
  <c r="E261" i="1"/>
  <c r="D261" i="1" s="1"/>
  <c r="G261" i="1" s="1"/>
  <c r="Y2493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P257" i="1" l="1"/>
  <c r="O258" i="1"/>
  <c r="P258" i="1" s="1"/>
  <c r="X258" i="1" s="1"/>
  <c r="F262" i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X257" i="1" l="1"/>
  <c r="B257" i="1" s="1"/>
  <c r="C259" i="1"/>
  <c r="C260" i="1" s="1"/>
  <c r="F263" i="1"/>
  <c r="B258" i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P260" i="1" l="1"/>
  <c r="X260" i="1" s="1"/>
  <c r="B260" i="1" s="1"/>
  <c r="P259" i="1"/>
  <c r="X259" i="1" s="1"/>
  <c r="B259" i="1" s="1"/>
  <c r="C261" i="1"/>
  <c r="F264" i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P261" i="1" l="1"/>
  <c r="X261" i="1" s="1"/>
  <c r="C262" i="1"/>
  <c r="C263" i="1" s="1"/>
  <c r="C264" i="1" s="1"/>
  <c r="C265" i="1" s="1"/>
  <c r="F265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P263" i="1" l="1"/>
  <c r="X263" i="1" s="1"/>
  <c r="B263" i="1" s="1"/>
  <c r="P262" i="1"/>
  <c r="X262" i="1" s="1"/>
  <c r="B262" i="1" s="1"/>
  <c r="C266" i="1"/>
  <c r="P265" i="1"/>
  <c r="X265" i="1" s="1"/>
  <c r="B265" i="1" s="1"/>
  <c r="P264" i="1"/>
  <c r="X264" i="1" s="1"/>
  <c r="B264" i="1" s="1"/>
  <c r="F266" i="1"/>
  <c r="B261" i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P266" i="1" l="1"/>
  <c r="X266" i="1" s="1"/>
  <c r="B266" i="1" s="1"/>
  <c r="C267" i="1"/>
  <c r="F267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Z2502" i="1"/>
  <c r="AA2502" i="1"/>
  <c r="E268" i="1"/>
  <c r="D268" i="1" s="1"/>
  <c r="L268" i="1" s="1"/>
  <c r="O268" i="1" s="1"/>
  <c r="Y2500" i="1"/>
  <c r="Y2501" i="1"/>
  <c r="L267" i="1"/>
  <c r="O267" i="1" s="1"/>
  <c r="P267" i="1" s="1"/>
  <c r="X267" i="1" s="1"/>
  <c r="B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C268" i="1" l="1"/>
  <c r="C269" i="1" s="1"/>
  <c r="F269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P268" i="1" l="1"/>
  <c r="X268" i="1" s="1"/>
  <c r="F270" i="1"/>
  <c r="Z2504" i="1"/>
  <c r="AA2504" i="1"/>
  <c r="E270" i="1"/>
  <c r="D269" i="1"/>
  <c r="L269" i="1" s="1"/>
  <c r="O269" i="1" s="1"/>
  <c r="P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M271" i="1"/>
  <c r="B268" i="1" l="1"/>
  <c r="C270" i="1"/>
  <c r="F271" i="1"/>
  <c r="X269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A2505" i="1"/>
  <c r="Q2505" i="1" s="1"/>
  <c r="R2505" i="1" s="1"/>
  <c r="H2504" i="1"/>
  <c r="U271" i="1"/>
  <c r="W271" i="1" s="1"/>
  <c r="S2503" i="1"/>
  <c r="F272" i="1" l="1"/>
  <c r="P270" i="1"/>
  <c r="X270" i="1" s="1"/>
  <c r="B270" i="1" s="1"/>
  <c r="C271" i="1"/>
  <c r="D271" i="1"/>
  <c r="G271" i="1" s="1"/>
  <c r="G270" i="1"/>
  <c r="B269" i="1"/>
  <c r="Z2506" i="1"/>
  <c r="AA2506" i="1"/>
  <c r="E272" i="1"/>
  <c r="U272" i="1"/>
  <c r="W272" i="1" s="1"/>
  <c r="I274" i="1"/>
  <c r="M273" i="1"/>
  <c r="J273" i="1"/>
  <c r="K273" i="1" s="1"/>
  <c r="N273" i="1"/>
  <c r="H2505" i="1"/>
  <c r="A2506" i="1"/>
  <c r="Q2506" i="1" s="1"/>
  <c r="F273" i="1" l="1"/>
  <c r="D272" i="1"/>
  <c r="G272" i="1" s="1"/>
  <c r="L271" i="1"/>
  <c r="O271" i="1" s="1"/>
  <c r="P271" i="1" s="1"/>
  <c r="X271" i="1" s="1"/>
  <c r="R2506" i="1"/>
  <c r="Z2507" i="1"/>
  <c r="AA2507" i="1"/>
  <c r="E273" i="1"/>
  <c r="U273" i="1"/>
  <c r="W273" i="1" s="1"/>
  <c r="I275" i="1"/>
  <c r="J274" i="1"/>
  <c r="K274" i="1" s="1"/>
  <c r="N274" i="1"/>
  <c r="M274" i="1"/>
  <c r="H2506" i="1"/>
  <c r="A2507" i="1"/>
  <c r="Q2507" i="1" s="1"/>
  <c r="R2507" i="1" s="1"/>
  <c r="F274" i="1" l="1"/>
  <c r="C272" i="1"/>
  <c r="D273" i="1"/>
  <c r="L273" i="1" s="1"/>
  <c r="O273" i="1" s="1"/>
  <c r="L272" i="1"/>
  <c r="O272" i="1" s="1"/>
  <c r="B271" i="1"/>
  <c r="AA2508" i="1"/>
  <c r="Z2508" i="1"/>
  <c r="E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F275" i="1" l="1"/>
  <c r="P272" i="1"/>
  <c r="X272" i="1" s="1"/>
  <c r="B272" i="1" s="1"/>
  <c r="C273" i="1"/>
  <c r="C274" i="1" s="1"/>
  <c r="G273" i="1"/>
  <c r="D274" i="1"/>
  <c r="L274" i="1" s="1"/>
  <c r="O274" i="1" s="1"/>
  <c r="Z2509" i="1"/>
  <c r="AA2509" i="1"/>
  <c r="E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F276" i="1" l="1"/>
  <c r="P274" i="1"/>
  <c r="X274" i="1" s="1"/>
  <c r="B274" i="1" s="1"/>
  <c r="C275" i="1"/>
  <c r="P273" i="1"/>
  <c r="X273" i="1" s="1"/>
  <c r="B273" i="1" s="1"/>
  <c r="G274" i="1"/>
  <c r="D275" i="1"/>
  <c r="L275" i="1" s="1"/>
  <c r="O275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M277" i="1"/>
  <c r="U276" i="1"/>
  <c r="W276" i="1" s="1"/>
  <c r="F277" i="1" l="1"/>
  <c r="P275" i="1"/>
  <c r="X275" i="1" s="1"/>
  <c r="C276" i="1"/>
  <c r="G275" i="1"/>
  <c r="D276" i="1"/>
  <c r="L276" i="1" s="1"/>
  <c r="O276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N278" i="1"/>
  <c r="S2509" i="1"/>
  <c r="F278" i="1" l="1"/>
  <c r="B275" i="1"/>
  <c r="P276" i="1"/>
  <c r="X276" i="1" s="1"/>
  <c r="B276" i="1" s="1"/>
  <c r="C277" i="1"/>
  <c r="D277" i="1"/>
  <c r="L277" i="1" s="1"/>
  <c r="O277" i="1" s="1"/>
  <c r="G276" i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P277" i="1" l="1"/>
  <c r="X277" i="1" s="1"/>
  <c r="B277" i="1" s="1"/>
  <c r="C278" i="1"/>
  <c r="G277" i="1"/>
  <c r="D278" i="1"/>
  <c r="L278" i="1" s="1"/>
  <c r="O278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P278" i="1" l="1"/>
  <c r="X278" i="1" s="1"/>
  <c r="B278" i="1" s="1"/>
  <c r="C279" i="1"/>
  <c r="D279" i="1"/>
  <c r="L279" i="1" s="1"/>
  <c r="O279" i="1" s="1"/>
  <c r="G278" i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P279" i="1" l="1"/>
  <c r="X279" i="1" s="1"/>
  <c r="B279" i="1" s="1"/>
  <c r="C280" i="1"/>
  <c r="G279" i="1"/>
  <c r="D280" i="1"/>
  <c r="G280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S2513" i="1"/>
  <c r="L280" i="1" l="1"/>
  <c r="O280" i="1" s="1"/>
  <c r="P280" i="1" s="1"/>
  <c r="X280" i="1" s="1"/>
  <c r="B280" i="1" s="1"/>
  <c r="D281" i="1"/>
  <c r="L281" i="1" s="1"/>
  <c r="O281" i="1" s="1"/>
  <c r="M282" i="1"/>
  <c r="N282" i="1" s="1"/>
  <c r="N283" i="1" s="1"/>
  <c r="AA2516" i="1"/>
  <c r="Z2516" i="1"/>
  <c r="E282" i="1"/>
  <c r="Y2514" i="1"/>
  <c r="A2516" i="1"/>
  <c r="Q2516" i="1" s="1"/>
  <c r="R2516" i="1" s="1"/>
  <c r="H2515" i="1"/>
  <c r="S2514" i="1"/>
  <c r="J283" i="1"/>
  <c r="K283" i="1" s="1"/>
  <c r="F283" i="1" s="1"/>
  <c r="I284" i="1"/>
  <c r="U282" i="1"/>
  <c r="W282" i="1" s="1"/>
  <c r="C281" i="1" l="1"/>
  <c r="C282" i="1" s="1"/>
  <c r="G281" i="1"/>
  <c r="D282" i="1"/>
  <c r="G282" i="1" s="1"/>
  <c r="M283" i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P281" i="1" l="1"/>
  <c r="X281" i="1" s="1"/>
  <c r="B281" i="1" s="1"/>
  <c r="D283" i="1"/>
  <c r="G283" i="1" s="1"/>
  <c r="L282" i="1"/>
  <c r="O282" i="1" s="1"/>
  <c r="P282" i="1" s="1"/>
  <c r="X282" i="1" s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C283" i="1" l="1"/>
  <c r="L283" i="1"/>
  <c r="O283" i="1" s="1"/>
  <c r="D284" i="1"/>
  <c r="G284" i="1" s="1"/>
  <c r="B282" i="1"/>
  <c r="Z2519" i="1"/>
  <c r="AA2519" i="1"/>
  <c r="E285" i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P283" i="1" l="1"/>
  <c r="R283" i="1" s="1"/>
  <c r="C284" i="1"/>
  <c r="D285" i="1"/>
  <c r="G285" i="1" s="1"/>
  <c r="M284" i="1"/>
  <c r="N284" i="1" s="1"/>
  <c r="L284" i="1"/>
  <c r="U286" i="1"/>
  <c r="W286" i="1" s="1"/>
  <c r="AA2520" i="1"/>
  <c r="Z2520" i="1"/>
  <c r="E286" i="1"/>
  <c r="F286" i="1"/>
  <c r="Y2518" i="1"/>
  <c r="J287" i="1"/>
  <c r="K287" i="1" s="1"/>
  <c r="I288" i="1"/>
  <c r="H2519" i="1"/>
  <c r="A2520" i="1"/>
  <c r="Q2520" i="1" s="1"/>
  <c r="R2520" i="1" s="1"/>
  <c r="S2518" i="1"/>
  <c r="X283" i="1" l="1"/>
  <c r="B283" i="1" s="1"/>
  <c r="D286" i="1"/>
  <c r="L286" i="1" s="1"/>
  <c r="O284" i="1"/>
  <c r="P284" i="1" s="1"/>
  <c r="X284" i="1" s="1"/>
  <c r="M285" i="1"/>
  <c r="N285" i="1" s="1"/>
  <c r="L285" i="1"/>
  <c r="S284" i="1"/>
  <c r="Z2521" i="1"/>
  <c r="AA2521" i="1"/>
  <c r="F287" i="1"/>
  <c r="E287" i="1"/>
  <c r="S285" i="1"/>
  <c r="Y285" i="1" s="1"/>
  <c r="Y2519" i="1"/>
  <c r="S2519" i="1"/>
  <c r="A2521" i="1"/>
  <c r="Q2521" i="1" s="1"/>
  <c r="R2521" i="1" s="1"/>
  <c r="H2520" i="1"/>
  <c r="J288" i="1"/>
  <c r="K288" i="1" s="1"/>
  <c r="I289" i="1"/>
  <c r="U287" i="1"/>
  <c r="W287" i="1" s="1"/>
  <c r="Y283" i="1" l="1"/>
  <c r="D287" i="1"/>
  <c r="L287" i="1" s="1"/>
  <c r="G286" i="1"/>
  <c r="C285" i="1"/>
  <c r="O285" i="1"/>
  <c r="M286" i="1"/>
  <c r="N286" i="1" s="1"/>
  <c r="N287" i="1" s="1"/>
  <c r="Y284" i="1"/>
  <c r="B284" i="1"/>
  <c r="AA2522" i="1"/>
  <c r="Z2522" i="1"/>
  <c r="F288" i="1"/>
  <c r="E288" i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 l="1"/>
  <c r="D288" i="1"/>
  <c r="L288" i="1" s="1"/>
  <c r="O287" i="1"/>
  <c r="P285" i="1"/>
  <c r="X285" i="1" s="1"/>
  <c r="B285" i="1" s="1"/>
  <c r="C286" i="1"/>
  <c r="O286" i="1"/>
  <c r="M287" i="1"/>
  <c r="M288" i="1" s="1"/>
  <c r="N288" i="1" s="1"/>
  <c r="N289" i="1" s="1"/>
  <c r="N290" i="1" s="1"/>
  <c r="E289" i="1"/>
  <c r="Z2523" i="1"/>
  <c r="AA2523" i="1"/>
  <c r="F289" i="1"/>
  <c r="Y287" i="1"/>
  <c r="Y2521" i="1"/>
  <c r="U289" i="1"/>
  <c r="W289" i="1" s="1"/>
  <c r="J290" i="1"/>
  <c r="K290" i="1" s="1"/>
  <c r="I291" i="1"/>
  <c r="A2523" i="1"/>
  <c r="Q2523" i="1" s="1"/>
  <c r="R2523" i="1" s="1"/>
  <c r="H2522" i="1"/>
  <c r="S2521" i="1"/>
  <c r="D289" i="1" l="1"/>
  <c r="L289" i="1" s="1"/>
  <c r="G288" i="1"/>
  <c r="P286" i="1"/>
  <c r="X286" i="1" s="1"/>
  <c r="C287" i="1"/>
  <c r="O288" i="1"/>
  <c r="M289" i="1"/>
  <c r="M290" i="1" s="1"/>
  <c r="M291" i="1" s="1"/>
  <c r="O289" i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86" i="1" l="1"/>
  <c r="P287" i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S287" i="1" l="1"/>
  <c r="C288" i="1" s="1"/>
  <c r="X287" i="1"/>
  <c r="B287" i="1" s="1"/>
  <c r="F292" i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C289" i="1" l="1"/>
  <c r="P288" i="1"/>
  <c r="X288" i="1" s="1"/>
  <c r="B288" i="1" s="1"/>
  <c r="F293" i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C290" i="1" l="1"/>
  <c r="P289" i="1"/>
  <c r="X289" i="1" s="1"/>
  <c r="B289" i="1" s="1"/>
  <c r="F294" i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C291" i="1" l="1"/>
  <c r="P290" i="1"/>
  <c r="X290" i="1" s="1"/>
  <c r="B290" i="1" s="1"/>
  <c r="F295" i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C292" i="1" l="1"/>
  <c r="P291" i="1"/>
  <c r="X291" i="1" s="1"/>
  <c r="B291" i="1" s="1"/>
  <c r="F296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C293" i="1" l="1"/>
  <c r="P292" i="1"/>
  <c r="X292" i="1" s="1"/>
  <c r="B292" i="1" s="1"/>
  <c r="F297" i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C294" i="1" l="1"/>
  <c r="P293" i="1"/>
  <c r="F298" i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X293" i="1" l="1"/>
  <c r="B293" i="1" s="1"/>
  <c r="C295" i="1"/>
  <c r="P294" i="1"/>
  <c r="X294" i="1" s="1"/>
  <c r="B294" i="1" s="1"/>
  <c r="F299" i="1"/>
  <c r="L297" i="1"/>
  <c r="O297" i="1" s="1"/>
  <c r="D298" i="1"/>
  <c r="L298" i="1" s="1"/>
  <c r="O298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N300" i="1"/>
  <c r="C296" i="1" l="1"/>
  <c r="P295" i="1"/>
  <c r="X295" i="1" s="1"/>
  <c r="B295" i="1" s="1"/>
  <c r="F300" i="1"/>
  <c r="G298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N301" i="1"/>
  <c r="U300" i="1"/>
  <c r="W300" i="1" s="1"/>
  <c r="H2533" i="1"/>
  <c r="A2534" i="1"/>
  <c r="Q2534" i="1" s="1"/>
  <c r="R2534" i="1" s="1"/>
  <c r="S2532" i="1"/>
  <c r="C297" i="1" l="1"/>
  <c r="P296" i="1"/>
  <c r="F301" i="1"/>
  <c r="G299" i="1"/>
  <c r="Z2535" i="1"/>
  <c r="AA2535" i="1"/>
  <c r="D300" i="1"/>
  <c r="G300" i="1" s="1"/>
  <c r="E301" i="1"/>
  <c r="Y2533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X296" i="1" l="1"/>
  <c r="B296" i="1" s="1"/>
  <c r="C298" i="1"/>
  <c r="P297" i="1"/>
  <c r="X297" i="1" s="1"/>
  <c r="B297" i="1" s="1"/>
  <c r="F302" i="1"/>
  <c r="L300" i="1"/>
  <c r="O300" i="1" s="1"/>
  <c r="D301" i="1"/>
  <c r="L301" i="1" s="1"/>
  <c r="O301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I304" i="1"/>
  <c r="N303" i="1"/>
  <c r="C299" i="1" l="1"/>
  <c r="P298" i="1"/>
  <c r="X298" i="1" s="1"/>
  <c r="B298" i="1" s="1"/>
  <c r="F303" i="1"/>
  <c r="D302" i="1"/>
  <c r="L302" i="1" s="1"/>
  <c r="O302" i="1" s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I305" i="1"/>
  <c r="M304" i="1"/>
  <c r="F304" i="1" l="1"/>
  <c r="C300" i="1"/>
  <c r="P299" i="1"/>
  <c r="G302" i="1"/>
  <c r="D303" i="1"/>
  <c r="L303" i="1" s="1"/>
  <c r="O303" i="1" s="1"/>
  <c r="Z2538" i="1"/>
  <c r="AA2538" i="1"/>
  <c r="R2537" i="1"/>
  <c r="E304" i="1"/>
  <c r="Y2536" i="1"/>
  <c r="U304" i="1"/>
  <c r="W304" i="1" s="1"/>
  <c r="J305" i="1"/>
  <c r="K305" i="1" s="1"/>
  <c r="M305" i="1"/>
  <c r="I306" i="1"/>
  <c r="N305" i="1"/>
  <c r="A2538" i="1"/>
  <c r="Q2538" i="1" s="1"/>
  <c r="H2537" i="1"/>
  <c r="F305" i="1" l="1"/>
  <c r="X299" i="1"/>
  <c r="B299" i="1" s="1"/>
  <c r="C301" i="1"/>
  <c r="P300" i="1"/>
  <c r="D304" i="1"/>
  <c r="L304" i="1" s="1"/>
  <c r="O304" i="1" s="1"/>
  <c r="G303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I307" i="1"/>
  <c r="N306" i="1"/>
  <c r="M306" i="1"/>
  <c r="F306" i="1" l="1"/>
  <c r="X300" i="1"/>
  <c r="B300" i="1" s="1"/>
  <c r="C302" i="1"/>
  <c r="P301" i="1"/>
  <c r="X301" i="1" s="1"/>
  <c r="B301" i="1" s="1"/>
  <c r="G304" i="1"/>
  <c r="D305" i="1"/>
  <c r="G305" i="1" s="1"/>
  <c r="Z2540" i="1"/>
  <c r="AA2540" i="1"/>
  <c r="E306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C303" i="1" l="1"/>
  <c r="P302" i="1"/>
  <c r="X302" i="1" s="1"/>
  <c r="B302" i="1" s="1"/>
  <c r="L305" i="1"/>
  <c r="O305" i="1" s="1"/>
  <c r="D306" i="1"/>
  <c r="L306" i="1" s="1"/>
  <c r="O306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C304" i="1" l="1"/>
  <c r="P303" i="1"/>
  <c r="X303" i="1" s="1"/>
  <c r="B303" i="1" s="1"/>
  <c r="D307" i="1"/>
  <c r="L307" i="1" s="1"/>
  <c r="O307" i="1" s="1"/>
  <c r="G306" i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G307" i="1" l="1"/>
  <c r="C305" i="1"/>
  <c r="P304" i="1"/>
  <c r="D308" i="1"/>
  <c r="G308" i="1" s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X304" i="1" l="1"/>
  <c r="B304" i="1" s="1"/>
  <c r="C306" i="1"/>
  <c r="P305" i="1"/>
  <c r="L308" i="1"/>
  <c r="O308" i="1" s="1"/>
  <c r="D309" i="1"/>
  <c r="L309" i="1" s="1"/>
  <c r="O309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X305" i="1" l="1"/>
  <c r="B305" i="1" s="1"/>
  <c r="C307" i="1"/>
  <c r="P306" i="1"/>
  <c r="X306" i="1" s="1"/>
  <c r="B306" i="1" s="1"/>
  <c r="G309" i="1"/>
  <c r="D310" i="1"/>
  <c r="G310" i="1" s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C308" i="1" l="1"/>
  <c r="P307" i="1"/>
  <c r="X307" i="1" s="1"/>
  <c r="B307" i="1" s="1"/>
  <c r="L310" i="1"/>
  <c r="O310" i="1" s="1"/>
  <c r="D311" i="1"/>
  <c r="L311" i="1" s="1"/>
  <c r="O311" i="1" s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M313" i="1"/>
  <c r="N313" i="1" s="1"/>
  <c r="S2544" i="1"/>
  <c r="C309" i="1" l="1"/>
  <c r="P308" i="1"/>
  <c r="X308" i="1" s="1"/>
  <c r="B308" i="1" s="1"/>
  <c r="G311" i="1"/>
  <c r="D312" i="1"/>
  <c r="L312" i="1" s="1"/>
  <c r="O312" i="1" s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C310" i="1" l="1"/>
  <c r="P309" i="1"/>
  <c r="X309" i="1" s="1"/>
  <c r="B309" i="1" s="1"/>
  <c r="G312" i="1"/>
  <c r="D313" i="1"/>
  <c r="G313" i="1" s="1"/>
  <c r="Z2548" i="1"/>
  <c r="AA2548" i="1"/>
  <c r="E314" i="1"/>
  <c r="U314" i="1"/>
  <c r="W314" i="1" s="1"/>
  <c r="Y2546" i="1"/>
  <c r="S313" i="1"/>
  <c r="S2546" i="1"/>
  <c r="I316" i="1"/>
  <c r="J315" i="1"/>
  <c r="K315" i="1" s="1"/>
  <c r="F315" i="1" s="1"/>
  <c r="A2548" i="1"/>
  <c r="Q2548" i="1" s="1"/>
  <c r="R2548" i="1" s="1"/>
  <c r="H2547" i="1"/>
  <c r="C311" i="1" l="1"/>
  <c r="P310" i="1"/>
  <c r="L313" i="1"/>
  <c r="O313" i="1" s="1"/>
  <c r="D314" i="1"/>
  <c r="G314" i="1" s="1"/>
  <c r="AA2549" i="1"/>
  <c r="Z2549" i="1"/>
  <c r="E315" i="1"/>
  <c r="Y2547" i="1"/>
  <c r="A2549" i="1"/>
  <c r="Q2549" i="1" s="1"/>
  <c r="R2549" i="1" s="1"/>
  <c r="H2548" i="1"/>
  <c r="S2547" i="1"/>
  <c r="I317" i="1"/>
  <c r="J316" i="1"/>
  <c r="K316" i="1" s="1"/>
  <c r="U315" i="1"/>
  <c r="W315" i="1" s="1"/>
  <c r="X310" i="1" l="1"/>
  <c r="B310" i="1" s="1"/>
  <c r="C312" i="1"/>
  <c r="P311" i="1"/>
  <c r="X311" i="1" s="1"/>
  <c r="B311" i="1" s="1"/>
  <c r="L314" i="1"/>
  <c r="D315" i="1"/>
  <c r="G315" i="1" s="1"/>
  <c r="M314" i="1"/>
  <c r="N314" i="1" s="1"/>
  <c r="Y314" i="1"/>
  <c r="Z2550" i="1"/>
  <c r="AA2550" i="1"/>
  <c r="F316" i="1"/>
  <c r="E316" i="1"/>
  <c r="Y2548" i="1"/>
  <c r="I318" i="1"/>
  <c r="J317" i="1"/>
  <c r="K317" i="1" s="1"/>
  <c r="H2549" i="1"/>
  <c r="A2550" i="1"/>
  <c r="Q2550" i="1" s="1"/>
  <c r="R2550" i="1" s="1"/>
  <c r="S2548" i="1"/>
  <c r="U316" i="1"/>
  <c r="W316" i="1" s="1"/>
  <c r="C313" i="1" l="1"/>
  <c r="P312" i="1"/>
  <c r="X312" i="1" s="1"/>
  <c r="B312" i="1" s="1"/>
  <c r="M315" i="1"/>
  <c r="N315" i="1" s="1"/>
  <c r="O314" i="1"/>
  <c r="L315" i="1"/>
  <c r="D316" i="1"/>
  <c r="L316" i="1" s="1"/>
  <c r="F317" i="1"/>
  <c r="AA2551" i="1"/>
  <c r="Z2551" i="1"/>
  <c r="E317" i="1"/>
  <c r="S315" i="1"/>
  <c r="Y2549" i="1"/>
  <c r="H2550" i="1"/>
  <c r="A2551" i="1"/>
  <c r="Q2551" i="1" s="1"/>
  <c r="R2551" i="1" s="1"/>
  <c r="S2549" i="1"/>
  <c r="U317" i="1"/>
  <c r="W317" i="1" s="1"/>
  <c r="J318" i="1"/>
  <c r="K318" i="1" s="1"/>
  <c r="I319" i="1"/>
  <c r="C314" i="1" l="1"/>
  <c r="C315" i="1" s="1"/>
  <c r="P313" i="1"/>
  <c r="Y315" i="1"/>
  <c r="M316" i="1"/>
  <c r="N316" i="1" s="1"/>
  <c r="O316" i="1" s="1"/>
  <c r="O315" i="1"/>
  <c r="D317" i="1"/>
  <c r="L317" i="1" s="1"/>
  <c r="G316" i="1"/>
  <c r="F318" i="1"/>
  <c r="Z2552" i="1"/>
  <c r="AA2552" i="1"/>
  <c r="E318" i="1"/>
  <c r="S316" i="1"/>
  <c r="Y2550" i="1"/>
  <c r="J319" i="1"/>
  <c r="K319" i="1" s="1"/>
  <c r="I320" i="1"/>
  <c r="U318" i="1"/>
  <c r="W318" i="1" s="1"/>
  <c r="H2551" i="1"/>
  <c r="A2552" i="1"/>
  <c r="Q2552" i="1" s="1"/>
  <c r="R2552" i="1" s="1"/>
  <c r="S2550" i="1"/>
  <c r="P315" i="1" l="1"/>
  <c r="X315" i="1" s="1"/>
  <c r="B315" i="1" s="1"/>
  <c r="C316" i="1"/>
  <c r="P316" i="1" s="1"/>
  <c r="X313" i="1"/>
  <c r="Y313" i="1" s="1"/>
  <c r="P314" i="1"/>
  <c r="M317" i="1"/>
  <c r="M318" i="1" s="1"/>
  <c r="M319" i="1" s="1"/>
  <c r="M320" i="1" s="1"/>
  <c r="N317" i="1"/>
  <c r="N318" i="1" s="1"/>
  <c r="N319" i="1" s="1"/>
  <c r="N320" i="1" s="1"/>
  <c r="D318" i="1"/>
  <c r="L318" i="1" s="1"/>
  <c r="G317" i="1"/>
  <c r="F319" i="1"/>
  <c r="AA2553" i="1"/>
  <c r="Z2553" i="1"/>
  <c r="E319" i="1"/>
  <c r="Y2551" i="1"/>
  <c r="S2551" i="1"/>
  <c r="I321" i="1"/>
  <c r="J320" i="1"/>
  <c r="K320" i="1" s="1"/>
  <c r="U319" i="1"/>
  <c r="W319" i="1" s="1"/>
  <c r="H2552" i="1"/>
  <c r="A2553" i="1"/>
  <c r="Q2553" i="1" s="1"/>
  <c r="R2553" i="1" s="1"/>
  <c r="S317" i="1"/>
  <c r="C317" i="1" l="1"/>
  <c r="B313" i="1"/>
  <c r="X316" i="1"/>
  <c r="Y316" i="1" s="1"/>
  <c r="X314" i="1"/>
  <c r="O318" i="1"/>
  <c r="O317" i="1"/>
  <c r="D319" i="1"/>
  <c r="L319" i="1" s="1"/>
  <c r="O319" i="1" s="1"/>
  <c r="G318" i="1"/>
  <c r="F320" i="1"/>
  <c r="Z2554" i="1"/>
  <c r="AA2554" i="1"/>
  <c r="E320" i="1"/>
  <c r="Y2552" i="1"/>
  <c r="I322" i="1"/>
  <c r="N321" i="1"/>
  <c r="J321" i="1"/>
  <c r="K321" i="1" s="1"/>
  <c r="M321" i="1"/>
  <c r="A2554" i="1"/>
  <c r="Q2554" i="1" s="1"/>
  <c r="R2554" i="1" s="1"/>
  <c r="H2553" i="1"/>
  <c r="U320" i="1"/>
  <c r="W320" i="1" s="1"/>
  <c r="S2552" i="1"/>
  <c r="P317" i="1" l="1"/>
  <c r="X317" i="1" s="1"/>
  <c r="B316" i="1"/>
  <c r="B314" i="1"/>
  <c r="C318" i="1"/>
  <c r="C319" i="1" s="1"/>
  <c r="C320" i="1" s="1"/>
  <c r="D320" i="1"/>
  <c r="G320" i="1" s="1"/>
  <c r="G319" i="1"/>
  <c r="F321" i="1"/>
  <c r="AA2555" i="1"/>
  <c r="Z2555" i="1"/>
  <c r="E321" i="1"/>
  <c r="Y2553" i="1"/>
  <c r="Y2554" i="1"/>
  <c r="U321" i="1"/>
  <c r="W321" i="1" s="1"/>
  <c r="H2554" i="1"/>
  <c r="A2555" i="1"/>
  <c r="Q2555" i="1" s="1"/>
  <c r="R2555" i="1" s="1"/>
  <c r="S2553" i="1"/>
  <c r="J322" i="1"/>
  <c r="K322" i="1" s="1"/>
  <c r="I323" i="1"/>
  <c r="N322" i="1"/>
  <c r="M322" i="1"/>
  <c r="B317" i="1" l="1"/>
  <c r="P319" i="1"/>
  <c r="X319" i="1" s="1"/>
  <c r="B319" i="1" s="1"/>
  <c r="P318" i="1"/>
  <c r="X318" i="1" s="1"/>
  <c r="B318" i="1" s="1"/>
  <c r="D321" i="1"/>
  <c r="G321" i="1" s="1"/>
  <c r="L320" i="1"/>
  <c r="O320" i="1" s="1"/>
  <c r="P320" i="1" s="1"/>
  <c r="X320" i="1" s="1"/>
  <c r="F322" i="1"/>
  <c r="Z2556" i="1"/>
  <c r="AA2556" i="1"/>
  <c r="E322" i="1"/>
  <c r="S2554" i="1"/>
  <c r="I324" i="1"/>
  <c r="J323" i="1"/>
  <c r="K323" i="1" s="1"/>
  <c r="N323" i="1"/>
  <c r="M323" i="1"/>
  <c r="U322" i="1"/>
  <c r="W322" i="1" s="1"/>
  <c r="H2555" i="1"/>
  <c r="A2556" i="1"/>
  <c r="Q2556" i="1" s="1"/>
  <c r="R2556" i="1" s="1"/>
  <c r="C321" i="1" l="1"/>
  <c r="F323" i="1"/>
  <c r="D322" i="1"/>
  <c r="L322" i="1" s="1"/>
  <c r="O322" i="1" s="1"/>
  <c r="L321" i="1"/>
  <c r="O321" i="1" s="1"/>
  <c r="B320" i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F324" i="1" l="1"/>
  <c r="P321" i="1"/>
  <c r="X321" i="1" s="1"/>
  <c r="B321" i="1" s="1"/>
  <c r="C322" i="1"/>
  <c r="C323" i="1" s="1"/>
  <c r="G322" i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P323" i="1" l="1"/>
  <c r="X323" i="1" s="1"/>
  <c r="B323" i="1" s="1"/>
  <c r="F325" i="1"/>
  <c r="C324" i="1"/>
  <c r="P322" i="1"/>
  <c r="X322" i="1" s="1"/>
  <c r="B322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N326" i="1"/>
  <c r="I327" i="1"/>
  <c r="F326" i="1" l="1"/>
  <c r="P324" i="1"/>
  <c r="X324" i="1" s="1"/>
  <c r="C325" i="1"/>
  <c r="G324" i="1"/>
  <c r="D325" i="1"/>
  <c r="L325" i="1" s="1"/>
  <c r="O325" i="1" s="1"/>
  <c r="Z2560" i="1"/>
  <c r="AA2560" i="1"/>
  <c r="E326" i="1"/>
  <c r="S2558" i="1"/>
  <c r="M327" i="1"/>
  <c r="J327" i="1"/>
  <c r="K327" i="1" s="1"/>
  <c r="I328" i="1"/>
  <c r="N327" i="1"/>
  <c r="U326" i="1"/>
  <c r="W326" i="1" s="1"/>
  <c r="A2560" i="1"/>
  <c r="Q2560" i="1" s="1"/>
  <c r="R2560" i="1" s="1"/>
  <c r="H2559" i="1"/>
  <c r="F327" i="1" l="1"/>
  <c r="B324" i="1"/>
  <c r="P325" i="1"/>
  <c r="X325" i="1" s="1"/>
  <c r="B325" i="1" s="1"/>
  <c r="C326" i="1"/>
  <c r="D326" i="1"/>
  <c r="G326" i="1" s="1"/>
  <c r="G325" i="1"/>
  <c r="AA2561" i="1"/>
  <c r="Z2561" i="1"/>
  <c r="E327" i="1"/>
  <c r="Y2559" i="1"/>
  <c r="S2559" i="1"/>
  <c r="U327" i="1"/>
  <c r="W327" i="1" s="1"/>
  <c r="I329" i="1"/>
  <c r="M328" i="1"/>
  <c r="J328" i="1"/>
  <c r="K328" i="1" s="1"/>
  <c r="N328" i="1"/>
  <c r="A2561" i="1"/>
  <c r="Q2561" i="1" s="1"/>
  <c r="R2561" i="1" s="1"/>
  <c r="H2560" i="1"/>
  <c r="F328" i="1" l="1"/>
  <c r="L326" i="1"/>
  <c r="O326" i="1" s="1"/>
  <c r="P326" i="1" s="1"/>
  <c r="X326" i="1" s="1"/>
  <c r="D327" i="1"/>
  <c r="G327" i="1" s="1"/>
  <c r="Z2562" i="1"/>
  <c r="AA2562" i="1"/>
  <c r="E328" i="1"/>
  <c r="Y2560" i="1"/>
  <c r="J329" i="1"/>
  <c r="K329" i="1" s="1"/>
  <c r="M329" i="1"/>
  <c r="I330" i="1"/>
  <c r="N329" i="1"/>
  <c r="S2560" i="1"/>
  <c r="H2561" i="1"/>
  <c r="A2562" i="1"/>
  <c r="Q2562" i="1" s="1"/>
  <c r="R2562" i="1" s="1"/>
  <c r="U328" i="1"/>
  <c r="W328" i="1" s="1"/>
  <c r="F329" i="1" l="1"/>
  <c r="C327" i="1"/>
  <c r="L327" i="1"/>
  <c r="O327" i="1" s="1"/>
  <c r="D328" i="1"/>
  <c r="L328" i="1" s="1"/>
  <c r="O328" i="1" s="1"/>
  <c r="B326" i="1"/>
  <c r="AA2563" i="1"/>
  <c r="Z2563" i="1"/>
  <c r="E329" i="1"/>
  <c r="Y2561" i="1"/>
  <c r="J330" i="1"/>
  <c r="K330" i="1" s="1"/>
  <c r="I331" i="1"/>
  <c r="M330" i="1"/>
  <c r="N330" i="1"/>
  <c r="H2562" i="1"/>
  <c r="A2563" i="1"/>
  <c r="Q2563" i="1" s="1"/>
  <c r="R2563" i="1" s="1"/>
  <c r="U329" i="1"/>
  <c r="W329" i="1" s="1"/>
  <c r="S2561" i="1"/>
  <c r="F330" i="1" l="1"/>
  <c r="P327" i="1"/>
  <c r="X327" i="1" s="1"/>
  <c r="B327" i="1" s="1"/>
  <c r="C328" i="1"/>
  <c r="C329" i="1" s="1"/>
  <c r="D329" i="1"/>
  <c r="L329" i="1" s="1"/>
  <c r="O329" i="1" s="1"/>
  <c r="G328" i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M331" i="1"/>
  <c r="I332" i="1"/>
  <c r="N331" i="1"/>
  <c r="U330" i="1"/>
  <c r="W330" i="1" s="1"/>
  <c r="F331" i="1" l="1"/>
  <c r="P329" i="1"/>
  <c r="X329" i="1" s="1"/>
  <c r="B329" i="1" s="1"/>
  <c r="C330" i="1"/>
  <c r="P328" i="1"/>
  <c r="X328" i="1" s="1"/>
  <c r="B328" i="1" s="1"/>
  <c r="G329" i="1"/>
  <c r="D330" i="1"/>
  <c r="L330" i="1" s="1"/>
  <c r="O330" i="1" s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P330" i="1" l="1"/>
  <c r="X330" i="1" s="1"/>
  <c r="B330" i="1" s="1"/>
  <c r="C331" i="1"/>
  <c r="G330" i="1"/>
  <c r="D331" i="1"/>
  <c r="G331" i="1" s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P331" i="1" s="1"/>
  <c r="X331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C332" i="1" l="1"/>
  <c r="C333" i="1" s="1"/>
  <c r="B331" i="1"/>
  <c r="D333" i="1"/>
  <c r="L333" i="1" s="1"/>
  <c r="O333" i="1" s="1"/>
  <c r="G332" i="1"/>
  <c r="E334" i="1"/>
  <c r="H2567" i="1"/>
  <c r="M335" i="1"/>
  <c r="J335" i="1"/>
  <c r="K335" i="1" s="1"/>
  <c r="F335" i="1" s="1"/>
  <c r="N335" i="1"/>
  <c r="I336" i="1"/>
  <c r="U334" i="1"/>
  <c r="W334" i="1" s="1"/>
  <c r="P333" i="1" l="1"/>
  <c r="X333" i="1" s="1"/>
  <c r="B333" i="1" s="1"/>
  <c r="C334" i="1"/>
  <c r="P332" i="1"/>
  <c r="X332" i="1" s="1"/>
  <c r="B332" i="1" s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P334" i="1" l="1"/>
  <c r="X334" i="1" s="1"/>
  <c r="B334" i="1" s="1"/>
  <c r="C335" i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D336" i="1" l="1"/>
  <c r="G336" i="1" s="1"/>
  <c r="L335" i="1"/>
  <c r="O335" i="1" s="1"/>
  <c r="P335" i="1" s="1"/>
  <c r="X335" i="1" s="1"/>
  <c r="E337" i="1"/>
  <c r="U337" i="1"/>
  <c r="W337" i="1" s="1"/>
  <c r="J338" i="1"/>
  <c r="K338" i="1" s="1"/>
  <c r="F338" i="1" s="1"/>
  <c r="I339" i="1"/>
  <c r="N338" i="1"/>
  <c r="M338" i="1"/>
  <c r="C336" i="1" l="1"/>
  <c r="L336" i="1"/>
  <c r="O336" i="1" s="1"/>
  <c r="D337" i="1"/>
  <c r="L337" i="1" s="1"/>
  <c r="O337" i="1" s="1"/>
  <c r="B335" i="1"/>
  <c r="E338" i="1"/>
  <c r="U338" i="1"/>
  <c r="W338" i="1" s="1"/>
  <c r="I340" i="1"/>
  <c r="J339" i="1"/>
  <c r="K339" i="1" s="1"/>
  <c r="F339" i="1" s="1"/>
  <c r="M339" i="1"/>
  <c r="N339" i="1"/>
  <c r="P336" i="1" l="1"/>
  <c r="X336" i="1" s="1"/>
  <c r="B336" i="1" s="1"/>
  <c r="C337" i="1"/>
  <c r="C338" i="1" s="1"/>
  <c r="G337" i="1"/>
  <c r="D338" i="1"/>
  <c r="G338" i="1" s="1"/>
  <c r="E339" i="1"/>
  <c r="M340" i="1"/>
  <c r="U339" i="1"/>
  <c r="W339" i="1" s="1"/>
  <c r="J340" i="1"/>
  <c r="K340" i="1" s="1"/>
  <c r="F340" i="1" s="1"/>
  <c r="N340" i="1"/>
  <c r="I341" i="1"/>
  <c r="P337" i="1" l="1"/>
  <c r="X337" i="1" s="1"/>
  <c r="B337" i="1" s="1"/>
  <c r="D339" i="1"/>
  <c r="G339" i="1" s="1"/>
  <c r="L338" i="1"/>
  <c r="O338" i="1" s="1"/>
  <c r="P338" i="1" s="1"/>
  <c r="X338" i="1" s="1"/>
  <c r="E340" i="1"/>
  <c r="M341" i="1"/>
  <c r="J341" i="1"/>
  <c r="K341" i="1" s="1"/>
  <c r="F341" i="1" s="1"/>
  <c r="I342" i="1"/>
  <c r="N341" i="1"/>
  <c r="U340" i="1"/>
  <c r="W340" i="1" s="1"/>
  <c r="C339" i="1" l="1"/>
  <c r="D340" i="1"/>
  <c r="G340" i="1" s="1"/>
  <c r="L339" i="1"/>
  <c r="O339" i="1" s="1"/>
  <c r="B338" i="1"/>
  <c r="E341" i="1"/>
  <c r="U341" i="1"/>
  <c r="W341" i="1" s="1"/>
  <c r="J342" i="1"/>
  <c r="K342" i="1" s="1"/>
  <c r="F342" i="1" s="1"/>
  <c r="M342" i="1"/>
  <c r="I343" i="1"/>
  <c r="N342" i="1"/>
  <c r="P339" i="1" l="1"/>
  <c r="X339" i="1" s="1"/>
  <c r="B339" i="1" s="1"/>
  <c r="C340" i="1"/>
  <c r="L340" i="1"/>
  <c r="O340" i="1" s="1"/>
  <c r="E342" i="1"/>
  <c r="D341" i="1"/>
  <c r="L341" i="1" s="1"/>
  <c r="O341" i="1" s="1"/>
  <c r="I344" i="1"/>
  <c r="J343" i="1"/>
  <c r="K343" i="1" s="1"/>
  <c r="F343" i="1" s="1"/>
  <c r="U342" i="1"/>
  <c r="W342" i="1" s="1"/>
  <c r="P340" i="1" l="1"/>
  <c r="X340" i="1" s="1"/>
  <c r="B340" i="1" s="1"/>
  <c r="C341" i="1"/>
  <c r="C342" i="1" s="1"/>
  <c r="G341" i="1"/>
  <c r="D342" i="1"/>
  <c r="L342" i="1" s="1"/>
  <c r="E343" i="1"/>
  <c r="U343" i="1"/>
  <c r="W343" i="1" s="1"/>
  <c r="J344" i="1"/>
  <c r="K344" i="1" s="1"/>
  <c r="F344" i="1" s="1"/>
  <c r="I345" i="1"/>
  <c r="P341" i="1" l="1"/>
  <c r="X341" i="1" s="1"/>
  <c r="B341" i="1" s="1"/>
  <c r="O342" i="1"/>
  <c r="P342" i="1" s="1"/>
  <c r="X342" i="1" s="1"/>
  <c r="M343" i="1"/>
  <c r="G342" i="1"/>
  <c r="D343" i="1"/>
  <c r="L343" i="1" s="1"/>
  <c r="E344" i="1"/>
  <c r="I346" i="1"/>
  <c r="J345" i="1"/>
  <c r="K345" i="1" s="1"/>
  <c r="F345" i="1" s="1"/>
  <c r="U344" i="1"/>
  <c r="W344" i="1" s="1"/>
  <c r="C343" i="1" l="1"/>
  <c r="N343" i="1"/>
  <c r="M344" i="1"/>
  <c r="B342" i="1"/>
  <c r="G343" i="1"/>
  <c r="D344" i="1"/>
  <c r="L344" i="1" s="1"/>
  <c r="E345" i="1"/>
  <c r="U345" i="1"/>
  <c r="W345" i="1" s="1"/>
  <c r="J346" i="1"/>
  <c r="K346" i="1" s="1"/>
  <c r="I347" i="1"/>
  <c r="M345" i="1" l="1"/>
  <c r="N344" i="1"/>
  <c r="N345" i="1" s="1"/>
  <c r="O343" i="1"/>
  <c r="P343" i="1" s="1"/>
  <c r="X343" i="1" s="1"/>
  <c r="D345" i="1"/>
  <c r="L345" i="1" s="1"/>
  <c r="G344" i="1"/>
  <c r="F346" i="1"/>
  <c r="E346" i="1"/>
  <c r="U346" i="1"/>
  <c r="W346" i="1" s="1"/>
  <c r="J347" i="1"/>
  <c r="K347" i="1" s="1"/>
  <c r="I348" i="1"/>
  <c r="C344" i="1" l="1"/>
  <c r="D346" i="1"/>
  <c r="L346" i="1" s="1"/>
  <c r="O344" i="1"/>
  <c r="O345" i="1"/>
  <c r="B343" i="1"/>
  <c r="Y343" i="1"/>
  <c r="S345" i="1"/>
  <c r="G345" i="1"/>
  <c r="M346" i="1"/>
  <c r="N346" i="1" s="1"/>
  <c r="N347" i="1" s="1"/>
  <c r="N348" i="1" s="1"/>
  <c r="F347" i="1"/>
  <c r="E347" i="1"/>
  <c r="I349" i="1"/>
  <c r="J348" i="1"/>
  <c r="K348" i="1" s="1"/>
  <c r="U347" i="1"/>
  <c r="W347" i="1" s="1"/>
  <c r="P344" i="1" l="1"/>
  <c r="S344" i="1" s="1"/>
  <c r="C345" i="1" s="1"/>
  <c r="C346" i="1" s="1"/>
  <c r="G346" i="1"/>
  <c r="D347" i="1"/>
  <c r="L347" i="1" s="1"/>
  <c r="O347" i="1" s="1"/>
  <c r="Y344" i="1"/>
  <c r="M347" i="1"/>
  <c r="M348" i="1" s="1"/>
  <c r="Y345" i="1"/>
  <c r="O346" i="1"/>
  <c r="E348" i="1"/>
  <c r="F348" i="1"/>
  <c r="U348" i="1"/>
  <c r="W348" i="1" s="1"/>
  <c r="I350" i="1"/>
  <c r="J349" i="1"/>
  <c r="K349" i="1" s="1"/>
  <c r="P345" i="1" l="1"/>
  <c r="X345" i="1" s="1"/>
  <c r="X344" i="1"/>
  <c r="B344" i="1" s="1"/>
  <c r="P346" i="1"/>
  <c r="X346" i="1" s="1"/>
  <c r="Y346" i="1" s="1"/>
  <c r="C347" i="1"/>
  <c r="C348" i="1" s="1"/>
  <c r="G347" i="1"/>
  <c r="D348" i="1"/>
  <c r="G348" i="1" s="1"/>
  <c r="F349" i="1"/>
  <c r="E349" i="1"/>
  <c r="U349" i="1"/>
  <c r="W349" i="1" s="1"/>
  <c r="I351" i="1"/>
  <c r="J350" i="1"/>
  <c r="K350" i="1" s="1"/>
  <c r="B345" i="1" l="1"/>
  <c r="P347" i="1"/>
  <c r="X347" i="1" s="1"/>
  <c r="B347" i="1" s="1"/>
  <c r="D349" i="1"/>
  <c r="L349" i="1" s="1"/>
  <c r="L348" i="1"/>
  <c r="O348" i="1" s="1"/>
  <c r="P348" i="1" s="1"/>
  <c r="B346" i="1"/>
  <c r="E350" i="1"/>
  <c r="F350" i="1"/>
  <c r="M349" i="1"/>
  <c r="J351" i="1"/>
  <c r="K351" i="1" s="1"/>
  <c r="I352" i="1"/>
  <c r="U350" i="1"/>
  <c r="W350" i="1" s="1"/>
  <c r="G349" i="1" l="1"/>
  <c r="D350" i="1"/>
  <c r="L350" i="1" s="1"/>
  <c r="F351" i="1"/>
  <c r="E351" i="1"/>
  <c r="X348" i="1"/>
  <c r="S348" i="1"/>
  <c r="C349" i="1" s="1"/>
  <c r="N349" i="1"/>
  <c r="M350" i="1"/>
  <c r="M351" i="1" s="1"/>
  <c r="M352" i="1" s="1"/>
  <c r="Y348" i="1"/>
  <c r="J352" i="1"/>
  <c r="K352" i="1" s="1"/>
  <c r="I353" i="1"/>
  <c r="U351" i="1"/>
  <c r="W351" i="1" s="1"/>
  <c r="D351" i="1" l="1"/>
  <c r="G351" i="1" s="1"/>
  <c r="G350" i="1"/>
  <c r="B348" i="1"/>
  <c r="E352" i="1"/>
  <c r="F352" i="1"/>
  <c r="N350" i="1"/>
  <c r="O349" i="1"/>
  <c r="P349" i="1" s="1"/>
  <c r="U352" i="1"/>
  <c r="W352" i="1" s="1"/>
  <c r="I354" i="1"/>
  <c r="J353" i="1"/>
  <c r="K353" i="1" s="1"/>
  <c r="M353" i="1"/>
  <c r="C350" i="1" l="1"/>
  <c r="D352" i="1"/>
  <c r="G352" i="1" s="1"/>
  <c r="L351" i="1"/>
  <c r="X349" i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P350" i="1" l="1"/>
  <c r="X350" i="1" s="1"/>
  <c r="B350" i="1" s="1"/>
  <c r="D353" i="1"/>
  <c r="G353" i="1" s="1"/>
  <c r="L352" i="1"/>
  <c r="O352" i="1" s="1"/>
  <c r="C351" i="1"/>
  <c r="B349" i="1"/>
  <c r="E354" i="1"/>
  <c r="F354" i="1"/>
  <c r="O351" i="1"/>
  <c r="I356" i="1"/>
  <c r="N355" i="1"/>
  <c r="J355" i="1"/>
  <c r="K355" i="1" s="1"/>
  <c r="M355" i="1"/>
  <c r="U354" i="1"/>
  <c r="W354" i="1" s="1"/>
  <c r="P351" i="1" l="1"/>
  <c r="X351" i="1" s="1"/>
  <c r="B351" i="1" s="1"/>
  <c r="L353" i="1"/>
  <c r="O353" i="1" s="1"/>
  <c r="D354" i="1"/>
  <c r="G354" i="1" s="1"/>
  <c r="C352" i="1"/>
  <c r="C353" i="1" s="1"/>
  <c r="F355" i="1"/>
  <c r="E355" i="1"/>
  <c r="J356" i="1"/>
  <c r="K356" i="1" s="1"/>
  <c r="I357" i="1"/>
  <c r="M356" i="1"/>
  <c r="N356" i="1"/>
  <c r="U355" i="1"/>
  <c r="W355" i="1" s="1"/>
  <c r="D355" i="1" l="1"/>
  <c r="L355" i="1" s="1"/>
  <c r="O355" i="1" s="1"/>
  <c r="L354" i="1"/>
  <c r="O354" i="1" s="1"/>
  <c r="C354" i="1"/>
  <c r="P352" i="1"/>
  <c r="X352" i="1" s="1"/>
  <c r="B352" i="1" s="1"/>
  <c r="P353" i="1"/>
  <c r="X353" i="1" s="1"/>
  <c r="B353" i="1" s="1"/>
  <c r="E356" i="1"/>
  <c r="F356" i="1"/>
  <c r="I358" i="1"/>
  <c r="J357" i="1"/>
  <c r="K357" i="1" s="1"/>
  <c r="M357" i="1"/>
  <c r="N357" i="1"/>
  <c r="U356" i="1"/>
  <c r="W356" i="1" s="1"/>
  <c r="P354" i="1" l="1"/>
  <c r="X354" i="1" s="1"/>
  <c r="B354" i="1" s="1"/>
  <c r="D356" i="1"/>
  <c r="G356" i="1" s="1"/>
  <c r="G355" i="1"/>
  <c r="C355" i="1"/>
  <c r="C356" i="1" s="1"/>
  <c r="F357" i="1"/>
  <c r="E357" i="1"/>
  <c r="I359" i="1"/>
  <c r="J358" i="1"/>
  <c r="K358" i="1" s="1"/>
  <c r="M358" i="1"/>
  <c r="N358" i="1"/>
  <c r="U357" i="1"/>
  <c r="W357" i="1" s="1"/>
  <c r="P355" i="1" l="1"/>
  <c r="X355" i="1" s="1"/>
  <c r="B355" i="1" s="1"/>
  <c r="D357" i="1"/>
  <c r="L357" i="1" s="1"/>
  <c r="O357" i="1" s="1"/>
  <c r="L356" i="1"/>
  <c r="O356" i="1" s="1"/>
  <c r="P356" i="1" s="1"/>
  <c r="X356" i="1" s="1"/>
  <c r="E358" i="1"/>
  <c r="F358" i="1"/>
  <c r="J359" i="1"/>
  <c r="K359" i="1" s="1"/>
  <c r="I360" i="1"/>
  <c r="M359" i="1"/>
  <c r="N359" i="1"/>
  <c r="U358" i="1"/>
  <c r="W358" i="1" s="1"/>
  <c r="D358" i="1" l="1"/>
  <c r="G358" i="1" s="1"/>
  <c r="G357" i="1"/>
  <c r="C357" i="1"/>
  <c r="C358" i="1" s="1"/>
  <c r="B356" i="1"/>
  <c r="F359" i="1"/>
  <c r="E359" i="1"/>
  <c r="U359" i="1"/>
  <c r="W359" i="1" s="1"/>
  <c r="J360" i="1"/>
  <c r="K360" i="1" s="1"/>
  <c r="I361" i="1"/>
  <c r="M360" i="1"/>
  <c r="N360" i="1"/>
  <c r="P357" i="1" l="1"/>
  <c r="X357" i="1" s="1"/>
  <c r="B357" i="1" s="1"/>
  <c r="D359" i="1"/>
  <c r="L359" i="1" s="1"/>
  <c r="O359" i="1" s="1"/>
  <c r="L358" i="1"/>
  <c r="O358" i="1" s="1"/>
  <c r="P358" i="1" s="1"/>
  <c r="X358" i="1" s="1"/>
  <c r="B358" i="1" s="1"/>
  <c r="E360" i="1"/>
  <c r="F360" i="1"/>
  <c r="M361" i="1"/>
  <c r="I362" i="1"/>
  <c r="J361" i="1"/>
  <c r="K361" i="1" s="1"/>
  <c r="N361" i="1"/>
  <c r="U360" i="1"/>
  <c r="W360" i="1" s="1"/>
  <c r="D360" i="1" l="1"/>
  <c r="L360" i="1" s="1"/>
  <c r="O360" i="1" s="1"/>
  <c r="G359" i="1"/>
  <c r="C359" i="1"/>
  <c r="C360" i="1" s="1"/>
  <c r="F361" i="1"/>
  <c r="E361" i="1"/>
  <c r="J362" i="1"/>
  <c r="K362" i="1" s="1"/>
  <c r="I363" i="1"/>
  <c r="M362" i="1"/>
  <c r="N362" i="1"/>
  <c r="U361" i="1"/>
  <c r="W361" i="1" s="1"/>
  <c r="P359" i="1" l="1"/>
  <c r="X359" i="1" s="1"/>
  <c r="C361" i="1"/>
  <c r="P360" i="1"/>
  <c r="X360" i="1" s="1"/>
  <c r="B360" i="1" s="1"/>
  <c r="D361" i="1"/>
  <c r="L361" i="1" s="1"/>
  <c r="O361" i="1" s="1"/>
  <c r="G360" i="1"/>
  <c r="E362" i="1"/>
  <c r="F362" i="1"/>
  <c r="M363" i="1"/>
  <c r="I364" i="1"/>
  <c r="N363" i="1"/>
  <c r="J363" i="1"/>
  <c r="K363" i="1" s="1"/>
  <c r="U362" i="1"/>
  <c r="W362" i="1" s="1"/>
  <c r="B359" i="1" l="1"/>
  <c r="G361" i="1"/>
  <c r="D362" i="1"/>
  <c r="L362" i="1" s="1"/>
  <c r="O362" i="1" s="1"/>
  <c r="P361" i="1"/>
  <c r="X361" i="1" s="1"/>
  <c r="B361" i="1" s="1"/>
  <c r="C362" i="1"/>
  <c r="F363" i="1"/>
  <c r="E363" i="1"/>
  <c r="U363" i="1"/>
  <c r="W363" i="1" s="1"/>
  <c r="I365" i="1"/>
  <c r="M364" i="1"/>
  <c r="J364" i="1"/>
  <c r="K364" i="1" s="1"/>
  <c r="N364" i="1"/>
  <c r="G362" i="1" l="1"/>
  <c r="D363" i="1"/>
  <c r="G363" i="1" s="1"/>
  <c r="C363" i="1"/>
  <c r="P362" i="1"/>
  <c r="X362" i="1" s="1"/>
  <c r="B362" i="1" s="1"/>
  <c r="E364" i="1"/>
  <c r="F364" i="1"/>
  <c r="U364" i="1"/>
  <c r="W364" i="1" s="1"/>
  <c r="I366" i="1"/>
  <c r="J365" i="1"/>
  <c r="K365" i="1" s="1"/>
  <c r="M365" i="1"/>
  <c r="N365" i="1"/>
  <c r="D364" i="1" l="1"/>
  <c r="G364" i="1" s="1"/>
  <c r="L363" i="1"/>
  <c r="O363" i="1" s="1"/>
  <c r="P363" i="1" s="1"/>
  <c r="X363" i="1" s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C364" i="1" l="1"/>
  <c r="P364" i="1" s="1"/>
  <c r="X364" i="1" s="1"/>
  <c r="B364" i="1" s="1"/>
  <c r="B363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C365" i="1" l="1"/>
  <c r="C366" i="1" s="1"/>
  <c r="F367" i="1"/>
  <c r="E367" i="1"/>
  <c r="D367" i="1" s="1"/>
  <c r="L367" i="1" s="1"/>
  <c r="O367" i="1" s="1"/>
  <c r="L366" i="1"/>
  <c r="O366" i="1" s="1"/>
  <c r="J368" i="1"/>
  <c r="K368" i="1" s="1"/>
  <c r="M368" i="1"/>
  <c r="I369" i="1"/>
  <c r="N368" i="1"/>
  <c r="U367" i="1"/>
  <c r="W367" i="1" s="1"/>
  <c r="P366" i="1" l="1"/>
  <c r="X366" i="1" s="1"/>
  <c r="P365" i="1"/>
  <c r="X365" i="1" s="1"/>
  <c r="B365" i="1" s="1"/>
  <c r="C367" i="1"/>
  <c r="C368" i="1" s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P368" i="1" l="1"/>
  <c r="X368" i="1" s="1"/>
  <c r="B368" i="1" s="1"/>
  <c r="C369" i="1"/>
  <c r="P367" i="1"/>
  <c r="X367" i="1" s="1"/>
  <c r="B367" i="1" s="1"/>
  <c r="B366" i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P369" i="1" l="1"/>
  <c r="X369" i="1" s="1"/>
  <c r="B369" i="1" s="1"/>
  <c r="C370" i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F371" i="1" l="1"/>
  <c r="E371" i="1"/>
  <c r="D371" i="1" s="1"/>
  <c r="L371" i="1" s="1"/>
  <c r="O371" i="1" s="1"/>
  <c r="U371" i="1"/>
  <c r="W371" i="1" s="1"/>
  <c r="L370" i="1"/>
  <c r="O370" i="1" s="1"/>
  <c r="P370" i="1" s="1"/>
  <c r="I373" i="1"/>
  <c r="J372" i="1"/>
  <c r="K372" i="1" s="1"/>
  <c r="N372" i="1"/>
  <c r="M372" i="1"/>
  <c r="C371" i="1" l="1"/>
  <c r="C372" i="1" s="1"/>
  <c r="X370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71" i="1" l="1"/>
  <c r="X371" i="1" s="1"/>
  <c r="B371" i="1" s="1"/>
  <c r="B370" i="1"/>
  <c r="F373" i="1"/>
  <c r="E373" i="1"/>
  <c r="D373" i="1" s="1"/>
  <c r="L373" i="1" s="1"/>
  <c r="O373" i="1" s="1"/>
  <c r="L372" i="1"/>
  <c r="O372" i="1" s="1"/>
  <c r="P372" i="1" s="1"/>
  <c r="X372" i="1" s="1"/>
  <c r="B372" i="1" s="1"/>
  <c r="U373" i="1"/>
  <c r="W373" i="1" s="1"/>
  <c r="M374" i="1"/>
  <c r="N374" i="1"/>
  <c r="I375" i="1"/>
  <c r="J374" i="1"/>
  <c r="K374" i="1" s="1"/>
  <c r="C373" i="1" l="1"/>
  <c r="C374" i="1" s="1"/>
  <c r="E374" i="1"/>
  <c r="D374" i="1" s="1"/>
  <c r="L374" i="1" s="1"/>
  <c r="O374" i="1" s="1"/>
  <c r="F374" i="1"/>
  <c r="G373" i="1"/>
  <c r="U374" i="1"/>
  <c r="W374" i="1" s="1"/>
  <c r="I376" i="1"/>
  <c r="J375" i="1"/>
  <c r="K375" i="1" s="1"/>
  <c r="P374" i="1" l="1"/>
  <c r="X374" i="1" s="1"/>
  <c r="C375" i="1"/>
  <c r="P373" i="1"/>
  <c r="X373" i="1" s="1"/>
  <c r="M375" i="1"/>
  <c r="N375" i="1" s="1"/>
  <c r="F375" i="1"/>
  <c r="E375" i="1"/>
  <c r="D375" i="1" s="1"/>
  <c r="G375" i="1" s="1"/>
  <c r="G374" i="1"/>
  <c r="U375" i="1"/>
  <c r="W375" i="1" s="1"/>
  <c r="I377" i="1"/>
  <c r="J376" i="1"/>
  <c r="K376" i="1" s="1"/>
  <c r="B373" i="1" l="1"/>
  <c r="B374" i="1"/>
  <c r="Y374" i="1"/>
  <c r="F376" i="1"/>
  <c r="E376" i="1"/>
  <c r="D376" i="1" s="1"/>
  <c r="L376" i="1" s="1"/>
  <c r="L375" i="1"/>
  <c r="U376" i="1"/>
  <c r="W376" i="1" s="1"/>
  <c r="I378" i="1"/>
  <c r="J377" i="1"/>
  <c r="K377" i="1" s="1"/>
  <c r="F377" i="1" l="1"/>
  <c r="E377" i="1"/>
  <c r="D377" i="1" s="1"/>
  <c r="L377" i="1" s="1"/>
  <c r="G376" i="1"/>
  <c r="U377" i="1"/>
  <c r="W377" i="1" s="1"/>
  <c r="O375" i="1"/>
  <c r="P375" i="1" s="1"/>
  <c r="M376" i="1"/>
  <c r="N376" i="1" s="1"/>
  <c r="O376" i="1" s="1"/>
  <c r="J378" i="1"/>
  <c r="K378" i="1" s="1"/>
  <c r="I379" i="1"/>
  <c r="S376" i="1"/>
  <c r="S375" i="1" l="1"/>
  <c r="F378" i="1"/>
  <c r="E378" i="1"/>
  <c r="D378" i="1" s="1"/>
  <c r="L378" i="1" s="1"/>
  <c r="M377" i="1"/>
  <c r="N377" i="1" s="1"/>
  <c r="N378" i="1" s="1"/>
  <c r="N379" i="1" s="1"/>
  <c r="X375" i="1"/>
  <c r="Y376" i="1"/>
  <c r="G377" i="1"/>
  <c r="I380" i="1"/>
  <c r="J379" i="1"/>
  <c r="K379" i="1" s="1"/>
  <c r="U378" i="1"/>
  <c r="W378" i="1" s="1"/>
  <c r="C376" i="1" l="1"/>
  <c r="B375" i="1"/>
  <c r="M378" i="1"/>
  <c r="M379" i="1" s="1"/>
  <c r="M380" i="1" s="1"/>
  <c r="O377" i="1"/>
  <c r="O378" i="1"/>
  <c r="Y375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C377" i="1" l="1"/>
  <c r="C378" i="1" s="1"/>
  <c r="C379" i="1" s="1"/>
  <c r="C380" i="1" s="1"/>
  <c r="P376" i="1"/>
  <c r="X376" i="1" s="1"/>
  <c r="B376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P380" i="1" l="1"/>
  <c r="X380" i="1" s="1"/>
  <c r="B380" i="1" s="1"/>
  <c r="P379" i="1"/>
  <c r="X379" i="1" s="1"/>
  <c r="B379" i="1" s="1"/>
  <c r="P378" i="1"/>
  <c r="X378" i="1" s="1"/>
  <c r="B378" i="1" s="1"/>
  <c r="C381" i="1"/>
  <c r="P377" i="1"/>
  <c r="X377" i="1" s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B377" i="1" l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P381" i="1" s="1"/>
  <c r="C382" i="1" l="1"/>
  <c r="C383" i="1" s="1"/>
  <c r="F383" i="1"/>
  <c r="X381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P383" i="1" l="1"/>
  <c r="X383" i="1" s="1"/>
  <c r="B383" i="1" s="1"/>
  <c r="C384" i="1"/>
  <c r="P382" i="1"/>
  <c r="X382" i="1" s="1"/>
  <c r="B382" i="1" s="1"/>
  <c r="F384" i="1"/>
  <c r="B381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F385" i="1" l="1"/>
  <c r="E385" i="1"/>
  <c r="D385" i="1" s="1"/>
  <c r="L385" i="1" s="1"/>
  <c r="O385" i="1" s="1"/>
  <c r="U385" i="1"/>
  <c r="W385" i="1" s="1"/>
  <c r="L384" i="1"/>
  <c r="O384" i="1" s="1"/>
  <c r="P384" i="1" s="1"/>
  <c r="I387" i="1"/>
  <c r="M386" i="1"/>
  <c r="N386" i="1"/>
  <c r="J386" i="1"/>
  <c r="K386" i="1" s="1"/>
  <c r="C385" i="1" l="1"/>
  <c r="C386" i="1" s="1"/>
  <c r="F386" i="1"/>
  <c r="X384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P386" i="1" l="1"/>
  <c r="C387" i="1"/>
  <c r="P385" i="1"/>
  <c r="X385" i="1" s="1"/>
  <c r="B385" i="1" s="1"/>
  <c r="F387" i="1"/>
  <c r="B384" i="1"/>
  <c r="E387" i="1"/>
  <c r="D387" i="1" s="1"/>
  <c r="L387" i="1" s="1"/>
  <c r="O387" i="1" s="1"/>
  <c r="G386" i="1"/>
  <c r="U387" i="1"/>
  <c r="W387" i="1" s="1"/>
  <c r="X386" i="1"/>
  <c r="B386" i="1" s="1"/>
  <c r="J388" i="1"/>
  <c r="K388" i="1" s="1"/>
  <c r="I389" i="1"/>
  <c r="M388" i="1"/>
  <c r="N388" i="1"/>
  <c r="P387" i="1" l="1"/>
  <c r="X387" i="1" s="1"/>
  <c r="C388" i="1"/>
  <c r="F388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P388" i="1" l="1"/>
  <c r="X388" i="1" s="1"/>
  <c r="B388" i="1" s="1"/>
  <c r="C389" i="1"/>
  <c r="F389" i="1"/>
  <c r="B387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P389" i="1" l="1"/>
  <c r="X389" i="1" s="1"/>
  <c r="B389" i="1" s="1"/>
  <c r="C390" i="1"/>
  <c r="F390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P390" i="1" l="1"/>
  <c r="X390" i="1" s="1"/>
  <c r="B390" i="1" s="1"/>
  <c r="C391" i="1"/>
  <c r="F391" i="1"/>
  <c r="E391" i="1"/>
  <c r="G390" i="1"/>
  <c r="U391" i="1"/>
  <c r="W391" i="1" s="1"/>
  <c r="J392" i="1"/>
  <c r="K392" i="1" s="1"/>
  <c r="I393" i="1"/>
  <c r="M392" i="1"/>
  <c r="N392" i="1"/>
  <c r="F392" i="1" l="1"/>
  <c r="E392" i="1"/>
  <c r="D391" i="1"/>
  <c r="L391" i="1" s="1"/>
  <c r="O391" i="1" s="1"/>
  <c r="P391" i="1" s="1"/>
  <c r="U392" i="1"/>
  <c r="W392" i="1" s="1"/>
  <c r="M393" i="1"/>
  <c r="I394" i="1"/>
  <c r="N393" i="1"/>
  <c r="J393" i="1"/>
  <c r="K393" i="1" s="1"/>
  <c r="C392" i="1" l="1"/>
  <c r="F393" i="1"/>
  <c r="X391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B391" i="1"/>
  <c r="L392" i="1"/>
  <c r="O392" i="1" s="1"/>
  <c r="P392" i="1" s="1"/>
  <c r="X392" i="1" s="1"/>
  <c r="B392" i="1" s="1"/>
  <c r="D393" i="1"/>
  <c r="G393" i="1" s="1"/>
  <c r="E394" i="1"/>
  <c r="M395" i="1"/>
  <c r="J395" i="1"/>
  <c r="K395" i="1" s="1"/>
  <c r="I396" i="1"/>
  <c r="N395" i="1"/>
  <c r="U394" i="1"/>
  <c r="W394" i="1" s="1"/>
  <c r="C393" i="1" l="1"/>
  <c r="F395" i="1"/>
  <c r="L393" i="1"/>
  <c r="O393" i="1" s="1"/>
  <c r="D394" i="1"/>
  <c r="G394" i="1" s="1"/>
  <c r="E395" i="1"/>
  <c r="M396" i="1"/>
  <c r="J396" i="1"/>
  <c r="K396" i="1" s="1"/>
  <c r="I397" i="1"/>
  <c r="N396" i="1"/>
  <c r="U395" i="1"/>
  <c r="W395" i="1" s="1"/>
  <c r="F396" i="1" l="1"/>
  <c r="P393" i="1"/>
  <c r="X393" i="1" s="1"/>
  <c r="B393" i="1" s="1"/>
  <c r="C394" i="1"/>
  <c r="D395" i="1"/>
  <c r="L395" i="1" s="1"/>
  <c r="O395" i="1" s="1"/>
  <c r="L394" i="1"/>
  <c r="O394" i="1" s="1"/>
  <c r="E396" i="1"/>
  <c r="U396" i="1"/>
  <c r="W396" i="1" s="1"/>
  <c r="J397" i="1"/>
  <c r="K397" i="1" s="1"/>
  <c r="M397" i="1"/>
  <c r="I398" i="1"/>
  <c r="N397" i="1"/>
  <c r="F397" i="1" l="1"/>
  <c r="P394" i="1"/>
  <c r="X394" i="1" s="1"/>
  <c r="C395" i="1"/>
  <c r="C396" i="1" s="1"/>
  <c r="G395" i="1"/>
  <c r="D396" i="1"/>
  <c r="L396" i="1" s="1"/>
  <c r="O396" i="1" s="1"/>
  <c r="E397" i="1"/>
  <c r="I399" i="1"/>
  <c r="M398" i="1"/>
  <c r="J398" i="1"/>
  <c r="K398" i="1" s="1"/>
  <c r="F398" i="1" s="1"/>
  <c r="N398" i="1"/>
  <c r="U397" i="1"/>
  <c r="W397" i="1" s="1"/>
  <c r="B394" i="1" l="1"/>
  <c r="P396" i="1"/>
  <c r="X396" i="1" s="1"/>
  <c r="B396" i="1" s="1"/>
  <c r="C397" i="1"/>
  <c r="P395" i="1"/>
  <c r="X395" i="1" s="1"/>
  <c r="B395" i="1" s="1"/>
  <c r="D397" i="1"/>
  <c r="G397" i="1" s="1"/>
  <c r="G396" i="1"/>
  <c r="E398" i="1"/>
  <c r="U398" i="1"/>
  <c r="W398" i="1" s="1"/>
  <c r="I400" i="1"/>
  <c r="J399" i="1"/>
  <c r="K399" i="1" s="1"/>
  <c r="F399" i="1" s="1"/>
  <c r="N399" i="1"/>
  <c r="M399" i="1"/>
  <c r="D398" i="1" l="1"/>
  <c r="L398" i="1" s="1"/>
  <c r="O398" i="1" s="1"/>
  <c r="L397" i="1"/>
  <c r="O397" i="1" s="1"/>
  <c r="P397" i="1" s="1"/>
  <c r="X397" i="1" s="1"/>
  <c r="E399" i="1"/>
  <c r="U399" i="1"/>
  <c r="W399" i="1" s="1"/>
  <c r="J400" i="1"/>
  <c r="K400" i="1" s="1"/>
  <c r="F400" i="1" s="1"/>
  <c r="I401" i="1"/>
  <c r="M400" i="1"/>
  <c r="N400" i="1"/>
  <c r="D399" i="1" l="1"/>
  <c r="L399" i="1" s="1"/>
  <c r="O399" i="1" s="1"/>
  <c r="C398" i="1"/>
  <c r="C399" i="1" s="1"/>
  <c r="G398" i="1"/>
  <c r="B397" i="1"/>
  <c r="E400" i="1"/>
  <c r="M401" i="1"/>
  <c r="I402" i="1"/>
  <c r="J401" i="1"/>
  <c r="K401" i="1" s="1"/>
  <c r="F401" i="1" s="1"/>
  <c r="N401" i="1"/>
  <c r="U400" i="1"/>
  <c r="W400" i="1" s="1"/>
  <c r="G399" i="1" l="1"/>
  <c r="D400" i="1"/>
  <c r="L400" i="1" s="1"/>
  <c r="O400" i="1" s="1"/>
  <c r="C400" i="1"/>
  <c r="P398" i="1"/>
  <c r="X398" i="1" s="1"/>
  <c r="B398" i="1" s="1"/>
  <c r="P399" i="1"/>
  <c r="X399" i="1" s="1"/>
  <c r="B399" i="1" s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401" i="1"/>
  <c r="P400" i="1"/>
  <c r="X400" i="1" s="1"/>
  <c r="B400" i="1" s="1"/>
  <c r="E402" i="1"/>
  <c r="J403" i="1"/>
  <c r="K403" i="1" s="1"/>
  <c r="F403" i="1" s="1"/>
  <c r="M403" i="1"/>
  <c r="I404" i="1"/>
  <c r="N403" i="1"/>
  <c r="U402" i="1"/>
  <c r="W402" i="1" s="1"/>
  <c r="L401" i="1" l="1"/>
  <c r="O401" i="1" s="1"/>
  <c r="P401" i="1" s="1"/>
  <c r="X401" i="1" s="1"/>
  <c r="D402" i="1"/>
  <c r="L402" i="1" s="1"/>
  <c r="O402" i="1" s="1"/>
  <c r="E403" i="1"/>
  <c r="U403" i="1"/>
  <c r="W403" i="1" s="1"/>
  <c r="J404" i="1"/>
  <c r="K404" i="1" s="1"/>
  <c r="F404" i="1" s="1"/>
  <c r="I405" i="1"/>
  <c r="C402" i="1" l="1"/>
  <c r="P402" i="1" s="1"/>
  <c r="X402" i="1" s="1"/>
  <c r="B402" i="1" s="1"/>
  <c r="G402" i="1"/>
  <c r="B401" i="1"/>
  <c r="E404" i="1"/>
  <c r="D403" i="1"/>
  <c r="L403" i="1" s="1"/>
  <c r="U404" i="1"/>
  <c r="W404" i="1" s="1"/>
  <c r="J405" i="1"/>
  <c r="K405" i="1" s="1"/>
  <c r="F405" i="1" s="1"/>
  <c r="I406" i="1"/>
  <c r="C403" i="1" l="1"/>
  <c r="O403" i="1"/>
  <c r="M404" i="1"/>
  <c r="N404" i="1" s="1"/>
  <c r="D404" i="1"/>
  <c r="L404" i="1" s="1"/>
  <c r="G403" i="1"/>
  <c r="E405" i="1"/>
  <c r="U405" i="1"/>
  <c r="W405" i="1" s="1"/>
  <c r="I407" i="1"/>
  <c r="J406" i="1"/>
  <c r="K406" i="1" s="1"/>
  <c r="F406" i="1" s="1"/>
  <c r="S404" i="1"/>
  <c r="P403" i="1" l="1"/>
  <c r="X403" i="1" s="1"/>
  <c r="C404" i="1"/>
  <c r="O404" i="1"/>
  <c r="M405" i="1"/>
  <c r="N405" i="1" s="1"/>
  <c r="G404" i="1"/>
  <c r="D405" i="1"/>
  <c r="G405" i="1" s="1"/>
  <c r="E406" i="1"/>
  <c r="I408" i="1"/>
  <c r="J407" i="1"/>
  <c r="K407" i="1" s="1"/>
  <c r="U406" i="1"/>
  <c r="W406" i="1" s="1"/>
  <c r="B403" i="1" l="1"/>
  <c r="C405" i="1"/>
  <c r="P404" i="1"/>
  <c r="X404" i="1" s="1"/>
  <c r="B404" i="1" s="1"/>
  <c r="D406" i="1"/>
  <c r="L406" i="1" s="1"/>
  <c r="L405" i="1"/>
  <c r="F407" i="1"/>
  <c r="E407" i="1"/>
  <c r="I409" i="1"/>
  <c r="J408" i="1"/>
  <c r="K408" i="1" s="1"/>
  <c r="U407" i="1"/>
  <c r="W407" i="1" s="1"/>
  <c r="Y404" i="1" l="1"/>
  <c r="O405" i="1"/>
  <c r="M406" i="1"/>
  <c r="D407" i="1"/>
  <c r="G407" i="1" s="1"/>
  <c r="G406" i="1"/>
  <c r="F408" i="1"/>
  <c r="E408" i="1"/>
  <c r="Y406" i="1"/>
  <c r="U408" i="1"/>
  <c r="W408" i="1" s="1"/>
  <c r="I410" i="1"/>
  <c r="J409" i="1"/>
  <c r="K409" i="1" s="1"/>
  <c r="P405" i="1" l="1"/>
  <c r="X405" i="1" s="1"/>
  <c r="Y405" i="1" s="1"/>
  <c r="C406" i="1"/>
  <c r="E409" i="1"/>
  <c r="N406" i="1"/>
  <c r="O406" i="1" s="1"/>
  <c r="M407" i="1"/>
  <c r="D408" i="1"/>
  <c r="G408" i="1" s="1"/>
  <c r="L407" i="1"/>
  <c r="F409" i="1"/>
  <c r="I411" i="1"/>
  <c r="J410" i="1"/>
  <c r="K410" i="1" s="1"/>
  <c r="U409" i="1"/>
  <c r="W409" i="1" s="1"/>
  <c r="P406" i="1" l="1"/>
  <c r="X406" i="1" s="1"/>
  <c r="B406" i="1" s="1"/>
  <c r="B405" i="1"/>
  <c r="N407" i="1"/>
  <c r="N408" i="1" s="1"/>
  <c r="M408" i="1"/>
  <c r="D409" i="1"/>
  <c r="L409" i="1" s="1"/>
  <c r="S406" i="1"/>
  <c r="C407" i="1" s="1"/>
  <c r="L408" i="1"/>
  <c r="F410" i="1"/>
  <c r="E410" i="1"/>
  <c r="U410" i="1"/>
  <c r="W410" i="1" s="1"/>
  <c r="J411" i="1"/>
  <c r="K411" i="1" s="1"/>
  <c r="I412" i="1"/>
  <c r="S408" i="1"/>
  <c r="G409" i="1" l="1"/>
  <c r="O407" i="1"/>
  <c r="P407" i="1" s="1"/>
  <c r="S407" i="1" s="1"/>
  <c r="C408" i="1" s="1"/>
  <c r="O408" i="1"/>
  <c r="D410" i="1"/>
  <c r="L410" i="1" s="1"/>
  <c r="M409" i="1"/>
  <c r="M410" i="1" s="1"/>
  <c r="M411" i="1" s="1"/>
  <c r="M412" i="1" s="1"/>
  <c r="F411" i="1"/>
  <c r="E411" i="1"/>
  <c r="I413" i="1"/>
  <c r="J412" i="1"/>
  <c r="K412" i="1" s="1"/>
  <c r="U411" i="1"/>
  <c r="W411" i="1" s="1"/>
  <c r="C409" i="1" l="1"/>
  <c r="P408" i="1"/>
  <c r="X408" i="1" s="1"/>
  <c r="D411" i="1"/>
  <c r="L411" i="1" s="1"/>
  <c r="G410" i="1"/>
  <c r="X407" i="1"/>
  <c r="B407" i="1" s="1"/>
  <c r="Y408" i="1"/>
  <c r="N409" i="1"/>
  <c r="N410" i="1" s="1"/>
  <c r="F412" i="1"/>
  <c r="E412" i="1"/>
  <c r="M413" i="1"/>
  <c r="I414" i="1"/>
  <c r="J413" i="1"/>
  <c r="K413" i="1" s="1"/>
  <c r="U412" i="1"/>
  <c r="W412" i="1" s="1"/>
  <c r="B408" i="1" l="1"/>
  <c r="G411" i="1"/>
  <c r="D412" i="1"/>
  <c r="L412" i="1" s="1"/>
  <c r="O409" i="1"/>
  <c r="P409" i="1" s="1"/>
  <c r="F413" i="1"/>
  <c r="N411" i="1"/>
  <c r="O410" i="1"/>
  <c r="E413" i="1"/>
  <c r="J414" i="1"/>
  <c r="K414" i="1" s="1"/>
  <c r="I415" i="1"/>
  <c r="M414" i="1"/>
  <c r="U413" i="1"/>
  <c r="W413" i="1" s="1"/>
  <c r="C410" i="1" l="1"/>
  <c r="C411" i="1" s="1"/>
  <c r="D413" i="1"/>
  <c r="L413" i="1" s="1"/>
  <c r="G412" i="1"/>
  <c r="X409" i="1"/>
  <c r="F414" i="1"/>
  <c r="N412" i="1"/>
  <c r="O411" i="1"/>
  <c r="E414" i="1"/>
  <c r="J415" i="1"/>
  <c r="K415" i="1" s="1"/>
  <c r="I416" i="1"/>
  <c r="M415" i="1"/>
  <c r="U414" i="1"/>
  <c r="W414" i="1" s="1"/>
  <c r="P411" i="1" l="1"/>
  <c r="X411" i="1" s="1"/>
  <c r="B411" i="1" s="1"/>
  <c r="C412" i="1"/>
  <c r="P410" i="1"/>
  <c r="X410" i="1" s="1"/>
  <c r="B410" i="1" s="1"/>
  <c r="G413" i="1"/>
  <c r="D414" i="1"/>
  <c r="L414" i="1" s="1"/>
  <c r="B409" i="1"/>
  <c r="F415" i="1"/>
  <c r="N413" i="1"/>
  <c r="O412" i="1"/>
  <c r="E415" i="1"/>
  <c r="U415" i="1"/>
  <c r="W415" i="1" s="1"/>
  <c r="I417" i="1"/>
  <c r="M416" i="1"/>
  <c r="J416" i="1"/>
  <c r="K416" i="1" s="1"/>
  <c r="P412" i="1" l="1"/>
  <c r="X412" i="1" s="1"/>
  <c r="C413" i="1"/>
  <c r="D415" i="1"/>
  <c r="L415" i="1" s="1"/>
  <c r="G414" i="1"/>
  <c r="F416" i="1"/>
  <c r="N414" i="1"/>
  <c r="O413" i="1"/>
  <c r="E416" i="1"/>
  <c r="U416" i="1"/>
  <c r="W416" i="1" s="1"/>
  <c r="M417" i="1"/>
  <c r="J417" i="1"/>
  <c r="K417" i="1" s="1"/>
  <c r="I418" i="1"/>
  <c r="P413" i="1" l="1"/>
  <c r="X413" i="1" s="1"/>
  <c r="B413" i="1" s="1"/>
  <c r="C414" i="1"/>
  <c r="D416" i="1"/>
  <c r="L416" i="1" s="1"/>
  <c r="G415" i="1"/>
  <c r="F417" i="1"/>
  <c r="B412" i="1"/>
  <c r="N415" i="1"/>
  <c r="O414" i="1"/>
  <c r="E417" i="1"/>
  <c r="U417" i="1"/>
  <c r="W417" i="1" s="1"/>
  <c r="I419" i="1"/>
  <c r="J418" i="1"/>
  <c r="K418" i="1" s="1"/>
  <c r="M418" i="1"/>
  <c r="P414" i="1" l="1"/>
  <c r="X414" i="1" s="1"/>
  <c r="B414" i="1" s="1"/>
  <c r="C415" i="1"/>
  <c r="G416" i="1"/>
  <c r="F418" i="1"/>
  <c r="N416" i="1"/>
  <c r="O415" i="1"/>
  <c r="E418" i="1"/>
  <c r="D417" i="1"/>
  <c r="L417" i="1" s="1"/>
  <c r="I420" i="1"/>
  <c r="J419" i="1"/>
  <c r="K419" i="1" s="1"/>
  <c r="M419" i="1"/>
  <c r="U418" i="1"/>
  <c r="W418" i="1" s="1"/>
  <c r="P415" i="1" l="1"/>
  <c r="X415" i="1" s="1"/>
  <c r="C416" i="1"/>
  <c r="F419" i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P416" i="1"/>
  <c r="X416" i="1" s="1"/>
  <c r="B416" i="1" s="1"/>
  <c r="C417" i="1"/>
  <c r="B415" i="1"/>
  <c r="D419" i="1"/>
  <c r="L419" i="1" s="1"/>
  <c r="O419" i="1" s="1"/>
  <c r="L418" i="1"/>
  <c r="O418" i="1" s="1"/>
  <c r="O417" i="1"/>
  <c r="E420" i="1"/>
  <c r="U420" i="1"/>
  <c r="W420" i="1" s="1"/>
  <c r="J421" i="1"/>
  <c r="K421" i="1" s="1"/>
  <c r="I422" i="1"/>
  <c r="N421" i="1"/>
  <c r="M421" i="1"/>
  <c r="F421" i="1" l="1"/>
  <c r="P417" i="1"/>
  <c r="X417" i="1" s="1"/>
  <c r="B417" i="1" s="1"/>
  <c r="C418" i="1"/>
  <c r="C419" i="1" s="1"/>
  <c r="C420" i="1" s="1"/>
  <c r="G419" i="1"/>
  <c r="E421" i="1"/>
  <c r="D420" i="1"/>
  <c r="G420" i="1" s="1"/>
  <c r="J422" i="1"/>
  <c r="K422" i="1" s="1"/>
  <c r="M422" i="1"/>
  <c r="I423" i="1"/>
  <c r="N422" i="1"/>
  <c r="U421" i="1"/>
  <c r="W421" i="1" s="1"/>
  <c r="F422" i="1" l="1"/>
  <c r="P419" i="1"/>
  <c r="X419" i="1" s="1"/>
  <c r="B419" i="1" s="1"/>
  <c r="P418" i="1"/>
  <c r="X418" i="1" s="1"/>
  <c r="B418" i="1" s="1"/>
  <c r="L420" i="1"/>
  <c r="O420" i="1" s="1"/>
  <c r="P420" i="1" s="1"/>
  <c r="X420" i="1" s="1"/>
  <c r="B420" i="1" s="1"/>
  <c r="D421" i="1"/>
  <c r="L421" i="1" s="1"/>
  <c r="O421" i="1" s="1"/>
  <c r="E422" i="1"/>
  <c r="M423" i="1"/>
  <c r="J423" i="1"/>
  <c r="K423" i="1" s="1"/>
  <c r="I424" i="1"/>
  <c r="N423" i="1"/>
  <c r="U422" i="1"/>
  <c r="W422" i="1" s="1"/>
  <c r="F423" i="1" l="1"/>
  <c r="C421" i="1"/>
  <c r="C422" i="1" s="1"/>
  <c r="G421" i="1"/>
  <c r="D422" i="1"/>
  <c r="L422" i="1" s="1"/>
  <c r="O422" i="1" s="1"/>
  <c r="E423" i="1"/>
  <c r="J424" i="1"/>
  <c r="K424" i="1" s="1"/>
  <c r="I425" i="1"/>
  <c r="M424" i="1"/>
  <c r="N424" i="1"/>
  <c r="U423" i="1"/>
  <c r="W423" i="1" s="1"/>
  <c r="F424" i="1" l="1"/>
  <c r="P422" i="1"/>
  <c r="X422" i="1" s="1"/>
  <c r="C423" i="1"/>
  <c r="P421" i="1"/>
  <c r="X421" i="1" s="1"/>
  <c r="B421" i="1" s="1"/>
  <c r="D423" i="1"/>
  <c r="L423" i="1" s="1"/>
  <c r="O423" i="1" s="1"/>
  <c r="G422" i="1"/>
  <c r="E424" i="1"/>
  <c r="U424" i="1"/>
  <c r="W424" i="1" s="1"/>
  <c r="M425" i="1"/>
  <c r="J425" i="1"/>
  <c r="K425" i="1" s="1"/>
  <c r="I426" i="1"/>
  <c r="N425" i="1"/>
  <c r="F425" i="1" l="1"/>
  <c r="P423" i="1"/>
  <c r="X423" i="1" s="1"/>
  <c r="B423" i="1" s="1"/>
  <c r="C424" i="1"/>
  <c r="B422" i="1"/>
  <c r="G423" i="1"/>
  <c r="D424" i="1"/>
  <c r="G424" i="1" s="1"/>
  <c r="E425" i="1"/>
  <c r="J426" i="1"/>
  <c r="K426" i="1" s="1"/>
  <c r="F426" i="1" s="1"/>
  <c r="I427" i="1"/>
  <c r="M426" i="1"/>
  <c r="N426" i="1"/>
  <c r="U425" i="1"/>
  <c r="W425" i="1" s="1"/>
  <c r="D425" i="1" l="1"/>
  <c r="L425" i="1" s="1"/>
  <c r="O425" i="1" s="1"/>
  <c r="L424" i="1"/>
  <c r="O424" i="1" s="1"/>
  <c r="P424" i="1" s="1"/>
  <c r="X424" i="1" s="1"/>
  <c r="B424" i="1" s="1"/>
  <c r="E426" i="1"/>
  <c r="U426" i="1"/>
  <c r="W426" i="1" s="1"/>
  <c r="I428" i="1"/>
  <c r="M427" i="1"/>
  <c r="J427" i="1"/>
  <c r="K427" i="1" s="1"/>
  <c r="F427" i="1" s="1"/>
  <c r="N427" i="1"/>
  <c r="C425" i="1" l="1"/>
  <c r="C426" i="1" s="1"/>
  <c r="G425" i="1"/>
  <c r="D426" i="1"/>
  <c r="L426" i="1" s="1"/>
  <c r="O426" i="1" s="1"/>
  <c r="E427" i="1"/>
  <c r="U427" i="1"/>
  <c r="W427" i="1" s="1"/>
  <c r="I429" i="1"/>
  <c r="J428" i="1"/>
  <c r="K428" i="1" s="1"/>
  <c r="F428" i="1" s="1"/>
  <c r="M428" i="1"/>
  <c r="N428" i="1"/>
  <c r="P426" i="1" l="1"/>
  <c r="X426" i="1" s="1"/>
  <c r="B426" i="1" s="1"/>
  <c r="C427" i="1"/>
  <c r="P425" i="1"/>
  <c r="X425" i="1" s="1"/>
  <c r="B425" i="1" s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F429" i="1" s="1"/>
  <c r="P427" i="1" l="1"/>
  <c r="X427" i="1" s="1"/>
  <c r="B427" i="1" s="1"/>
  <c r="C428" i="1"/>
  <c r="G427" i="1"/>
  <c r="D428" i="1"/>
  <c r="L428" i="1" s="1"/>
  <c r="O428" i="1" s="1"/>
  <c r="E429" i="1"/>
  <c r="U429" i="1"/>
  <c r="W429" i="1" s="1"/>
  <c r="I431" i="1"/>
  <c r="N430" i="1"/>
  <c r="M430" i="1"/>
  <c r="J430" i="1"/>
  <c r="K430" i="1" s="1"/>
  <c r="F430" i="1" s="1"/>
  <c r="P428" i="1" l="1"/>
  <c r="X428" i="1" s="1"/>
  <c r="B428" i="1" s="1"/>
  <c r="C429" i="1"/>
  <c r="D429" i="1"/>
  <c r="L429" i="1" s="1"/>
  <c r="O429" i="1" s="1"/>
  <c r="G428" i="1"/>
  <c r="E430" i="1"/>
  <c r="N431" i="1"/>
  <c r="I432" i="1"/>
  <c r="J431" i="1"/>
  <c r="K431" i="1" s="1"/>
  <c r="F431" i="1" s="1"/>
  <c r="M431" i="1"/>
  <c r="U430" i="1"/>
  <c r="W430" i="1" s="1"/>
  <c r="P429" i="1" l="1"/>
  <c r="X429" i="1" s="1"/>
  <c r="C430" i="1"/>
  <c r="D430" i="1"/>
  <c r="L430" i="1" s="1"/>
  <c r="O430" i="1" s="1"/>
  <c r="G429" i="1"/>
  <c r="E431" i="1"/>
  <c r="I433" i="1"/>
  <c r="N432" i="1"/>
  <c r="J432" i="1"/>
  <c r="K432" i="1" s="1"/>
  <c r="F432" i="1" s="1"/>
  <c r="M432" i="1"/>
  <c r="U431" i="1"/>
  <c r="W431" i="1" s="1"/>
  <c r="B429" i="1" l="1"/>
  <c r="P430" i="1"/>
  <c r="X430" i="1" s="1"/>
  <c r="B430" i="1" s="1"/>
  <c r="C431" i="1"/>
  <c r="D431" i="1"/>
  <c r="G431" i="1" s="1"/>
  <c r="G430" i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P431" i="1" s="1"/>
  <c r="X431" i="1" s="1"/>
  <c r="D432" i="1"/>
  <c r="L432" i="1" s="1"/>
  <c r="O432" i="1" s="1"/>
  <c r="E433" i="1"/>
  <c r="J434" i="1"/>
  <c r="K434" i="1" s="1"/>
  <c r="F434" i="1" s="1"/>
  <c r="M434" i="1"/>
  <c r="I435" i="1"/>
  <c r="N434" i="1"/>
  <c r="U433" i="1"/>
  <c r="W433" i="1" s="1"/>
  <c r="C432" i="1" l="1"/>
  <c r="C433" i="1" s="1"/>
  <c r="G432" i="1"/>
  <c r="D433" i="1"/>
  <c r="L433" i="1" s="1"/>
  <c r="O433" i="1" s="1"/>
  <c r="B431" i="1"/>
  <c r="E434" i="1"/>
  <c r="J435" i="1"/>
  <c r="K435" i="1" s="1"/>
  <c r="F435" i="1" s="1"/>
  <c r="I436" i="1"/>
  <c r="U434" i="1"/>
  <c r="W434" i="1" s="1"/>
  <c r="P433" i="1" l="1"/>
  <c r="X433" i="1" s="1"/>
  <c r="B433" i="1" s="1"/>
  <c r="C434" i="1"/>
  <c r="P432" i="1"/>
  <c r="X432" i="1" s="1"/>
  <c r="B432" i="1" s="1"/>
  <c r="D434" i="1"/>
  <c r="L434" i="1" s="1"/>
  <c r="O434" i="1" s="1"/>
  <c r="G433" i="1"/>
  <c r="E435" i="1"/>
  <c r="U435" i="1"/>
  <c r="W435" i="1" s="1"/>
  <c r="S434" i="1"/>
  <c r="M435" i="1"/>
  <c r="N435" i="1" s="1"/>
  <c r="J436" i="1"/>
  <c r="K436" i="1" s="1"/>
  <c r="F436" i="1" s="1"/>
  <c r="I437" i="1"/>
  <c r="P434" i="1" l="1"/>
  <c r="X434" i="1" s="1"/>
  <c r="B434" i="1" s="1"/>
  <c r="G434" i="1"/>
  <c r="Y434" i="1"/>
  <c r="C435" i="1"/>
  <c r="D435" i="1"/>
  <c r="G435" i="1" s="1"/>
  <c r="E436" i="1"/>
  <c r="M436" i="1"/>
  <c r="N436" i="1" s="1"/>
  <c r="I438" i="1"/>
  <c r="J437" i="1"/>
  <c r="K437" i="1" s="1"/>
  <c r="U436" i="1"/>
  <c r="W436" i="1" s="1"/>
  <c r="L435" i="1" l="1"/>
  <c r="O435" i="1" s="1"/>
  <c r="P435" i="1" s="1"/>
  <c r="S435" i="1" s="1"/>
  <c r="C436" i="1" s="1"/>
  <c r="D436" i="1"/>
  <c r="G436" i="1" s="1"/>
  <c r="F437" i="1"/>
  <c r="E437" i="1"/>
  <c r="U437" i="1"/>
  <c r="W437" i="1" s="1"/>
  <c r="J438" i="1"/>
  <c r="K438" i="1" s="1"/>
  <c r="E438" i="1" s="1"/>
  <c r="I439" i="1"/>
  <c r="D437" i="1" l="1"/>
  <c r="L437" i="1" s="1"/>
  <c r="L436" i="1"/>
  <c r="O436" i="1" s="1"/>
  <c r="P436" i="1" s="1"/>
  <c r="X436" i="1" s="1"/>
  <c r="X435" i="1"/>
  <c r="B435" i="1" s="1"/>
  <c r="F438" i="1"/>
  <c r="S436" i="1"/>
  <c r="Y436" i="1" s="1"/>
  <c r="M437" i="1"/>
  <c r="I440" i="1"/>
  <c r="J439" i="1"/>
  <c r="K439" i="1" s="1"/>
  <c r="E439" i="1" s="1"/>
  <c r="U438" i="1"/>
  <c r="W438" i="1" s="1"/>
  <c r="C437" i="1" l="1"/>
  <c r="G437" i="1"/>
  <c r="D438" i="1"/>
  <c r="G438" i="1" s="1"/>
  <c r="B436" i="1"/>
  <c r="F439" i="1"/>
  <c r="M438" i="1"/>
  <c r="N437" i="1"/>
  <c r="J440" i="1"/>
  <c r="K440" i="1" s="1"/>
  <c r="E440" i="1" s="1"/>
  <c r="I441" i="1"/>
  <c r="U439" i="1"/>
  <c r="W439" i="1" s="1"/>
  <c r="D439" i="1" l="1"/>
  <c r="G439" i="1" s="1"/>
  <c r="L438" i="1"/>
  <c r="M439" i="1"/>
  <c r="M440" i="1" s="1"/>
  <c r="M441" i="1" s="1"/>
  <c r="F440" i="1"/>
  <c r="N438" i="1"/>
  <c r="N439" i="1" s="1"/>
  <c r="N440" i="1" s="1"/>
  <c r="N441" i="1" s="1"/>
  <c r="O437" i="1"/>
  <c r="P437" i="1" s="1"/>
  <c r="S437" i="1" s="1"/>
  <c r="U440" i="1"/>
  <c r="W440" i="1" s="1"/>
  <c r="J441" i="1"/>
  <c r="K441" i="1" s="1"/>
  <c r="E441" i="1" s="1"/>
  <c r="I442" i="1"/>
  <c r="C438" i="1" l="1"/>
  <c r="D440" i="1"/>
  <c r="L440" i="1" s="1"/>
  <c r="O440" i="1" s="1"/>
  <c r="L439" i="1"/>
  <c r="O439" i="1" s="1"/>
  <c r="X437" i="1"/>
  <c r="B437" i="1" s="1"/>
  <c r="F441" i="1"/>
  <c r="O438" i="1"/>
  <c r="U441" i="1"/>
  <c r="W441" i="1" s="1"/>
  <c r="I443" i="1"/>
  <c r="J442" i="1"/>
  <c r="K442" i="1" s="1"/>
  <c r="E442" i="1" s="1"/>
  <c r="N442" i="1"/>
  <c r="M442" i="1"/>
  <c r="P438" i="1" l="1"/>
  <c r="X438" i="1" s="1"/>
  <c r="B438" i="1" s="1"/>
  <c r="C439" i="1"/>
  <c r="C440" i="1" s="1"/>
  <c r="C441" i="1" s="1"/>
  <c r="D441" i="1"/>
  <c r="G441" i="1" s="1"/>
  <c r="G440" i="1"/>
  <c r="Y438" i="1"/>
  <c r="Y437" i="1"/>
  <c r="F442" i="1"/>
  <c r="M443" i="1"/>
  <c r="U442" i="1"/>
  <c r="W442" i="1" s="1"/>
  <c r="J443" i="1"/>
  <c r="K443" i="1" s="1"/>
  <c r="E443" i="1" s="1"/>
  <c r="I444" i="1"/>
  <c r="N443" i="1"/>
  <c r="D442" i="1" l="1"/>
  <c r="L442" i="1" s="1"/>
  <c r="O442" i="1" s="1"/>
  <c r="P440" i="1"/>
  <c r="X440" i="1" s="1"/>
  <c r="B440" i="1" s="1"/>
  <c r="P439" i="1"/>
  <c r="X439" i="1" s="1"/>
  <c r="B439" i="1" s="1"/>
  <c r="L441" i="1"/>
  <c r="O441" i="1" s="1"/>
  <c r="P441" i="1" s="1"/>
  <c r="X441" i="1" s="1"/>
  <c r="B441" i="1" s="1"/>
  <c r="F443" i="1"/>
  <c r="M444" i="1"/>
  <c r="I445" i="1"/>
  <c r="J444" i="1"/>
  <c r="K444" i="1" s="1"/>
  <c r="E444" i="1" s="1"/>
  <c r="N444" i="1"/>
  <c r="U443" i="1"/>
  <c r="W443" i="1" s="1"/>
  <c r="D443" i="1" l="1"/>
  <c r="G443" i="1" s="1"/>
  <c r="G442" i="1"/>
  <c r="C442" i="1"/>
  <c r="C443" i="1" s="1"/>
  <c r="F444" i="1"/>
  <c r="M445" i="1"/>
  <c r="I446" i="1"/>
  <c r="J445" i="1"/>
  <c r="K445" i="1" s="1"/>
  <c r="E445" i="1" s="1"/>
  <c r="N445" i="1"/>
  <c r="U444" i="1"/>
  <c r="W444" i="1" s="1"/>
  <c r="D444" i="1" l="1"/>
  <c r="L444" i="1" s="1"/>
  <c r="O444" i="1" s="1"/>
  <c r="L443" i="1"/>
  <c r="O443" i="1" s="1"/>
  <c r="C444" i="1" s="1"/>
  <c r="P442" i="1"/>
  <c r="X442" i="1" s="1"/>
  <c r="B442" i="1" s="1"/>
  <c r="F445" i="1"/>
  <c r="U445" i="1"/>
  <c r="W445" i="1" s="1"/>
  <c r="J446" i="1"/>
  <c r="K446" i="1" s="1"/>
  <c r="E446" i="1" s="1"/>
  <c r="M446" i="1"/>
  <c r="N446" i="1"/>
  <c r="I447" i="1"/>
  <c r="G444" i="1" l="1"/>
  <c r="D445" i="1"/>
  <c r="L445" i="1" s="1"/>
  <c r="O445" i="1" s="1"/>
  <c r="C445" i="1"/>
  <c r="P443" i="1"/>
  <c r="X443" i="1" s="1"/>
  <c r="C446" i="1"/>
  <c r="P444" i="1"/>
  <c r="X444" i="1" s="1"/>
  <c r="B444" i="1" s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P445" i="1" l="1"/>
  <c r="X445" i="1" s="1"/>
  <c r="B445" i="1" s="1"/>
  <c r="B443" i="1"/>
  <c r="F447" i="1"/>
  <c r="D447" i="1"/>
  <c r="L447" i="1" s="1"/>
  <c r="O447" i="1" s="1"/>
  <c r="U447" i="1"/>
  <c r="W447" i="1" s="1"/>
  <c r="L446" i="1"/>
  <c r="O446" i="1" s="1"/>
  <c r="P446" i="1" s="1"/>
  <c r="J448" i="1"/>
  <c r="K448" i="1" s="1"/>
  <c r="E448" i="1" s="1"/>
  <c r="M448" i="1"/>
  <c r="I449" i="1"/>
  <c r="N448" i="1"/>
  <c r="C447" i="1" l="1"/>
  <c r="C448" i="1" s="1"/>
  <c r="X446" i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P447" i="1" l="1"/>
  <c r="X447" i="1" s="1"/>
  <c r="B447" i="1" s="1"/>
  <c r="B446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P448" i="1" s="1"/>
  <c r="X448" i="1" s="1"/>
  <c r="B448" i="1" s="1"/>
  <c r="C449" i="1" l="1"/>
  <c r="C450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P450" i="1" l="1"/>
  <c r="X450" i="1" s="1"/>
  <c r="C451" i="1"/>
  <c r="P449" i="1"/>
  <c r="X449" i="1" s="1"/>
  <c r="B449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B450" i="1" l="1"/>
  <c r="F452" i="1"/>
  <c r="L451" i="1"/>
  <c r="O451" i="1" s="1"/>
  <c r="P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52" i="1" l="1"/>
  <c r="C453" i="1" s="1"/>
  <c r="X451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P452" i="1" l="1"/>
  <c r="X452" i="1" s="1"/>
  <c r="B452" i="1" s="1"/>
  <c r="B451" i="1"/>
  <c r="F454" i="1"/>
  <c r="L453" i="1"/>
  <c r="O453" i="1" s="1"/>
  <c r="P453" i="1" s="1"/>
  <c r="J455" i="1"/>
  <c r="K455" i="1" s="1"/>
  <c r="E455" i="1" s="1"/>
  <c r="I456" i="1"/>
  <c r="M455" i="1"/>
  <c r="N455" i="1"/>
  <c r="D454" i="1"/>
  <c r="G454" i="1" s="1"/>
  <c r="U454" i="1"/>
  <c r="W454" i="1" s="1"/>
  <c r="C454" i="1" l="1"/>
  <c r="X453" i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P454" i="1" l="1"/>
  <c r="X454" i="1" s="1"/>
  <c r="B454" i="1" s="1"/>
  <c r="C455" i="1"/>
  <c r="C456" i="1" s="1"/>
  <c r="B453" i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P456" i="1" l="1"/>
  <c r="X456" i="1" s="1"/>
  <c r="B456" i="1" s="1"/>
  <c r="C457" i="1"/>
  <c r="P455" i="1"/>
  <c r="X455" i="1" s="1"/>
  <c r="B455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P457" i="1" l="1"/>
  <c r="X457" i="1" s="1"/>
  <c r="C458" i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P458" i="1" l="1"/>
  <c r="X458" i="1" s="1"/>
  <c r="B458" i="1" s="1"/>
  <c r="C459" i="1"/>
  <c r="B457" i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P459" i="1" l="1"/>
  <c r="X459" i="1" s="1"/>
  <c r="B459" i="1" s="1"/>
  <c r="C460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P460" i="1" l="1"/>
  <c r="X460" i="1" s="1"/>
  <c r="C461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P461" i="1" l="1"/>
  <c r="X461" i="1" s="1"/>
  <c r="B461" i="1" s="1"/>
  <c r="C462" i="1"/>
  <c r="B460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P462" i="1" l="1"/>
  <c r="X462" i="1" s="1"/>
  <c r="B462" i="1" s="1"/>
  <c r="C463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P463" i="1" l="1"/>
  <c r="X463" i="1" s="1"/>
  <c r="B463" i="1" s="1"/>
  <c r="C464" i="1"/>
  <c r="F464" i="1"/>
  <c r="G463" i="1"/>
  <c r="J465" i="1"/>
  <c r="K465" i="1" s="1"/>
  <c r="I466" i="1"/>
  <c r="D464" i="1"/>
  <c r="L464" i="1" s="1"/>
  <c r="O464" i="1" s="1"/>
  <c r="U464" i="1"/>
  <c r="W464" i="1" s="1"/>
  <c r="P464" i="1" l="1"/>
  <c r="X464" i="1" s="1"/>
  <c r="U465" i="1"/>
  <c r="W465" i="1" s="1"/>
  <c r="F465" i="1"/>
  <c r="E465" i="1"/>
  <c r="D465" i="1" s="1"/>
  <c r="L465" i="1" s="1"/>
  <c r="G464" i="1"/>
  <c r="S464" i="1"/>
  <c r="I467" i="1"/>
  <c r="J466" i="1"/>
  <c r="K466" i="1" s="1"/>
  <c r="M465" i="1"/>
  <c r="N465" i="1" s="1"/>
  <c r="Y464" i="1" l="1"/>
  <c r="C465" i="1"/>
  <c r="B464" i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S465" i="1"/>
  <c r="P465" i="1" l="1"/>
  <c r="X465" i="1" s="1"/>
  <c r="C466" i="1"/>
  <c r="F467" i="1"/>
  <c r="E467" i="1"/>
  <c r="D467" i="1" s="1"/>
  <c r="L467" i="1" s="1"/>
  <c r="L466" i="1"/>
  <c r="O466" i="1" s="1"/>
  <c r="U467" i="1"/>
  <c r="W467" i="1" s="1"/>
  <c r="I469" i="1"/>
  <c r="J468" i="1"/>
  <c r="K468" i="1" s="1"/>
  <c r="P466" i="1" l="1"/>
  <c r="X466" i="1" s="1"/>
  <c r="B466" i="1" s="1"/>
  <c r="M467" i="1"/>
  <c r="N467" i="1" s="1"/>
  <c r="O467" i="1" s="1"/>
  <c r="B465" i="1"/>
  <c r="E468" i="1"/>
  <c r="D468" i="1" s="1"/>
  <c r="G468" i="1" s="1"/>
  <c r="F468" i="1"/>
  <c r="G467" i="1"/>
  <c r="I470" i="1"/>
  <c r="J469" i="1"/>
  <c r="K469" i="1" s="1"/>
  <c r="U468" i="1"/>
  <c r="W468" i="1" s="1"/>
  <c r="S466" i="1" l="1"/>
  <c r="C467" i="1" s="1"/>
  <c r="P467" i="1" s="1"/>
  <c r="X467" i="1" s="1"/>
  <c r="M468" i="1"/>
  <c r="N468" i="1" s="1"/>
  <c r="N469" i="1" s="1"/>
  <c r="Y466" i="1"/>
  <c r="S467" i="1"/>
  <c r="F469" i="1"/>
  <c r="E469" i="1"/>
  <c r="D469" i="1" s="1"/>
  <c r="L469" i="1" s="1"/>
  <c r="Y467" i="1"/>
  <c r="L468" i="1"/>
  <c r="U469" i="1"/>
  <c r="W469" i="1" s="1"/>
  <c r="J470" i="1"/>
  <c r="K470" i="1" s="1"/>
  <c r="I471" i="1"/>
  <c r="C468" i="1" l="1"/>
  <c r="O468" i="1"/>
  <c r="O469" i="1"/>
  <c r="M469" i="1"/>
  <c r="M470" i="1" s="1"/>
  <c r="N470" i="1" s="1"/>
  <c r="N471" i="1" s="1"/>
  <c r="B467" i="1"/>
  <c r="F470" i="1"/>
  <c r="E470" i="1"/>
  <c r="D470" i="1" s="1"/>
  <c r="L470" i="1" s="1"/>
  <c r="G469" i="1"/>
  <c r="I472" i="1"/>
  <c r="J471" i="1"/>
  <c r="K471" i="1" s="1"/>
  <c r="U470" i="1"/>
  <c r="W470" i="1" s="1"/>
  <c r="P468" i="1" l="1"/>
  <c r="X468" i="1" s="1"/>
  <c r="B468" i="1" s="1"/>
  <c r="C469" i="1"/>
  <c r="P469" i="1" s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S469" i="1" l="1"/>
  <c r="C470" i="1" s="1"/>
  <c r="C471" i="1" s="1"/>
  <c r="X469" i="1"/>
  <c r="B469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P471" i="1" l="1"/>
  <c r="X471" i="1" s="1"/>
  <c r="P470" i="1"/>
  <c r="X470" i="1" s="1"/>
  <c r="B470" i="1" s="1"/>
  <c r="C472" i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P472" i="1" l="1"/>
  <c r="X472" i="1" s="1"/>
  <c r="B472" i="1" s="1"/>
  <c r="C473" i="1"/>
  <c r="F474" i="1"/>
  <c r="B471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P473" i="1" l="1"/>
  <c r="X473" i="1" s="1"/>
  <c r="B473" i="1" s="1"/>
  <c r="C474" i="1"/>
  <c r="F475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P474" i="1" l="1"/>
  <c r="X474" i="1" s="1"/>
  <c r="B474" i="1" s="1"/>
  <c r="C475" i="1"/>
  <c r="C476" i="1" s="1"/>
  <c r="F476" i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P476" i="1" l="1"/>
  <c r="X476" i="1" s="1"/>
  <c r="B476" i="1" s="1"/>
  <c r="C477" i="1"/>
  <c r="P475" i="1"/>
  <c r="X475" i="1" s="1"/>
  <c r="B475" i="1" s="1"/>
  <c r="F477" i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P477" i="1" s="1"/>
  <c r="X477" i="1" s="1"/>
  <c r="B477" i="1" s="1"/>
  <c r="C478" i="1" l="1"/>
  <c r="F479" i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P478" i="1" l="1"/>
  <c r="X478" i="1" s="1"/>
  <c r="C479" i="1"/>
  <c r="F480" i="1"/>
  <c r="E480" i="1"/>
  <c r="D480" i="1" s="1"/>
  <c r="G480" i="1" s="1"/>
  <c r="U480" i="1"/>
  <c r="W480" i="1" s="1"/>
  <c r="J481" i="1"/>
  <c r="K481" i="1" s="1"/>
  <c r="I482" i="1"/>
  <c r="M481" i="1"/>
  <c r="N481" i="1"/>
  <c r="L479" i="1"/>
  <c r="O479" i="1" s="1"/>
  <c r="P479" i="1" l="1"/>
  <c r="X479" i="1" s="1"/>
  <c r="B479" i="1" s="1"/>
  <c r="C480" i="1"/>
  <c r="F481" i="1"/>
  <c r="B478" i="1"/>
  <c r="E481" i="1"/>
  <c r="D481" i="1" s="1"/>
  <c r="L481" i="1" s="1"/>
  <c r="O481" i="1" s="1"/>
  <c r="I483" i="1"/>
  <c r="J482" i="1"/>
  <c r="K482" i="1" s="1"/>
  <c r="M482" i="1"/>
  <c r="N482" i="1"/>
  <c r="U481" i="1"/>
  <c r="W481" i="1" s="1"/>
  <c r="L480" i="1"/>
  <c r="O480" i="1" s="1"/>
  <c r="P480" i="1" l="1"/>
  <c r="X480" i="1" s="1"/>
  <c r="B480" i="1" s="1"/>
  <c r="C481" i="1"/>
  <c r="C482" i="1" s="1"/>
  <c r="F482" i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N483" i="1"/>
  <c r="P482" i="1" l="1"/>
  <c r="X482" i="1" s="1"/>
  <c r="B482" i="1" s="1"/>
  <c r="C483" i="1"/>
  <c r="P481" i="1"/>
  <c r="X481" i="1" s="1"/>
  <c r="F483" i="1"/>
  <c r="E483" i="1"/>
  <c r="G482" i="1"/>
  <c r="U483" i="1"/>
  <c r="W483" i="1" s="1"/>
  <c r="J484" i="1"/>
  <c r="K484" i="1" s="1"/>
  <c r="I485" i="1"/>
  <c r="M484" i="1"/>
  <c r="N484" i="1"/>
  <c r="B481" i="1" l="1"/>
  <c r="F484" i="1"/>
  <c r="E484" i="1"/>
  <c r="D483" i="1"/>
  <c r="L483" i="1" s="1"/>
  <c r="O483" i="1" s="1"/>
  <c r="P483" i="1" s="1"/>
  <c r="X483" i="1" s="1"/>
  <c r="B483" i="1" s="1"/>
  <c r="M485" i="1"/>
  <c r="I486" i="1"/>
  <c r="J485" i="1"/>
  <c r="K485" i="1" s="1"/>
  <c r="N485" i="1"/>
  <c r="U484" i="1"/>
  <c r="W484" i="1" s="1"/>
  <c r="C484" i="1" l="1"/>
  <c r="F485" i="1"/>
  <c r="G483" i="1"/>
  <c r="D484" i="1"/>
  <c r="L484" i="1" s="1"/>
  <c r="O484" i="1" s="1"/>
  <c r="E485" i="1"/>
  <c r="U485" i="1"/>
  <c r="W485" i="1" s="1"/>
  <c r="I487" i="1"/>
  <c r="M486" i="1"/>
  <c r="N486" i="1"/>
  <c r="J486" i="1"/>
  <c r="K486" i="1" s="1"/>
  <c r="P484" i="1" l="1"/>
  <c r="X484" i="1" s="1"/>
  <c r="B484" i="1" s="1"/>
  <c r="F486" i="1"/>
  <c r="C485" i="1"/>
  <c r="D485" i="1"/>
  <c r="L485" i="1" s="1"/>
  <c r="O485" i="1" s="1"/>
  <c r="G484" i="1"/>
  <c r="E486" i="1"/>
  <c r="U486" i="1"/>
  <c r="W486" i="1" s="1"/>
  <c r="M487" i="1"/>
  <c r="I488" i="1"/>
  <c r="J487" i="1"/>
  <c r="K487" i="1" s="1"/>
  <c r="N487" i="1"/>
  <c r="F487" i="1" l="1"/>
  <c r="P485" i="1"/>
  <c r="X485" i="1" s="1"/>
  <c r="C486" i="1"/>
  <c r="G485" i="1"/>
  <c r="D486" i="1"/>
  <c r="L486" i="1" s="1"/>
  <c r="O486" i="1" s="1"/>
  <c r="E487" i="1"/>
  <c r="M488" i="1"/>
  <c r="J488" i="1"/>
  <c r="K488" i="1" s="1"/>
  <c r="N488" i="1"/>
  <c r="I489" i="1"/>
  <c r="U487" i="1"/>
  <c r="W487" i="1" s="1"/>
  <c r="F488" i="1" l="1"/>
  <c r="P486" i="1"/>
  <c r="X486" i="1" s="1"/>
  <c r="B486" i="1" s="1"/>
  <c r="C487" i="1"/>
  <c r="B485" i="1"/>
  <c r="G486" i="1"/>
  <c r="D487" i="1"/>
  <c r="G487" i="1" s="1"/>
  <c r="E488" i="1"/>
  <c r="M489" i="1"/>
  <c r="I490" i="1"/>
  <c r="N489" i="1"/>
  <c r="J489" i="1"/>
  <c r="K489" i="1" s="1"/>
  <c r="U488" i="1"/>
  <c r="W488" i="1" s="1"/>
  <c r="F489" i="1" l="1"/>
  <c r="L487" i="1"/>
  <c r="O487" i="1" s="1"/>
  <c r="P487" i="1" s="1"/>
  <c r="E489" i="1"/>
  <c r="D488" i="1"/>
  <c r="G488" i="1" s="1"/>
  <c r="U489" i="1"/>
  <c r="W489" i="1" s="1"/>
  <c r="M490" i="1"/>
  <c r="I491" i="1"/>
  <c r="N490" i="1"/>
  <c r="J490" i="1"/>
  <c r="K490" i="1" s="1"/>
  <c r="F490" i="1" l="1"/>
  <c r="C488" i="1"/>
  <c r="X487" i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P488" i="1" l="1"/>
  <c r="X488" i="1" s="1"/>
  <c r="B488" i="1" s="1"/>
  <c r="C489" i="1"/>
  <c r="C490" i="1" s="1"/>
  <c r="G489" i="1"/>
  <c r="B487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P489" i="1" l="1"/>
  <c r="X489" i="1" s="1"/>
  <c r="B489" i="1" s="1"/>
  <c r="L490" i="1"/>
  <c r="O490" i="1" s="1"/>
  <c r="P490" i="1" s="1"/>
  <c r="X490" i="1" s="1"/>
  <c r="B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C491" i="1" l="1"/>
  <c r="C492" i="1" s="1"/>
  <c r="G491" i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P492" i="1" l="1"/>
  <c r="X492" i="1" s="1"/>
  <c r="C493" i="1"/>
  <c r="P491" i="1"/>
  <c r="X491" i="1" s="1"/>
  <c r="B491" i="1" s="1"/>
  <c r="G492" i="1"/>
  <c r="E494" i="1"/>
  <c r="D493" i="1"/>
  <c r="G493" i="1" s="1"/>
  <c r="U494" i="1"/>
  <c r="W494" i="1" s="1"/>
  <c r="J495" i="1"/>
  <c r="K495" i="1" s="1"/>
  <c r="F495" i="1" s="1"/>
  <c r="I496" i="1"/>
  <c r="B492" i="1" l="1"/>
  <c r="D494" i="1"/>
  <c r="L494" i="1" s="1"/>
  <c r="L493" i="1"/>
  <c r="O493" i="1" s="1"/>
  <c r="P493" i="1" s="1"/>
  <c r="X493" i="1" s="1"/>
  <c r="B493" i="1" s="1"/>
  <c r="E495" i="1"/>
  <c r="U495" i="1"/>
  <c r="W495" i="1" s="1"/>
  <c r="J496" i="1"/>
  <c r="K496" i="1" s="1"/>
  <c r="F496" i="1" s="1"/>
  <c r="I497" i="1"/>
  <c r="C494" i="1" l="1"/>
  <c r="O494" i="1"/>
  <c r="M495" i="1"/>
  <c r="N495" i="1" s="1"/>
  <c r="D495" i="1"/>
  <c r="L495" i="1" s="1"/>
  <c r="G494" i="1"/>
  <c r="E496" i="1"/>
  <c r="U496" i="1"/>
  <c r="W496" i="1" s="1"/>
  <c r="I498" i="1"/>
  <c r="J497" i="1"/>
  <c r="K497" i="1" s="1"/>
  <c r="F497" i="1" s="1"/>
  <c r="P494" i="1" l="1"/>
  <c r="X494" i="1" s="1"/>
  <c r="C495" i="1"/>
  <c r="D496" i="1"/>
  <c r="L496" i="1" s="1"/>
  <c r="M496" i="1"/>
  <c r="N496" i="1" s="1"/>
  <c r="O495" i="1"/>
  <c r="G495" i="1"/>
  <c r="E497" i="1"/>
  <c r="U497" i="1"/>
  <c r="W497" i="1" s="1"/>
  <c r="J498" i="1"/>
  <c r="K498" i="1" s="1"/>
  <c r="F498" i="1" s="1"/>
  <c r="I499" i="1"/>
  <c r="S496" i="1"/>
  <c r="B494" i="1" l="1"/>
  <c r="P495" i="1"/>
  <c r="G496" i="1"/>
  <c r="O496" i="1"/>
  <c r="M497" i="1"/>
  <c r="N497" i="1" s="1"/>
  <c r="Y496" i="1"/>
  <c r="E498" i="1"/>
  <c r="D497" i="1"/>
  <c r="L497" i="1" s="1"/>
  <c r="I500" i="1"/>
  <c r="J499" i="1"/>
  <c r="K499" i="1" s="1"/>
  <c r="U498" i="1"/>
  <c r="W498" i="1" s="1"/>
  <c r="X495" i="1" l="1"/>
  <c r="B495" i="1" s="1"/>
  <c r="S495" i="1"/>
  <c r="O497" i="1"/>
  <c r="M498" i="1"/>
  <c r="N498" i="1" s="1"/>
  <c r="G497" i="1"/>
  <c r="D498" i="1"/>
  <c r="L498" i="1" s="1"/>
  <c r="F499" i="1"/>
  <c r="E499" i="1"/>
  <c r="Y497" i="1"/>
  <c r="U499" i="1"/>
  <c r="W499" i="1" s="1"/>
  <c r="J500" i="1"/>
  <c r="K500" i="1" s="1"/>
  <c r="I501" i="1"/>
  <c r="C496" i="1" l="1"/>
  <c r="P496" i="1" s="1"/>
  <c r="X496" i="1" s="1"/>
  <c r="B496" i="1" s="1"/>
  <c r="Y495" i="1"/>
  <c r="O498" i="1"/>
  <c r="D499" i="1"/>
  <c r="L499" i="1" s="1"/>
  <c r="F500" i="1"/>
  <c r="G498" i="1"/>
  <c r="M499" i="1"/>
  <c r="N499" i="1" s="1"/>
  <c r="E500" i="1"/>
  <c r="Y498" i="1"/>
  <c r="U500" i="1"/>
  <c r="W500" i="1" s="1"/>
  <c r="I502" i="1"/>
  <c r="J501" i="1"/>
  <c r="K501" i="1" s="1"/>
  <c r="C497" i="1" l="1"/>
  <c r="P497" i="1" s="1"/>
  <c r="S497" i="1" s="1"/>
  <c r="C498" i="1" s="1"/>
  <c r="P498" i="1" s="1"/>
  <c r="S498" i="1" s="1"/>
  <c r="C499" i="1" s="1"/>
  <c r="D500" i="1"/>
  <c r="L500" i="1" s="1"/>
  <c r="G499" i="1"/>
  <c r="F501" i="1"/>
  <c r="M500" i="1"/>
  <c r="M501" i="1" s="1"/>
  <c r="M502" i="1" s="1"/>
  <c r="N500" i="1"/>
  <c r="N501" i="1" s="1"/>
  <c r="N502" i="1" s="1"/>
  <c r="O499" i="1"/>
  <c r="E501" i="1"/>
  <c r="U501" i="1"/>
  <c r="W501" i="1" s="1"/>
  <c r="I503" i="1"/>
  <c r="J502" i="1"/>
  <c r="K502" i="1" s="1"/>
  <c r="X497" i="1" l="1"/>
  <c r="B497" i="1" s="1"/>
  <c r="P499" i="1"/>
  <c r="X499" i="1" s="1"/>
  <c r="B499" i="1" s="1"/>
  <c r="X498" i="1"/>
  <c r="B498" i="1" s="1"/>
  <c r="C500" i="1"/>
  <c r="F502" i="1"/>
  <c r="G500" i="1"/>
  <c r="O500" i="1"/>
  <c r="E502" i="1"/>
  <c r="D501" i="1"/>
  <c r="L501" i="1" s="1"/>
  <c r="O501" i="1" s="1"/>
  <c r="I504" i="1"/>
  <c r="J503" i="1"/>
  <c r="K503" i="1" s="1"/>
  <c r="M503" i="1"/>
  <c r="N503" i="1"/>
  <c r="U502" i="1"/>
  <c r="W502" i="1" s="1"/>
  <c r="P500" i="1" l="1"/>
  <c r="X500" i="1" s="1"/>
  <c r="B500" i="1" s="1"/>
  <c r="C501" i="1"/>
  <c r="C502" i="1" s="1"/>
  <c r="F503" i="1"/>
  <c r="Y499" i="1"/>
  <c r="G501" i="1"/>
  <c r="D502" i="1"/>
  <c r="L502" i="1" s="1"/>
  <c r="O502" i="1" s="1"/>
  <c r="E503" i="1"/>
  <c r="M504" i="1"/>
  <c r="U503" i="1"/>
  <c r="W503" i="1" s="1"/>
  <c r="J504" i="1"/>
  <c r="K504" i="1" s="1"/>
  <c r="N504" i="1"/>
  <c r="I505" i="1"/>
  <c r="P502" i="1" l="1"/>
  <c r="X502" i="1" s="1"/>
  <c r="B502" i="1" s="1"/>
  <c r="F504" i="1"/>
  <c r="C503" i="1"/>
  <c r="P501" i="1"/>
  <c r="X501" i="1" s="1"/>
  <c r="B501" i="1" s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I506" i="1"/>
  <c r="F505" i="1" l="1"/>
  <c r="P503" i="1"/>
  <c r="X503" i="1" s="1"/>
  <c r="B503" i="1" s="1"/>
  <c r="C504" i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L504" i="1" l="1"/>
  <c r="O504" i="1" s="1"/>
  <c r="P504" i="1" s="1"/>
  <c r="X504" i="1" s="1"/>
  <c r="B504" i="1" s="1"/>
  <c r="D505" i="1"/>
  <c r="L505" i="1" s="1"/>
  <c r="O505" i="1" s="1"/>
  <c r="E506" i="1"/>
  <c r="U506" i="1"/>
  <c r="W506" i="1" s="1"/>
  <c r="J507" i="1"/>
  <c r="K507" i="1" s="1"/>
  <c r="F507" i="1" s="1"/>
  <c r="I508" i="1"/>
  <c r="M507" i="1"/>
  <c r="N507" i="1"/>
  <c r="C505" i="1" l="1"/>
  <c r="C506" i="1" s="1"/>
  <c r="G505" i="1"/>
  <c r="D506" i="1"/>
  <c r="L506" i="1" s="1"/>
  <c r="O506" i="1" s="1"/>
  <c r="E507" i="1"/>
  <c r="J508" i="1"/>
  <c r="K508" i="1" s="1"/>
  <c r="F508" i="1" s="1"/>
  <c r="M508" i="1"/>
  <c r="I509" i="1"/>
  <c r="N508" i="1"/>
  <c r="U507" i="1"/>
  <c r="W507" i="1" s="1"/>
  <c r="P506" i="1" l="1"/>
  <c r="X506" i="1" s="1"/>
  <c r="C507" i="1"/>
  <c r="P505" i="1"/>
  <c r="X505" i="1" s="1"/>
  <c r="B505" i="1" s="1"/>
  <c r="G506" i="1"/>
  <c r="D507" i="1"/>
  <c r="L507" i="1" s="1"/>
  <c r="O507" i="1" s="1"/>
  <c r="E508" i="1"/>
  <c r="I510" i="1"/>
  <c r="M509" i="1"/>
  <c r="N509" i="1"/>
  <c r="J509" i="1"/>
  <c r="K509" i="1" s="1"/>
  <c r="F509" i="1" s="1"/>
  <c r="U508" i="1"/>
  <c r="W508" i="1" s="1"/>
  <c r="B506" i="1" l="1"/>
  <c r="P507" i="1"/>
  <c r="X507" i="1" s="1"/>
  <c r="B507" i="1" s="1"/>
  <c r="C508" i="1"/>
  <c r="D508" i="1"/>
  <c r="L508" i="1" s="1"/>
  <c r="O508" i="1" s="1"/>
  <c r="G507" i="1"/>
  <c r="E509" i="1"/>
  <c r="U509" i="1"/>
  <c r="W509" i="1" s="1"/>
  <c r="I511" i="1"/>
  <c r="J510" i="1"/>
  <c r="K510" i="1" s="1"/>
  <c r="F510" i="1" s="1"/>
  <c r="M510" i="1"/>
  <c r="N510" i="1"/>
  <c r="P508" i="1" l="1"/>
  <c r="X508" i="1" s="1"/>
  <c r="B508" i="1" s="1"/>
  <c r="C509" i="1"/>
  <c r="G508" i="1"/>
  <c r="D509" i="1"/>
  <c r="L509" i="1" s="1"/>
  <c r="O509" i="1" s="1"/>
  <c r="E510" i="1"/>
  <c r="U510" i="1"/>
  <c r="W510" i="1" s="1"/>
  <c r="M511" i="1"/>
  <c r="N511" i="1"/>
  <c r="I512" i="1"/>
  <c r="J511" i="1"/>
  <c r="K511" i="1" s="1"/>
  <c r="F511" i="1" s="1"/>
  <c r="P509" i="1" l="1"/>
  <c r="X509" i="1" s="1"/>
  <c r="B509" i="1" s="1"/>
  <c r="C510" i="1"/>
  <c r="D510" i="1"/>
  <c r="L510" i="1" s="1"/>
  <c r="O510" i="1" s="1"/>
  <c r="G509" i="1"/>
  <c r="E511" i="1"/>
  <c r="U511" i="1"/>
  <c r="W511" i="1" s="1"/>
  <c r="I513" i="1"/>
  <c r="J512" i="1"/>
  <c r="K512" i="1" s="1"/>
  <c r="F512" i="1" s="1"/>
  <c r="M512" i="1"/>
  <c r="N512" i="1"/>
  <c r="P510" i="1" l="1"/>
  <c r="X510" i="1" s="1"/>
  <c r="B510" i="1" s="1"/>
  <c r="C511" i="1"/>
  <c r="G510" i="1"/>
  <c r="D511" i="1"/>
  <c r="L511" i="1" s="1"/>
  <c r="O511" i="1" s="1"/>
  <c r="E512" i="1"/>
  <c r="J513" i="1"/>
  <c r="K513" i="1" s="1"/>
  <c r="F513" i="1" s="1"/>
  <c r="I514" i="1"/>
  <c r="M513" i="1"/>
  <c r="N513" i="1"/>
  <c r="U512" i="1"/>
  <c r="W512" i="1" s="1"/>
  <c r="P511" i="1" l="1"/>
  <c r="X511" i="1" s="1"/>
  <c r="B511" i="1" s="1"/>
  <c r="C512" i="1"/>
  <c r="G511" i="1"/>
  <c r="D512" i="1"/>
  <c r="G512" i="1" s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P512" i="1" s="1"/>
  <c r="X512" i="1" s="1"/>
  <c r="B512" i="1" s="1"/>
  <c r="D513" i="1"/>
  <c r="G513" i="1" s="1"/>
  <c r="E514" i="1"/>
  <c r="M515" i="1"/>
  <c r="J515" i="1"/>
  <c r="K515" i="1" s="1"/>
  <c r="F515" i="1" s="1"/>
  <c r="I516" i="1"/>
  <c r="N515" i="1"/>
  <c r="U514" i="1"/>
  <c r="W514" i="1" s="1"/>
  <c r="C513" i="1" l="1"/>
  <c r="L513" i="1"/>
  <c r="O513" i="1" s="1"/>
  <c r="D514" i="1"/>
  <c r="L514" i="1" s="1"/>
  <c r="O514" i="1" s="1"/>
  <c r="E515" i="1"/>
  <c r="J516" i="1"/>
  <c r="K516" i="1" s="1"/>
  <c r="F516" i="1" s="1"/>
  <c r="I517" i="1"/>
  <c r="M516" i="1"/>
  <c r="N516" i="1"/>
  <c r="U515" i="1"/>
  <c r="W515" i="1" s="1"/>
  <c r="P513" i="1" l="1"/>
  <c r="X513" i="1" s="1"/>
  <c r="C514" i="1"/>
  <c r="C515" i="1" s="1"/>
  <c r="G514" i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B513" i="1" l="1"/>
  <c r="P515" i="1"/>
  <c r="X515" i="1" s="1"/>
  <c r="B515" i="1" s="1"/>
  <c r="C516" i="1"/>
  <c r="P514" i="1"/>
  <c r="X514" i="1" s="1"/>
  <c r="B514" i="1" s="1"/>
  <c r="G515" i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D517" i="1" l="1"/>
  <c r="G517" i="1" s="1"/>
  <c r="L516" i="1"/>
  <c r="O516" i="1" s="1"/>
  <c r="P516" i="1" s="1"/>
  <c r="X516" i="1" s="1"/>
  <c r="E518" i="1"/>
  <c r="U518" i="1"/>
  <c r="W518" i="1" s="1"/>
  <c r="J519" i="1"/>
  <c r="K519" i="1" s="1"/>
  <c r="F519" i="1" s="1"/>
  <c r="I520" i="1"/>
  <c r="M519" i="1"/>
  <c r="N519" i="1"/>
  <c r="C517" i="1" l="1"/>
  <c r="L517" i="1"/>
  <c r="O517" i="1" s="1"/>
  <c r="D518" i="1"/>
  <c r="G518" i="1" s="1"/>
  <c r="B516" i="1"/>
  <c r="E519" i="1"/>
  <c r="U519" i="1"/>
  <c r="W519" i="1" s="1"/>
  <c r="I521" i="1"/>
  <c r="N520" i="1"/>
  <c r="M520" i="1"/>
  <c r="J520" i="1"/>
  <c r="K520" i="1" s="1"/>
  <c r="F520" i="1" s="1"/>
  <c r="P517" i="1" l="1"/>
  <c r="X517" i="1" s="1"/>
  <c r="B517" i="1" s="1"/>
  <c r="C518" i="1"/>
  <c r="L518" i="1"/>
  <c r="O518" i="1" s="1"/>
  <c r="D519" i="1"/>
  <c r="G519" i="1" s="1"/>
  <c r="E520" i="1"/>
  <c r="J521" i="1"/>
  <c r="K521" i="1" s="1"/>
  <c r="F521" i="1" s="1"/>
  <c r="M521" i="1"/>
  <c r="I522" i="1"/>
  <c r="N521" i="1"/>
  <c r="U520" i="1"/>
  <c r="W520" i="1" s="1"/>
  <c r="P518" i="1" l="1"/>
  <c r="X518" i="1" s="1"/>
  <c r="B518" i="1" s="1"/>
  <c r="C519" i="1"/>
  <c r="L519" i="1"/>
  <c r="O519" i="1" s="1"/>
  <c r="D520" i="1"/>
  <c r="L520" i="1" s="1"/>
  <c r="O520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P519" i="1"/>
  <c r="X519" i="1" s="1"/>
  <c r="B519" i="1" s="1"/>
  <c r="C520" i="1"/>
  <c r="C521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C522" i="1"/>
  <c r="P521" i="1"/>
  <c r="X521" i="1" s="1"/>
  <c r="B521" i="1" s="1"/>
  <c r="P520" i="1"/>
  <c r="E523" i="1"/>
  <c r="I525" i="1"/>
  <c r="N524" i="1"/>
  <c r="J524" i="1"/>
  <c r="K524" i="1" s="1"/>
  <c r="F524" i="1" s="1"/>
  <c r="M524" i="1"/>
  <c r="U523" i="1"/>
  <c r="W523" i="1" s="1"/>
  <c r="D523" i="1" l="1"/>
  <c r="G523" i="1" s="1"/>
  <c r="G522" i="1"/>
  <c r="C523" i="1"/>
  <c r="P522" i="1"/>
  <c r="X522" i="1" s="1"/>
  <c r="B522" i="1" s="1"/>
  <c r="X520" i="1"/>
  <c r="B520" i="1" s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P523" i="1" s="1"/>
  <c r="X523" i="1" s="1"/>
  <c r="B523" i="1" s="1"/>
  <c r="D524" i="1"/>
  <c r="G524" i="1" s="1"/>
  <c r="E525" i="1"/>
  <c r="J526" i="1"/>
  <c r="K526" i="1" s="1"/>
  <c r="F526" i="1" s="1"/>
  <c r="I527" i="1"/>
  <c r="U525" i="1"/>
  <c r="W525" i="1" s="1"/>
  <c r="C524" i="1" l="1"/>
  <c r="L524" i="1"/>
  <c r="O524" i="1" s="1"/>
  <c r="D525" i="1"/>
  <c r="L525" i="1" s="1"/>
  <c r="O525" i="1" s="1"/>
  <c r="E526" i="1"/>
  <c r="D526" i="1" s="1"/>
  <c r="L526" i="1" s="1"/>
  <c r="U526" i="1"/>
  <c r="W526" i="1" s="1"/>
  <c r="G525" i="1"/>
  <c r="S525" i="1"/>
  <c r="M526" i="1"/>
  <c r="N526" i="1" s="1"/>
  <c r="I528" i="1"/>
  <c r="J527" i="1"/>
  <c r="K527" i="1" s="1"/>
  <c r="F527" i="1" s="1"/>
  <c r="C525" i="1" l="1"/>
  <c r="P525" i="1"/>
  <c r="X525" i="1" s="1"/>
  <c r="B525" i="1" s="1"/>
  <c r="P524" i="1"/>
  <c r="X524" i="1" s="1"/>
  <c r="B524" i="1" s="1"/>
  <c r="C526" i="1"/>
  <c r="E527" i="1"/>
  <c r="D527" i="1" s="1"/>
  <c r="L527" i="1" s="1"/>
  <c r="Y525" i="1"/>
  <c r="G526" i="1"/>
  <c r="O526" i="1"/>
  <c r="U527" i="1"/>
  <c r="W527" i="1" s="1"/>
  <c r="M527" i="1"/>
  <c r="N527" i="1" s="1"/>
  <c r="N528" i="1" s="1"/>
  <c r="J528" i="1"/>
  <c r="K528" i="1" s="1"/>
  <c r="F528" i="1" s="1"/>
  <c r="I529" i="1"/>
  <c r="S526" i="1"/>
  <c r="P526" i="1" l="1"/>
  <c r="X526" i="1" s="1"/>
  <c r="B526" i="1" s="1"/>
  <c r="C527" i="1"/>
  <c r="E528" i="1"/>
  <c r="D528" i="1" s="1"/>
  <c r="L528" i="1" s="1"/>
  <c r="O528" i="1" s="1"/>
  <c r="O527" i="1"/>
  <c r="G527" i="1"/>
  <c r="U528" i="1"/>
  <c r="W528" i="1" s="1"/>
  <c r="J529" i="1"/>
  <c r="K529" i="1" s="1"/>
  <c r="I530" i="1"/>
  <c r="M528" i="1"/>
  <c r="S527" i="1"/>
  <c r="P527" i="1" l="1"/>
  <c r="X527" i="1" s="1"/>
  <c r="B527" i="1" s="1"/>
  <c r="C528" i="1"/>
  <c r="P528" i="1" s="1"/>
  <c r="F529" i="1"/>
  <c r="E529" i="1"/>
  <c r="D529" i="1" s="1"/>
  <c r="L529" i="1" s="1"/>
  <c r="M529" i="1"/>
  <c r="N529" i="1" s="1"/>
  <c r="I531" i="1"/>
  <c r="J530" i="1"/>
  <c r="K530" i="1" s="1"/>
  <c r="U529" i="1"/>
  <c r="W529" i="1" s="1"/>
  <c r="G528" i="1"/>
  <c r="C529" i="1" l="1"/>
  <c r="R528" i="1"/>
  <c r="AI28" i="1" s="1"/>
  <c r="AH28" i="1" s="1"/>
  <c r="X528" i="1"/>
  <c r="F530" i="1"/>
  <c r="O529" i="1"/>
  <c r="P529" i="1" s="1"/>
  <c r="X529" i="1" s="1"/>
  <c r="M530" i="1"/>
  <c r="N530" i="1" s="1"/>
  <c r="E530" i="1"/>
  <c r="D530" i="1" s="1"/>
  <c r="G530" i="1" s="1"/>
  <c r="U530" i="1"/>
  <c r="W530" i="1" s="1"/>
  <c r="I532" i="1"/>
  <c r="J531" i="1"/>
  <c r="K531" i="1" s="1"/>
  <c r="G529" i="1"/>
  <c r="B528" i="1" l="1"/>
  <c r="AE28" i="1"/>
  <c r="AJ28" i="1"/>
  <c r="Y528" i="1"/>
  <c r="C530" i="1"/>
  <c r="B529" i="1"/>
  <c r="Y529" i="1"/>
  <c r="F531" i="1"/>
  <c r="E531" i="1"/>
  <c r="D531" i="1" s="1"/>
  <c r="G531" i="1" s="1"/>
  <c r="L530" i="1"/>
  <c r="J532" i="1"/>
  <c r="K532" i="1" s="1"/>
  <c r="I533" i="1"/>
  <c r="U531" i="1"/>
  <c r="W531" i="1" s="1"/>
  <c r="AH29" i="1" l="1"/>
  <c r="AE29" i="1" s="1"/>
  <c r="AG29" i="1"/>
  <c r="F532" i="1"/>
  <c r="E532" i="1"/>
  <c r="D532" i="1" s="1"/>
  <c r="G532" i="1" s="1"/>
  <c r="O530" i="1"/>
  <c r="P530" i="1" s="1"/>
  <c r="M531" i="1"/>
  <c r="L531" i="1"/>
  <c r="I534" i="1"/>
  <c r="J533" i="1"/>
  <c r="K533" i="1" s="1"/>
  <c r="U532" i="1"/>
  <c r="W532" i="1" s="1"/>
  <c r="AJ29" i="1" l="1"/>
  <c r="AG30" i="1"/>
  <c r="AH30" i="1"/>
  <c r="AE30" i="1" s="1"/>
  <c r="F533" i="1"/>
  <c r="E533" i="1"/>
  <c r="D533" i="1" s="1"/>
  <c r="L533" i="1" s="1"/>
  <c r="X530" i="1"/>
  <c r="B530" i="1" s="1"/>
  <c r="S530" i="1"/>
  <c r="C531" i="1" s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AH31" i="1" l="1"/>
  <c r="AE31" i="1" s="1"/>
  <c r="AG31" i="1"/>
  <c r="AJ30" i="1"/>
  <c r="F534" i="1"/>
  <c r="E534" i="1"/>
  <c r="D534" i="1" s="1"/>
  <c r="G534" i="1" s="1"/>
  <c r="O532" i="1"/>
  <c r="Y530" i="1"/>
  <c r="O533" i="1"/>
  <c r="O531" i="1"/>
  <c r="P531" i="1" s="1"/>
  <c r="X531" i="1" s="1"/>
  <c r="B531" i="1" s="1"/>
  <c r="G533" i="1"/>
  <c r="U534" i="1"/>
  <c r="W534" i="1" s="1"/>
  <c r="M535" i="1"/>
  <c r="J535" i="1"/>
  <c r="K535" i="1" s="1"/>
  <c r="I536" i="1"/>
  <c r="N535" i="1"/>
  <c r="AJ31" i="1" l="1"/>
  <c r="AG32" i="1"/>
  <c r="F535" i="1"/>
  <c r="C532" i="1"/>
  <c r="C533" i="1" s="1"/>
  <c r="C534" i="1" s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P534" i="1"/>
  <c r="X534" i="1" s="1"/>
  <c r="B534" i="1" s="1"/>
  <c r="C535" i="1"/>
  <c r="C536" i="1" s="1"/>
  <c r="P532" i="1"/>
  <c r="X532" i="1" s="1"/>
  <c r="B532" i="1" s="1"/>
  <c r="P533" i="1"/>
  <c r="X533" i="1" s="1"/>
  <c r="B533" i="1" s="1"/>
  <c r="E536" i="1"/>
  <c r="D536" i="1" s="1"/>
  <c r="G536" i="1" s="1"/>
  <c r="G535" i="1"/>
  <c r="J537" i="1"/>
  <c r="K537" i="1" s="1"/>
  <c r="F537" i="1" s="1"/>
  <c r="I538" i="1"/>
  <c r="N537" i="1"/>
  <c r="M537" i="1"/>
  <c r="U536" i="1"/>
  <c r="W536" i="1" s="1"/>
  <c r="P535" i="1" l="1"/>
  <c r="X535" i="1" s="1"/>
  <c r="B535" i="1" s="1"/>
  <c r="E537" i="1"/>
  <c r="D537" i="1" s="1"/>
  <c r="G537" i="1" s="1"/>
  <c r="L536" i="1"/>
  <c r="O536" i="1" s="1"/>
  <c r="P536" i="1" s="1"/>
  <c r="X536" i="1" s="1"/>
  <c r="B536" i="1" s="1"/>
  <c r="J538" i="1"/>
  <c r="K538" i="1" s="1"/>
  <c r="F538" i="1" s="1"/>
  <c r="I539" i="1"/>
  <c r="M538" i="1"/>
  <c r="N538" i="1"/>
  <c r="U537" i="1"/>
  <c r="W537" i="1" s="1"/>
  <c r="C537" i="1" l="1"/>
  <c r="E538" i="1"/>
  <c r="D538" i="1" s="1"/>
  <c r="G538" i="1" s="1"/>
  <c r="L537" i="1"/>
  <c r="O537" i="1" s="1"/>
  <c r="J539" i="1"/>
  <c r="K539" i="1" s="1"/>
  <c r="F539" i="1" s="1"/>
  <c r="M539" i="1"/>
  <c r="I540" i="1"/>
  <c r="N539" i="1"/>
  <c r="U538" i="1"/>
  <c r="W538" i="1" s="1"/>
  <c r="P537" i="1" l="1"/>
  <c r="X537" i="1" s="1"/>
  <c r="B537" i="1" s="1"/>
  <c r="C538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F540" i="1" s="1"/>
  <c r="U539" i="1"/>
  <c r="W539" i="1" s="1"/>
  <c r="P538" i="1" l="1"/>
  <c r="X538" i="1" s="1"/>
  <c r="B538" i="1" s="1"/>
  <c r="C539" i="1"/>
  <c r="C540" i="1" s="1"/>
  <c r="E540" i="1"/>
  <c r="D540" i="1" s="1"/>
  <c r="L540" i="1" s="1"/>
  <c r="O540" i="1" s="1"/>
  <c r="G539" i="1"/>
  <c r="J541" i="1"/>
  <c r="K541" i="1" s="1"/>
  <c r="F541" i="1" s="1"/>
  <c r="I542" i="1"/>
  <c r="M541" i="1"/>
  <c r="N541" i="1"/>
  <c r="U540" i="1"/>
  <c r="W540" i="1" s="1"/>
  <c r="P540" i="1" l="1"/>
  <c r="X540" i="1" s="1"/>
  <c r="B540" i="1" s="1"/>
  <c r="C541" i="1"/>
  <c r="P539" i="1"/>
  <c r="X539" i="1" s="1"/>
  <c r="B539" i="1" s="1"/>
  <c r="E541" i="1"/>
  <c r="D541" i="1" s="1"/>
  <c r="G541" i="1" s="1"/>
  <c r="G540" i="1"/>
  <c r="I543" i="1"/>
  <c r="M542" i="1"/>
  <c r="J542" i="1"/>
  <c r="K542" i="1" s="1"/>
  <c r="F542" i="1" s="1"/>
  <c r="N542" i="1"/>
  <c r="U541" i="1"/>
  <c r="W541" i="1" s="1"/>
  <c r="E542" i="1" l="1"/>
  <c r="L541" i="1"/>
  <c r="O541" i="1" s="1"/>
  <c r="P541" i="1" s="1"/>
  <c r="X541" i="1" s="1"/>
  <c r="B541" i="1" s="1"/>
  <c r="U542" i="1"/>
  <c r="W542" i="1" s="1"/>
  <c r="I544" i="1"/>
  <c r="M543" i="1"/>
  <c r="J543" i="1"/>
  <c r="K543" i="1" s="1"/>
  <c r="F543" i="1" s="1"/>
  <c r="N543" i="1"/>
  <c r="C542" i="1" l="1"/>
  <c r="E543" i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P542" i="1" l="1"/>
  <c r="X542" i="1" s="1"/>
  <c r="B542" i="1" s="1"/>
  <c r="C543" i="1"/>
  <c r="D543" i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L543" i="1" l="1"/>
  <c r="O543" i="1" s="1"/>
  <c r="P543" i="1" s="1"/>
  <c r="X543" i="1" s="1"/>
  <c r="B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C544" i="1" l="1"/>
  <c r="D545" i="1"/>
  <c r="L545" i="1" s="1"/>
  <c r="O545" i="1" s="1"/>
  <c r="L544" i="1"/>
  <c r="O544" i="1" s="1"/>
  <c r="E546" i="1"/>
  <c r="I548" i="1"/>
  <c r="M547" i="1"/>
  <c r="J547" i="1"/>
  <c r="K547" i="1" s="1"/>
  <c r="F547" i="1" s="1"/>
  <c r="N547" i="1"/>
  <c r="U546" i="1"/>
  <c r="W546" i="1" s="1"/>
  <c r="P544" i="1" l="1"/>
  <c r="X544" i="1" s="1"/>
  <c r="B544" i="1" s="1"/>
  <c r="C545" i="1"/>
  <c r="C546" i="1" s="1"/>
  <c r="G545" i="1"/>
  <c r="D546" i="1"/>
  <c r="L546" i="1" s="1"/>
  <c r="O546" i="1" s="1"/>
  <c r="E547" i="1"/>
  <c r="J548" i="1"/>
  <c r="K548" i="1" s="1"/>
  <c r="F548" i="1" s="1"/>
  <c r="M548" i="1"/>
  <c r="I549" i="1"/>
  <c r="N548" i="1"/>
  <c r="U547" i="1"/>
  <c r="W547" i="1" s="1"/>
  <c r="P546" i="1" l="1"/>
  <c r="X546" i="1" s="1"/>
  <c r="B546" i="1" s="1"/>
  <c r="C547" i="1"/>
  <c r="P545" i="1"/>
  <c r="X545" i="1" s="1"/>
  <c r="B545" i="1" s="1"/>
  <c r="G546" i="1"/>
  <c r="D547" i="1"/>
  <c r="L547" i="1" s="1"/>
  <c r="O547" i="1" s="1"/>
  <c r="E548" i="1"/>
  <c r="I550" i="1"/>
  <c r="M549" i="1"/>
  <c r="J549" i="1"/>
  <c r="K549" i="1" s="1"/>
  <c r="F549" i="1" s="1"/>
  <c r="N549" i="1"/>
  <c r="U548" i="1"/>
  <c r="W548" i="1" s="1"/>
  <c r="P547" i="1" l="1"/>
  <c r="X547" i="1" s="1"/>
  <c r="B547" i="1" s="1"/>
  <c r="C548" i="1"/>
  <c r="G547" i="1"/>
  <c r="D548" i="1"/>
  <c r="L548" i="1" s="1"/>
  <c r="O548" i="1" s="1"/>
  <c r="E549" i="1"/>
  <c r="U549" i="1"/>
  <c r="W549" i="1" s="1"/>
  <c r="J550" i="1"/>
  <c r="K550" i="1" s="1"/>
  <c r="F550" i="1" s="1"/>
  <c r="N550" i="1"/>
  <c r="I551" i="1"/>
  <c r="M550" i="1"/>
  <c r="P548" i="1" l="1"/>
  <c r="X548" i="1" s="1"/>
  <c r="B548" i="1" s="1"/>
  <c r="C549" i="1"/>
  <c r="G548" i="1"/>
  <c r="D549" i="1"/>
  <c r="L549" i="1" s="1"/>
  <c r="O549" i="1" s="1"/>
  <c r="E550" i="1"/>
  <c r="M551" i="1"/>
  <c r="N551" i="1"/>
  <c r="J551" i="1"/>
  <c r="K551" i="1" s="1"/>
  <c r="F551" i="1" s="1"/>
  <c r="I552" i="1"/>
  <c r="U550" i="1"/>
  <c r="W550" i="1" s="1"/>
  <c r="P549" i="1" l="1"/>
  <c r="X549" i="1" s="1"/>
  <c r="B549" i="1" s="1"/>
  <c r="C550" i="1"/>
  <c r="D550" i="1"/>
  <c r="G550" i="1" s="1"/>
  <c r="G549" i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P550" i="1" s="1"/>
  <c r="X550" i="1" s="1"/>
  <c r="B550" i="1" s="1"/>
  <c r="D551" i="1"/>
  <c r="G551" i="1" s="1"/>
  <c r="E552" i="1"/>
  <c r="I554" i="1"/>
  <c r="J553" i="1"/>
  <c r="K553" i="1" s="1"/>
  <c r="F553" i="1" s="1"/>
  <c r="M553" i="1"/>
  <c r="N553" i="1"/>
  <c r="U552" i="1"/>
  <c r="W552" i="1" s="1"/>
  <c r="C551" i="1" l="1"/>
  <c r="D552" i="1"/>
  <c r="L552" i="1" s="1"/>
  <c r="O552" i="1" s="1"/>
  <c r="L551" i="1"/>
  <c r="O551" i="1" s="1"/>
  <c r="E553" i="1"/>
  <c r="I555" i="1"/>
  <c r="J554" i="1"/>
  <c r="K554" i="1" s="1"/>
  <c r="F554" i="1" s="1"/>
  <c r="N554" i="1"/>
  <c r="M554" i="1"/>
  <c r="U553" i="1"/>
  <c r="W553" i="1" s="1"/>
  <c r="P551" i="1" l="1"/>
  <c r="X551" i="1" s="1"/>
  <c r="B551" i="1" s="1"/>
  <c r="C552" i="1"/>
  <c r="C553" i="1" s="1"/>
  <c r="G552" i="1"/>
  <c r="D553" i="1"/>
  <c r="L553" i="1" s="1"/>
  <c r="O553" i="1" s="1"/>
  <c r="E554" i="1"/>
  <c r="U554" i="1"/>
  <c r="W554" i="1" s="1"/>
  <c r="I556" i="1"/>
  <c r="J555" i="1"/>
  <c r="K555" i="1" s="1"/>
  <c r="F555" i="1" s="1"/>
  <c r="M555" i="1"/>
  <c r="N555" i="1"/>
  <c r="P553" i="1" l="1"/>
  <c r="X553" i="1" s="1"/>
  <c r="B553" i="1" s="1"/>
  <c r="C554" i="1"/>
  <c r="P552" i="1"/>
  <c r="X552" i="1" s="1"/>
  <c r="B552" i="1" s="1"/>
  <c r="D554" i="1"/>
  <c r="L554" i="1" s="1"/>
  <c r="O554" i="1" s="1"/>
  <c r="G553" i="1"/>
  <c r="E555" i="1"/>
  <c r="U555" i="1"/>
  <c r="W555" i="1" s="1"/>
  <c r="J556" i="1"/>
  <c r="K556" i="1" s="1"/>
  <c r="F556" i="1" s="1"/>
  <c r="I557" i="1"/>
  <c r="P554" i="1" l="1"/>
  <c r="X554" i="1" s="1"/>
  <c r="B554" i="1" s="1"/>
  <c r="C555" i="1"/>
  <c r="G554" i="1"/>
  <c r="D555" i="1"/>
  <c r="G555" i="1" s="1"/>
  <c r="E556" i="1"/>
  <c r="I558" i="1"/>
  <c r="J557" i="1"/>
  <c r="K557" i="1" s="1"/>
  <c r="F557" i="1" s="1"/>
  <c r="U556" i="1"/>
  <c r="W556" i="1" s="1"/>
  <c r="L555" i="1" l="1"/>
  <c r="O555" i="1" s="1"/>
  <c r="P555" i="1" s="1"/>
  <c r="X555" i="1" s="1"/>
  <c r="B555" i="1" s="1"/>
  <c r="M556" i="1"/>
  <c r="N556" i="1" s="1"/>
  <c r="E557" i="1"/>
  <c r="D556" i="1"/>
  <c r="G556" i="1" s="1"/>
  <c r="I559" i="1"/>
  <c r="J558" i="1"/>
  <c r="K558" i="1" s="1"/>
  <c r="F558" i="1" s="1"/>
  <c r="U557" i="1"/>
  <c r="W557" i="1" s="1"/>
  <c r="C556" i="1" l="1"/>
  <c r="L556" i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7" i="1"/>
  <c r="D558" i="1" l="1"/>
  <c r="L558" i="1" s="1"/>
  <c r="O556" i="1"/>
  <c r="P556" i="1" s="1"/>
  <c r="R556" i="1" s="1"/>
  <c r="L557" i="1"/>
  <c r="O557" i="1" s="1"/>
  <c r="E559" i="1"/>
  <c r="U559" i="1"/>
  <c r="W559" i="1" s="1"/>
  <c r="S558" i="1"/>
  <c r="I561" i="1"/>
  <c r="J560" i="1"/>
  <c r="K560" i="1" s="1"/>
  <c r="F560" i="1" s="1"/>
  <c r="X556" i="1" l="1"/>
  <c r="C557" i="1"/>
  <c r="C558" i="1" s="1"/>
  <c r="M558" i="1"/>
  <c r="Y557" i="1"/>
  <c r="G558" i="1"/>
  <c r="D559" i="1"/>
  <c r="G559" i="1" s="1"/>
  <c r="E560" i="1"/>
  <c r="Y558" i="1"/>
  <c r="J561" i="1"/>
  <c r="K561" i="1" s="1"/>
  <c r="I562" i="1"/>
  <c r="U560" i="1"/>
  <c r="W560" i="1" s="1"/>
  <c r="B556" i="1" l="1"/>
  <c r="Y556" i="1"/>
  <c r="P557" i="1"/>
  <c r="X557" i="1" s="1"/>
  <c r="B557" i="1" s="1"/>
  <c r="D560" i="1"/>
  <c r="L560" i="1" s="1"/>
  <c r="L559" i="1"/>
  <c r="M559" i="1"/>
  <c r="M560" i="1" s="1"/>
  <c r="N558" i="1"/>
  <c r="O558" i="1" s="1"/>
  <c r="P558" i="1" s="1"/>
  <c r="X558" i="1" s="1"/>
  <c r="B558" i="1" s="1"/>
  <c r="F561" i="1"/>
  <c r="E561" i="1"/>
  <c r="S559" i="1"/>
  <c r="U561" i="1"/>
  <c r="W561" i="1" s="1"/>
  <c r="J562" i="1"/>
  <c r="K562" i="1" s="1"/>
  <c r="I563" i="1"/>
  <c r="C559" i="1" l="1"/>
  <c r="G560" i="1"/>
  <c r="D561" i="1"/>
  <c r="L561" i="1" s="1"/>
  <c r="F562" i="1"/>
  <c r="N559" i="1"/>
  <c r="N560" i="1" s="1"/>
  <c r="E562" i="1"/>
  <c r="Y559" i="1"/>
  <c r="M561" i="1"/>
  <c r="M562" i="1" s="1"/>
  <c r="M563" i="1" s="1"/>
  <c r="J563" i="1"/>
  <c r="K563" i="1" s="1"/>
  <c r="I564" i="1"/>
  <c r="U562" i="1"/>
  <c r="W562" i="1" s="1"/>
  <c r="D562" i="1" l="1"/>
  <c r="G562" i="1" s="1"/>
  <c r="G561" i="1"/>
  <c r="F563" i="1"/>
  <c r="O559" i="1"/>
  <c r="P559" i="1" s="1"/>
  <c r="X559" i="1" s="1"/>
  <c r="B559" i="1" s="1"/>
  <c r="E563" i="1"/>
  <c r="N561" i="1"/>
  <c r="O560" i="1"/>
  <c r="M564" i="1"/>
  <c r="J564" i="1"/>
  <c r="K564" i="1" s="1"/>
  <c r="I565" i="1"/>
  <c r="U563" i="1"/>
  <c r="W563" i="1" s="1"/>
  <c r="L562" i="1" l="1"/>
  <c r="C560" i="1"/>
  <c r="P560" i="1" s="1"/>
  <c r="X560" i="1" s="1"/>
  <c r="B560" i="1" s="1"/>
  <c r="D563" i="1"/>
  <c r="L563" i="1" s="1"/>
  <c r="F564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C561" i="1" l="1"/>
  <c r="C562" i="1" s="1"/>
  <c r="G563" i="1"/>
  <c r="D564" i="1"/>
  <c r="L564" i="1" s="1"/>
  <c r="O564" i="1" s="1"/>
  <c r="F565" i="1"/>
  <c r="E565" i="1"/>
  <c r="Y560" i="1"/>
  <c r="O563" i="1"/>
  <c r="O562" i="1"/>
  <c r="N566" i="1"/>
  <c r="J566" i="1"/>
  <c r="K566" i="1" s="1"/>
  <c r="I567" i="1"/>
  <c r="M566" i="1"/>
  <c r="U565" i="1"/>
  <c r="W565" i="1" s="1"/>
  <c r="P561" i="1" l="1"/>
  <c r="X561" i="1" s="1"/>
  <c r="B561" i="1" s="1"/>
  <c r="P562" i="1"/>
  <c r="X562" i="1" s="1"/>
  <c r="B562" i="1" s="1"/>
  <c r="C563" i="1"/>
  <c r="C564" i="1" s="1"/>
  <c r="C565" i="1" s="1"/>
  <c r="D565" i="1"/>
  <c r="L565" i="1" s="1"/>
  <c r="O565" i="1" s="1"/>
  <c r="F566" i="1"/>
  <c r="G564" i="1"/>
  <c r="E566" i="1"/>
  <c r="M567" i="1"/>
  <c r="J567" i="1"/>
  <c r="K567" i="1" s="1"/>
  <c r="I568" i="1"/>
  <c r="N567" i="1"/>
  <c r="U566" i="1"/>
  <c r="W566" i="1" s="1"/>
  <c r="P565" i="1" l="1"/>
  <c r="X565" i="1" s="1"/>
  <c r="B565" i="1" s="1"/>
  <c r="C566" i="1"/>
  <c r="P564" i="1"/>
  <c r="X564" i="1" s="1"/>
  <c r="B564" i="1" s="1"/>
  <c r="P563" i="1"/>
  <c r="X563" i="1" s="1"/>
  <c r="B563" i="1" s="1"/>
  <c r="F567" i="1"/>
  <c r="D566" i="1"/>
  <c r="L566" i="1" s="1"/>
  <c r="O566" i="1" s="1"/>
  <c r="G565" i="1"/>
  <c r="E567" i="1"/>
  <c r="U567" i="1"/>
  <c r="W567" i="1" s="1"/>
  <c r="J568" i="1"/>
  <c r="K568" i="1" s="1"/>
  <c r="I569" i="1"/>
  <c r="M568" i="1"/>
  <c r="N568" i="1"/>
  <c r="P566" i="1" l="1"/>
  <c r="X566" i="1" s="1"/>
  <c r="B566" i="1" s="1"/>
  <c r="C567" i="1"/>
  <c r="D567" i="1"/>
  <c r="L567" i="1" s="1"/>
  <c r="O567" i="1" s="1"/>
  <c r="G566" i="1"/>
  <c r="F568" i="1"/>
  <c r="E568" i="1"/>
  <c r="U568" i="1"/>
  <c r="W568" i="1" s="1"/>
  <c r="N569" i="1"/>
  <c r="M569" i="1"/>
  <c r="I570" i="1"/>
  <c r="J569" i="1"/>
  <c r="K569" i="1" s="1"/>
  <c r="P567" i="1" l="1"/>
  <c r="X567" i="1" s="1"/>
  <c r="B567" i="1" s="1"/>
  <c r="F569" i="1"/>
  <c r="C568" i="1"/>
  <c r="G567" i="1"/>
  <c r="D568" i="1"/>
  <c r="L568" i="1" s="1"/>
  <c r="O568" i="1" s="1"/>
  <c r="E569" i="1"/>
  <c r="M570" i="1"/>
  <c r="N570" i="1"/>
  <c r="J570" i="1"/>
  <c r="K570" i="1" s="1"/>
  <c r="I571" i="1"/>
  <c r="U569" i="1"/>
  <c r="W569" i="1" s="1"/>
  <c r="P568" i="1" l="1"/>
  <c r="X568" i="1" s="1"/>
  <c r="B568" i="1" s="1"/>
  <c r="F570" i="1"/>
  <c r="C569" i="1"/>
  <c r="G568" i="1"/>
  <c r="D569" i="1"/>
  <c r="G569" i="1" s="1"/>
  <c r="E570" i="1"/>
  <c r="M571" i="1"/>
  <c r="J571" i="1"/>
  <c r="K571" i="1" s="1"/>
  <c r="N571" i="1"/>
  <c r="I572" i="1"/>
  <c r="U570" i="1"/>
  <c r="W570" i="1" s="1"/>
  <c r="F571" i="1" l="1"/>
  <c r="L569" i="1"/>
  <c r="O569" i="1" s="1"/>
  <c r="P569" i="1" s="1"/>
  <c r="X569" i="1" s="1"/>
  <c r="B569" i="1" s="1"/>
  <c r="D570" i="1"/>
  <c r="L570" i="1" s="1"/>
  <c r="O570" i="1" s="1"/>
  <c r="E571" i="1"/>
  <c r="U571" i="1"/>
  <c r="W571" i="1" s="1"/>
  <c r="M572" i="1"/>
  <c r="I573" i="1"/>
  <c r="N572" i="1"/>
  <c r="J572" i="1"/>
  <c r="K572" i="1" s="1"/>
  <c r="F572" i="1" s="1"/>
  <c r="G570" i="1" l="1"/>
  <c r="D571" i="1"/>
  <c r="L571" i="1" s="1"/>
  <c r="O571" i="1" s="1"/>
  <c r="C570" i="1"/>
  <c r="C571" i="1" s="1"/>
  <c r="E572" i="1"/>
  <c r="U572" i="1"/>
  <c r="W572" i="1" s="1"/>
  <c r="M573" i="1"/>
  <c r="I574" i="1"/>
  <c r="N573" i="1"/>
  <c r="J573" i="1"/>
  <c r="K573" i="1" s="1"/>
  <c r="F573" i="1" s="1"/>
  <c r="G571" i="1" l="1"/>
  <c r="P570" i="1"/>
  <c r="X570" i="1" s="1"/>
  <c r="B570" i="1" s="1"/>
  <c r="P571" i="1"/>
  <c r="X571" i="1" s="1"/>
  <c r="B571" i="1" s="1"/>
  <c r="C572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P572" i="1" l="1"/>
  <c r="X572" i="1" s="1"/>
  <c r="B572" i="1" s="1"/>
  <c r="C573" i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P573" i="1" l="1"/>
  <c r="X573" i="1" s="1"/>
  <c r="B573" i="1" s="1"/>
  <c r="C574" i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P574" i="1" l="1"/>
  <c r="X574" i="1" s="1"/>
  <c r="B574" i="1" s="1"/>
  <c r="C575" i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P575" i="1" l="1"/>
  <c r="X575" i="1" s="1"/>
  <c r="B575" i="1" s="1"/>
  <c r="C576" i="1"/>
  <c r="D576" i="1"/>
  <c r="G576" i="1" s="1"/>
  <c r="G575" i="1"/>
  <c r="E577" i="1"/>
  <c r="U577" i="1"/>
  <c r="W577" i="1" s="1"/>
  <c r="I579" i="1"/>
  <c r="J578" i="1"/>
  <c r="K578" i="1" s="1"/>
  <c r="F578" i="1" s="1"/>
  <c r="N578" i="1"/>
  <c r="M578" i="1"/>
  <c r="D577" i="1" l="1"/>
  <c r="G577" i="1" s="1"/>
  <c r="L576" i="1"/>
  <c r="O576" i="1" s="1"/>
  <c r="P576" i="1" s="1"/>
  <c r="X576" i="1" s="1"/>
  <c r="B576" i="1" s="1"/>
  <c r="E578" i="1"/>
  <c r="U578" i="1"/>
  <c r="W578" i="1" s="1"/>
  <c r="I580" i="1"/>
  <c r="J579" i="1"/>
  <c r="K579" i="1" s="1"/>
  <c r="F579" i="1" s="1"/>
  <c r="M579" i="1"/>
  <c r="N579" i="1"/>
  <c r="C577" i="1" l="1"/>
  <c r="L577" i="1"/>
  <c r="O577" i="1" s="1"/>
  <c r="D578" i="1"/>
  <c r="L578" i="1" s="1"/>
  <c r="O578" i="1" s="1"/>
  <c r="E579" i="1"/>
  <c r="M580" i="1"/>
  <c r="J580" i="1"/>
  <c r="K580" i="1" s="1"/>
  <c r="F580" i="1" s="1"/>
  <c r="I581" i="1"/>
  <c r="N580" i="1"/>
  <c r="U579" i="1"/>
  <c r="W579" i="1" s="1"/>
  <c r="P577" i="1" l="1"/>
  <c r="X577" i="1" s="1"/>
  <c r="B577" i="1" s="1"/>
  <c r="C578" i="1"/>
  <c r="C579" i="1" s="1"/>
  <c r="G578" i="1"/>
  <c r="D579" i="1"/>
  <c r="L579" i="1" s="1"/>
  <c r="O579" i="1" s="1"/>
  <c r="E580" i="1"/>
  <c r="M581" i="1"/>
  <c r="I582" i="1"/>
  <c r="J581" i="1"/>
  <c r="K581" i="1" s="1"/>
  <c r="F581" i="1" s="1"/>
  <c r="N581" i="1"/>
  <c r="U580" i="1"/>
  <c r="W580" i="1" s="1"/>
  <c r="P579" i="1" l="1"/>
  <c r="X579" i="1" s="1"/>
  <c r="B579" i="1" s="1"/>
  <c r="C580" i="1"/>
  <c r="P578" i="1"/>
  <c r="X578" i="1" s="1"/>
  <c r="B578" i="1" s="1"/>
  <c r="G579" i="1"/>
  <c r="D580" i="1"/>
  <c r="L580" i="1" s="1"/>
  <c r="O580" i="1" s="1"/>
  <c r="E581" i="1"/>
  <c r="U581" i="1"/>
  <c r="W581" i="1" s="1"/>
  <c r="J582" i="1"/>
  <c r="K582" i="1" s="1"/>
  <c r="F582" i="1" s="1"/>
  <c r="N582" i="1"/>
  <c r="M582" i="1"/>
  <c r="I583" i="1"/>
  <c r="P580" i="1" l="1"/>
  <c r="X580" i="1" s="1"/>
  <c r="B580" i="1" s="1"/>
  <c r="C581" i="1"/>
  <c r="G580" i="1"/>
  <c r="D581" i="1"/>
  <c r="L581" i="1" s="1"/>
  <c r="O581" i="1" s="1"/>
  <c r="E582" i="1"/>
  <c r="U582" i="1"/>
  <c r="W582" i="1" s="1"/>
  <c r="J583" i="1"/>
  <c r="K583" i="1" s="1"/>
  <c r="F583" i="1" s="1"/>
  <c r="I584" i="1"/>
  <c r="N583" i="1"/>
  <c r="M583" i="1"/>
  <c r="P581" i="1" l="1"/>
  <c r="X581" i="1" s="1"/>
  <c r="B581" i="1" s="1"/>
  <c r="C582" i="1"/>
  <c r="G581" i="1"/>
  <c r="D582" i="1"/>
  <c r="L582" i="1" s="1"/>
  <c r="O582" i="1" s="1"/>
  <c r="E583" i="1"/>
  <c r="U583" i="1"/>
  <c r="W583" i="1" s="1"/>
  <c r="M584" i="1"/>
  <c r="I585" i="1"/>
  <c r="N584" i="1"/>
  <c r="J584" i="1"/>
  <c r="K584" i="1" s="1"/>
  <c r="F584" i="1" s="1"/>
  <c r="P582" i="1" l="1"/>
  <c r="X582" i="1" s="1"/>
  <c r="B582" i="1" s="1"/>
  <c r="C583" i="1"/>
  <c r="G582" i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P583" i="1" l="1"/>
  <c r="X583" i="1" s="1"/>
  <c r="B583" i="1" s="1"/>
  <c r="C584" i="1"/>
  <c r="D584" i="1"/>
  <c r="G584" i="1" s="1"/>
  <c r="G583" i="1"/>
  <c r="E585" i="1"/>
  <c r="M586" i="1"/>
  <c r="J586" i="1"/>
  <c r="K586" i="1" s="1"/>
  <c r="F586" i="1" s="1"/>
  <c r="N586" i="1"/>
  <c r="I587" i="1"/>
  <c r="U585" i="1"/>
  <c r="W585" i="1" s="1"/>
  <c r="L584" i="1" l="1"/>
  <c r="O584" i="1" s="1"/>
  <c r="P584" i="1" s="1"/>
  <c r="X584" i="1" s="1"/>
  <c r="B584" i="1" s="1"/>
  <c r="D585" i="1"/>
  <c r="L585" i="1" s="1"/>
  <c r="O585" i="1" s="1"/>
  <c r="E586" i="1"/>
  <c r="U586" i="1"/>
  <c r="W586" i="1" s="1"/>
  <c r="I588" i="1"/>
  <c r="J587" i="1"/>
  <c r="K587" i="1" s="1"/>
  <c r="F587" i="1" s="1"/>
  <c r="C585" i="1" l="1"/>
  <c r="P585" i="1" s="1"/>
  <c r="X585" i="1" s="1"/>
  <c r="B585" i="1" s="1"/>
  <c r="D586" i="1"/>
  <c r="G586" i="1" s="1"/>
  <c r="G585" i="1"/>
  <c r="E587" i="1"/>
  <c r="J588" i="1"/>
  <c r="K588" i="1" s="1"/>
  <c r="F588" i="1" s="1"/>
  <c r="I589" i="1"/>
  <c r="U587" i="1"/>
  <c r="W587" i="1" s="1"/>
  <c r="C586" i="1" l="1"/>
  <c r="L586" i="1"/>
  <c r="O586" i="1" s="1"/>
  <c r="D587" i="1"/>
  <c r="G587" i="1" s="1"/>
  <c r="M587" i="1"/>
  <c r="N587" i="1" s="1"/>
  <c r="E588" i="1"/>
  <c r="U588" i="1"/>
  <c r="W588" i="1" s="1"/>
  <c r="J589" i="1"/>
  <c r="K589" i="1" s="1"/>
  <c r="F589" i="1" s="1"/>
  <c r="I590" i="1"/>
  <c r="P586" i="1" l="1"/>
  <c r="X586" i="1" s="1"/>
  <c r="B586" i="1" s="1"/>
  <c r="C587" i="1"/>
  <c r="L587" i="1"/>
  <c r="O587" i="1" s="1"/>
  <c r="D588" i="1"/>
  <c r="G588" i="1" s="1"/>
  <c r="E589" i="1"/>
  <c r="I591" i="1"/>
  <c r="J590" i="1"/>
  <c r="K590" i="1" s="1"/>
  <c r="U589" i="1"/>
  <c r="W589" i="1" s="1"/>
  <c r="P587" i="1" l="1"/>
  <c r="R587" i="1" s="1"/>
  <c r="M588" i="1"/>
  <c r="N588" i="1" s="1"/>
  <c r="D589" i="1"/>
  <c r="L589" i="1" s="1"/>
  <c r="L588" i="1"/>
  <c r="F590" i="1"/>
  <c r="E590" i="1"/>
  <c r="U590" i="1"/>
  <c r="W590" i="1" s="1"/>
  <c r="I592" i="1"/>
  <c r="J591" i="1"/>
  <c r="K591" i="1" s="1"/>
  <c r="S589" i="1"/>
  <c r="X587" i="1" l="1"/>
  <c r="M589" i="1"/>
  <c r="M590" i="1" s="1"/>
  <c r="M591" i="1" s="1"/>
  <c r="M592" i="1" s="1"/>
  <c r="O588" i="1"/>
  <c r="G589" i="1"/>
  <c r="D590" i="1"/>
  <c r="L590" i="1" s="1"/>
  <c r="Y588" i="1"/>
  <c r="N589" i="1"/>
  <c r="O589" i="1" s="1"/>
  <c r="E591" i="1"/>
  <c r="F591" i="1"/>
  <c r="Y589" i="1"/>
  <c r="U591" i="1"/>
  <c r="W591" i="1" s="1"/>
  <c r="J592" i="1"/>
  <c r="K592" i="1" s="1"/>
  <c r="I593" i="1"/>
  <c r="C588" i="1" l="1"/>
  <c r="P588" i="1" s="1"/>
  <c r="X588" i="1" s="1"/>
  <c r="B587" i="1"/>
  <c r="Y587" i="1"/>
  <c r="C589" i="1"/>
  <c r="P589" i="1" s="1"/>
  <c r="X589" i="1" s="1"/>
  <c r="B589" i="1" s="1"/>
  <c r="D591" i="1"/>
  <c r="L591" i="1" s="1"/>
  <c r="G590" i="1"/>
  <c r="N590" i="1"/>
  <c r="N591" i="1" s="1"/>
  <c r="N592" i="1" s="1"/>
  <c r="F592" i="1"/>
  <c r="E592" i="1"/>
  <c r="J593" i="1"/>
  <c r="K593" i="1" s="1"/>
  <c r="I594" i="1"/>
  <c r="U592" i="1"/>
  <c r="W592" i="1" s="1"/>
  <c r="S590" i="1"/>
  <c r="B588" i="1" l="1"/>
  <c r="G591" i="1"/>
  <c r="C590" i="1"/>
  <c r="D592" i="1"/>
  <c r="L592" i="1" s="1"/>
  <c r="O592" i="1" s="1"/>
  <c r="O590" i="1"/>
  <c r="O591" i="1"/>
  <c r="M593" i="1"/>
  <c r="N593" i="1" s="1"/>
  <c r="N594" i="1" s="1"/>
  <c r="E593" i="1"/>
  <c r="F593" i="1"/>
  <c r="J594" i="1"/>
  <c r="K594" i="1" s="1"/>
  <c r="I595" i="1"/>
  <c r="U593" i="1"/>
  <c r="W593" i="1" s="1"/>
  <c r="P590" i="1" l="1"/>
  <c r="X590" i="1" s="1"/>
  <c r="B590" i="1" s="1"/>
  <c r="D593" i="1"/>
  <c r="L593" i="1" s="1"/>
  <c r="O593" i="1" s="1"/>
  <c r="G592" i="1"/>
  <c r="C591" i="1"/>
  <c r="C592" i="1" s="1"/>
  <c r="C593" i="1" s="1"/>
  <c r="M594" i="1"/>
  <c r="M595" i="1" s="1"/>
  <c r="Y592" i="1"/>
  <c r="F594" i="1"/>
  <c r="E594" i="1"/>
  <c r="J595" i="1"/>
  <c r="K595" i="1" s="1"/>
  <c r="N595" i="1"/>
  <c r="I596" i="1"/>
  <c r="U594" i="1"/>
  <c r="W594" i="1" s="1"/>
  <c r="G593" i="1" l="1"/>
  <c r="D594" i="1"/>
  <c r="L594" i="1" s="1"/>
  <c r="O594" i="1" s="1"/>
  <c r="P593" i="1"/>
  <c r="X593" i="1" s="1"/>
  <c r="B593" i="1" s="1"/>
  <c r="C594" i="1"/>
  <c r="P592" i="1"/>
  <c r="P591" i="1"/>
  <c r="X591" i="1" s="1"/>
  <c r="B591" i="1" s="1"/>
  <c r="E595" i="1"/>
  <c r="F595" i="1"/>
  <c r="I597" i="1"/>
  <c r="J596" i="1"/>
  <c r="K596" i="1" s="1"/>
  <c r="M596" i="1"/>
  <c r="N596" i="1"/>
  <c r="U595" i="1"/>
  <c r="W595" i="1" s="1"/>
  <c r="G594" i="1"/>
  <c r="D595" i="1" l="1"/>
  <c r="L595" i="1" s="1"/>
  <c r="O595" i="1" s="1"/>
  <c r="C595" i="1"/>
  <c r="P594" i="1"/>
  <c r="X594" i="1" s="1"/>
  <c r="B594" i="1" s="1"/>
  <c r="X592" i="1"/>
  <c r="B592" i="1" s="1"/>
  <c r="F596" i="1"/>
  <c r="E596" i="1"/>
  <c r="D596" i="1" s="1"/>
  <c r="L596" i="1" s="1"/>
  <c r="O596" i="1" s="1"/>
  <c r="U596" i="1"/>
  <c r="W596" i="1" s="1"/>
  <c r="J597" i="1"/>
  <c r="K597" i="1" s="1"/>
  <c r="I598" i="1"/>
  <c r="N597" i="1"/>
  <c r="M597" i="1"/>
  <c r="G595" i="1"/>
  <c r="C596" i="1" l="1"/>
  <c r="P596" i="1" s="1"/>
  <c r="X596" i="1" s="1"/>
  <c r="B596" i="1" s="1"/>
  <c r="P595" i="1"/>
  <c r="X595" i="1" s="1"/>
  <c r="B595" i="1" s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C597" i="1" l="1"/>
  <c r="P597" i="1" s="1"/>
  <c r="X597" i="1" s="1"/>
  <c r="B597" i="1" s="1"/>
  <c r="C598" i="1"/>
  <c r="F598" i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P598" i="1" l="1"/>
  <c r="X598" i="1" s="1"/>
  <c r="B598" i="1" s="1"/>
  <c r="C599" i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P599" i="1" l="1"/>
  <c r="X599" i="1" s="1"/>
  <c r="B599" i="1" s="1"/>
  <c r="C600" i="1"/>
  <c r="F600" i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E601" i="1" l="1"/>
  <c r="D601" i="1" s="1"/>
  <c r="L601" i="1" s="1"/>
  <c r="O601" i="1" s="1"/>
  <c r="F601" i="1"/>
  <c r="L600" i="1"/>
  <c r="O600" i="1" s="1"/>
  <c r="P600" i="1" s="1"/>
  <c r="X600" i="1" s="1"/>
  <c r="B600" i="1" s="1"/>
  <c r="U601" i="1"/>
  <c r="W601" i="1" s="1"/>
  <c r="J602" i="1"/>
  <c r="K602" i="1" s="1"/>
  <c r="I603" i="1"/>
  <c r="M602" i="1"/>
  <c r="N602" i="1"/>
  <c r="C601" i="1" l="1"/>
  <c r="C602" i="1" s="1"/>
  <c r="F602" i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P602" i="1" l="1"/>
  <c r="X602" i="1" s="1"/>
  <c r="B602" i="1" s="1"/>
  <c r="C603" i="1"/>
  <c r="P601" i="1"/>
  <c r="X601" i="1" s="1"/>
  <c r="B601" i="1" s="1"/>
  <c r="E603" i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F604" i="1" l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P603" i="1" s="1"/>
  <c r="X603" i="1" s="1"/>
  <c r="B603" i="1" s="1"/>
  <c r="C604" i="1" l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P604" i="1" s="1"/>
  <c r="X604" i="1" s="1"/>
  <c r="B604" i="1" s="1"/>
  <c r="C605" i="1" l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P605" i="1" s="1"/>
  <c r="X605" i="1" s="1"/>
  <c r="B605" i="1" s="1"/>
  <c r="C606" i="1" l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P606" i="1" l="1"/>
  <c r="X606" i="1" s="1"/>
  <c r="B606" i="1" s="1"/>
  <c r="C607" i="1"/>
  <c r="C608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P608" i="1" l="1"/>
  <c r="X608" i="1" s="1"/>
  <c r="B608" i="1" s="1"/>
  <c r="C609" i="1"/>
  <c r="P607" i="1"/>
  <c r="X607" i="1" s="1"/>
  <c r="B607" i="1" s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P609" i="1" l="1"/>
  <c r="X609" i="1" s="1"/>
  <c r="B609" i="1" s="1"/>
  <c r="C610" i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E611" i="1" l="1"/>
  <c r="D611" i="1" s="1"/>
  <c r="L611" i="1" s="1"/>
  <c r="O611" i="1" s="1"/>
  <c r="F611" i="1"/>
  <c r="L610" i="1"/>
  <c r="O610" i="1" s="1"/>
  <c r="P610" i="1" s="1"/>
  <c r="X610" i="1" s="1"/>
  <c r="B610" i="1" s="1"/>
  <c r="J612" i="1"/>
  <c r="K612" i="1" s="1"/>
  <c r="M612" i="1"/>
  <c r="N612" i="1"/>
  <c r="I613" i="1"/>
  <c r="U611" i="1"/>
  <c r="W611" i="1" s="1"/>
  <c r="C611" i="1" l="1"/>
  <c r="C612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P612" i="1" l="1"/>
  <c r="X612" i="1" s="1"/>
  <c r="B612" i="1" s="1"/>
  <c r="C613" i="1"/>
  <c r="P611" i="1"/>
  <c r="X611" i="1" s="1"/>
  <c r="B611" i="1" s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P613" i="1" l="1"/>
  <c r="X613" i="1" s="1"/>
  <c r="B613" i="1" s="1"/>
  <c r="C614" i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E615" i="1" l="1"/>
  <c r="D615" i="1" s="1"/>
  <c r="L615" i="1" s="1"/>
  <c r="O615" i="1" s="1"/>
  <c r="F615" i="1"/>
  <c r="L614" i="1"/>
  <c r="O614" i="1" s="1"/>
  <c r="P614" i="1" s="1"/>
  <c r="X614" i="1" s="1"/>
  <c r="B614" i="1" s="1"/>
  <c r="M616" i="1"/>
  <c r="I617" i="1"/>
  <c r="J616" i="1"/>
  <c r="K616" i="1" s="1"/>
  <c r="N616" i="1"/>
  <c r="U615" i="1"/>
  <c r="W615" i="1" s="1"/>
  <c r="C615" i="1" l="1"/>
  <c r="C616" i="1" s="1"/>
  <c r="F616" i="1"/>
  <c r="E616" i="1"/>
  <c r="D616" i="1" s="1"/>
  <c r="G616" i="1" s="1"/>
  <c r="G615" i="1"/>
  <c r="U616" i="1"/>
  <c r="W616" i="1" s="1"/>
  <c r="I618" i="1"/>
  <c r="J617" i="1"/>
  <c r="K617" i="1" s="1"/>
  <c r="P615" i="1" l="1"/>
  <c r="X615" i="1" s="1"/>
  <c r="B615" i="1" s="1"/>
  <c r="E617" i="1"/>
  <c r="D617" i="1" s="1"/>
  <c r="L617" i="1" s="1"/>
  <c r="F617" i="1"/>
  <c r="U617" i="1"/>
  <c r="W617" i="1" s="1"/>
  <c r="I619" i="1"/>
  <c r="J618" i="1"/>
  <c r="K618" i="1" s="1"/>
  <c r="L616" i="1"/>
  <c r="O616" i="1" l="1"/>
  <c r="M617" i="1"/>
  <c r="N617" i="1" s="1"/>
  <c r="O617" i="1" s="1"/>
  <c r="F618" i="1"/>
  <c r="E618" i="1"/>
  <c r="D618" i="1" s="1"/>
  <c r="L618" i="1" s="1"/>
  <c r="U618" i="1"/>
  <c r="W618" i="1" s="1"/>
  <c r="G617" i="1"/>
  <c r="J619" i="1"/>
  <c r="K619" i="1" s="1"/>
  <c r="I620" i="1"/>
  <c r="S617" i="1"/>
  <c r="P616" i="1" l="1"/>
  <c r="X616" i="1" s="1"/>
  <c r="B616" i="1" s="1"/>
  <c r="C617" i="1"/>
  <c r="P617" i="1" s="1"/>
  <c r="X617" i="1" s="1"/>
  <c r="B617" i="1" s="1"/>
  <c r="M618" i="1"/>
  <c r="N618" i="1" s="1"/>
  <c r="O618" i="1" s="1"/>
  <c r="E619" i="1"/>
  <c r="D619" i="1" s="1"/>
  <c r="G619" i="1" s="1"/>
  <c r="F619" i="1"/>
  <c r="Y617" i="1"/>
  <c r="G618" i="1"/>
  <c r="I621" i="1"/>
  <c r="J620" i="1"/>
  <c r="K620" i="1" s="1"/>
  <c r="U619" i="1"/>
  <c r="W619" i="1" s="1"/>
  <c r="S618" i="1"/>
  <c r="C618" i="1" l="1"/>
  <c r="P618" i="1" s="1"/>
  <c r="X618" i="1" s="1"/>
  <c r="B618" i="1" s="1"/>
  <c r="M619" i="1"/>
  <c r="Y618" i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C619" i="1" l="1"/>
  <c r="N620" i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P619" i="1" l="1"/>
  <c r="R619" i="1" s="1"/>
  <c r="N621" i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X619" i="1" l="1"/>
  <c r="C620" i="1"/>
  <c r="P620" i="1" s="1"/>
  <c r="X620" i="1" s="1"/>
  <c r="B620" i="1" s="1"/>
  <c r="S620" i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B619" i="1" l="1"/>
  <c r="Y619" i="1"/>
  <c r="C621" i="1"/>
  <c r="P621" i="1" s="1"/>
  <c r="X621" i="1" s="1"/>
  <c r="B621" i="1" s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C622" i="1" l="1"/>
  <c r="E625" i="1"/>
  <c r="D625" i="1" s="1"/>
  <c r="L625" i="1" s="1"/>
  <c r="O625" i="1" s="1"/>
  <c r="F625" i="1"/>
  <c r="O623" i="1"/>
  <c r="O622" i="1"/>
  <c r="P622" i="1" s="1"/>
  <c r="X622" i="1" s="1"/>
  <c r="B622" i="1" s="1"/>
  <c r="U625" i="1"/>
  <c r="W625" i="1" s="1"/>
  <c r="L624" i="1"/>
  <c r="O624" i="1" s="1"/>
  <c r="J626" i="1"/>
  <c r="K626" i="1" s="1"/>
  <c r="M626" i="1"/>
  <c r="N626" i="1"/>
  <c r="I627" i="1"/>
  <c r="C623" i="1" l="1"/>
  <c r="C624" i="1" s="1"/>
  <c r="C625" i="1" s="1"/>
  <c r="C626" i="1" s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P626" i="1" l="1"/>
  <c r="X626" i="1" s="1"/>
  <c r="B626" i="1" s="1"/>
  <c r="P623" i="1"/>
  <c r="X623" i="1" s="1"/>
  <c r="B623" i="1" s="1"/>
  <c r="C627" i="1"/>
  <c r="P625" i="1"/>
  <c r="X625" i="1" s="1"/>
  <c r="B625" i="1" s="1"/>
  <c r="P624" i="1"/>
  <c r="X624" i="1" s="1"/>
  <c r="B624" i="1" s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F628" i="1" l="1"/>
  <c r="E628" i="1"/>
  <c r="D628" i="1" s="1"/>
  <c r="L628" i="1" s="1"/>
  <c r="O628" i="1" s="1"/>
  <c r="L627" i="1"/>
  <c r="O627" i="1" s="1"/>
  <c r="P627" i="1" s="1"/>
  <c r="X627" i="1" s="1"/>
  <c r="B627" i="1" s="1"/>
  <c r="U628" i="1"/>
  <c r="W628" i="1" s="1"/>
  <c r="J629" i="1"/>
  <c r="K629" i="1" s="1"/>
  <c r="M629" i="1"/>
  <c r="I630" i="1"/>
  <c r="N629" i="1"/>
  <c r="C628" i="1" l="1"/>
  <c r="C629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P629" i="1" l="1"/>
  <c r="X629" i="1" s="1"/>
  <c r="B629" i="1" s="1"/>
  <c r="C630" i="1"/>
  <c r="P628" i="1"/>
  <c r="X628" i="1" s="1"/>
  <c r="B628" i="1" s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P630" i="1" l="1"/>
  <c r="X630" i="1" s="1"/>
  <c r="B630" i="1" s="1"/>
  <c r="C631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F632" i="1" l="1"/>
  <c r="E632" i="1"/>
  <c r="D632" i="1" s="1"/>
  <c r="G632" i="1" s="1"/>
  <c r="L631" i="1"/>
  <c r="O631" i="1" s="1"/>
  <c r="P631" i="1" s="1"/>
  <c r="X631" i="1" s="1"/>
  <c r="B631" i="1" s="1"/>
  <c r="U632" i="1"/>
  <c r="W632" i="1" s="1"/>
  <c r="J633" i="1"/>
  <c r="K633" i="1" s="1"/>
  <c r="M633" i="1"/>
  <c r="N633" i="1"/>
  <c r="I634" i="1"/>
  <c r="F633" i="1" l="1"/>
  <c r="C632" i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P632" i="1"/>
  <c r="X632" i="1" s="1"/>
  <c r="B632" i="1" s="1"/>
  <c r="C633" i="1"/>
  <c r="C634" i="1" s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F635" i="1" s="1"/>
  <c r="N635" i="1"/>
  <c r="P634" i="1" l="1"/>
  <c r="X634" i="1" s="1"/>
  <c r="B634" i="1" s="1"/>
  <c r="C635" i="1"/>
  <c r="P633" i="1"/>
  <c r="X633" i="1" s="1"/>
  <c r="B633" i="1" s="1"/>
  <c r="E635" i="1"/>
  <c r="D635" i="1" s="1"/>
  <c r="L635" i="1" s="1"/>
  <c r="O635" i="1" s="1"/>
  <c r="G634" i="1"/>
  <c r="U635" i="1"/>
  <c r="W635" i="1" s="1"/>
  <c r="J636" i="1"/>
  <c r="K636" i="1" s="1"/>
  <c r="F636" i="1" s="1"/>
  <c r="I637" i="1"/>
  <c r="M636" i="1"/>
  <c r="N636" i="1"/>
  <c r="P635" i="1" l="1"/>
  <c r="X635" i="1" s="1"/>
  <c r="B635" i="1" s="1"/>
  <c r="C636" i="1"/>
  <c r="E636" i="1"/>
  <c r="D636" i="1" s="1"/>
  <c r="L636" i="1" s="1"/>
  <c r="O636" i="1" s="1"/>
  <c r="G635" i="1"/>
  <c r="M637" i="1"/>
  <c r="I638" i="1"/>
  <c r="J637" i="1"/>
  <c r="K637" i="1" s="1"/>
  <c r="F637" i="1" s="1"/>
  <c r="N637" i="1"/>
  <c r="U636" i="1"/>
  <c r="W636" i="1" s="1"/>
  <c r="P636" i="1" l="1"/>
  <c r="X636" i="1" s="1"/>
  <c r="B636" i="1" s="1"/>
  <c r="C637" i="1"/>
  <c r="E637" i="1"/>
  <c r="D637" i="1" s="1"/>
  <c r="G637" i="1" s="1"/>
  <c r="U637" i="1"/>
  <c r="W637" i="1" s="1"/>
  <c r="G636" i="1"/>
  <c r="J638" i="1"/>
  <c r="K638" i="1" s="1"/>
  <c r="F638" i="1" s="1"/>
  <c r="M638" i="1"/>
  <c r="I639" i="1"/>
  <c r="N638" i="1"/>
  <c r="E638" i="1" l="1"/>
  <c r="D638" i="1" s="1"/>
  <c r="L638" i="1" s="1"/>
  <c r="O638" i="1" s="1"/>
  <c r="M639" i="1"/>
  <c r="J639" i="1"/>
  <c r="K639" i="1" s="1"/>
  <c r="F639" i="1" s="1"/>
  <c r="I640" i="1"/>
  <c r="N639" i="1"/>
  <c r="U638" i="1"/>
  <c r="W638" i="1" s="1"/>
  <c r="L637" i="1"/>
  <c r="O637" i="1" s="1"/>
  <c r="P637" i="1" s="1"/>
  <c r="X637" i="1" s="1"/>
  <c r="B637" i="1" s="1"/>
  <c r="C638" i="1" l="1"/>
  <c r="C639" i="1" s="1"/>
  <c r="E639" i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P639" i="1" l="1"/>
  <c r="X639" i="1" s="1"/>
  <c r="B639" i="1" s="1"/>
  <c r="C640" i="1"/>
  <c r="P638" i="1"/>
  <c r="X638" i="1" s="1"/>
  <c r="B638" i="1" s="1"/>
  <c r="E640" i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P640" i="1" l="1"/>
  <c r="X640" i="1" s="1"/>
  <c r="B640" i="1" s="1"/>
  <c r="C641" i="1"/>
  <c r="E641" i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P641" i="1" l="1"/>
  <c r="X641" i="1" s="1"/>
  <c r="B641" i="1" s="1"/>
  <c r="C642" i="1"/>
  <c r="E642" i="1"/>
  <c r="G641" i="1"/>
  <c r="U642" i="1"/>
  <c r="W642" i="1" s="1"/>
  <c r="M643" i="1"/>
  <c r="J643" i="1"/>
  <c r="K643" i="1" s="1"/>
  <c r="F643" i="1" s="1"/>
  <c r="I644" i="1"/>
  <c r="N643" i="1"/>
  <c r="E643" i="1" l="1"/>
  <c r="D642" i="1"/>
  <c r="L642" i="1" s="1"/>
  <c r="O642" i="1" s="1"/>
  <c r="P642" i="1" s="1"/>
  <c r="X642" i="1" s="1"/>
  <c r="B642" i="1" s="1"/>
  <c r="M644" i="1"/>
  <c r="J644" i="1"/>
  <c r="K644" i="1" s="1"/>
  <c r="F644" i="1" s="1"/>
  <c r="I645" i="1"/>
  <c r="N644" i="1"/>
  <c r="U643" i="1"/>
  <c r="W643" i="1" s="1"/>
  <c r="C643" i="1" l="1"/>
  <c r="D643" i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P643" i="1" l="1"/>
  <c r="X643" i="1" s="1"/>
  <c r="B643" i="1" s="1"/>
  <c r="C644" i="1"/>
  <c r="G643" i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P644" i="1" l="1"/>
  <c r="X644" i="1" s="1"/>
  <c r="B644" i="1" s="1"/>
  <c r="C645" i="1"/>
  <c r="G644" i="1"/>
  <c r="D645" i="1"/>
  <c r="L645" i="1" s="1"/>
  <c r="O645" i="1" s="1"/>
  <c r="E646" i="1"/>
  <c r="U646" i="1"/>
  <c r="W646" i="1" s="1"/>
  <c r="I648" i="1"/>
  <c r="J647" i="1"/>
  <c r="K647" i="1" s="1"/>
  <c r="F647" i="1" s="1"/>
  <c r="N647" i="1"/>
  <c r="M647" i="1"/>
  <c r="P645" i="1" l="1"/>
  <c r="X645" i="1" s="1"/>
  <c r="B645" i="1" s="1"/>
  <c r="C646" i="1"/>
  <c r="G645" i="1"/>
  <c r="D646" i="1"/>
  <c r="L646" i="1" s="1"/>
  <c r="O646" i="1" s="1"/>
  <c r="E647" i="1"/>
  <c r="U647" i="1"/>
  <c r="W647" i="1" s="1"/>
  <c r="J648" i="1"/>
  <c r="K648" i="1" s="1"/>
  <c r="F648" i="1" s="1"/>
  <c r="I649" i="1"/>
  <c r="P646" i="1" l="1"/>
  <c r="X646" i="1" s="1"/>
  <c r="B646" i="1" s="1"/>
  <c r="C647" i="1"/>
  <c r="G646" i="1"/>
  <c r="E648" i="1"/>
  <c r="D647" i="1"/>
  <c r="L647" i="1" s="1"/>
  <c r="U648" i="1"/>
  <c r="W648" i="1" s="1"/>
  <c r="I650" i="1"/>
  <c r="J649" i="1"/>
  <c r="K649" i="1" s="1"/>
  <c r="F649" i="1" s="1"/>
  <c r="O647" i="1" l="1"/>
  <c r="P647" i="1" s="1"/>
  <c r="X647" i="1" s="1"/>
  <c r="B647" i="1" s="1"/>
  <c r="M648" i="1"/>
  <c r="G647" i="1"/>
  <c r="E649" i="1"/>
  <c r="D648" i="1"/>
  <c r="L648" i="1" s="1"/>
  <c r="U649" i="1"/>
  <c r="W649" i="1" s="1"/>
  <c r="J650" i="1"/>
  <c r="K650" i="1" s="1"/>
  <c r="I651" i="1"/>
  <c r="C648" i="1" l="1"/>
  <c r="U650" i="1"/>
  <c r="W650" i="1" s="1"/>
  <c r="N648" i="1"/>
  <c r="O648" i="1" s="1"/>
  <c r="M649" i="1"/>
  <c r="G648" i="1"/>
  <c r="D649" i="1"/>
  <c r="L649" i="1" s="1"/>
  <c r="E650" i="1"/>
  <c r="F650" i="1"/>
  <c r="J651" i="1"/>
  <c r="K651" i="1" s="1"/>
  <c r="I652" i="1"/>
  <c r="S649" i="1"/>
  <c r="P648" i="1" l="1"/>
  <c r="R648" i="1" s="1"/>
  <c r="AI32" i="1" s="1"/>
  <c r="AH32" i="1" s="1"/>
  <c r="N649" i="1"/>
  <c r="O649" i="1" s="1"/>
  <c r="M650" i="1"/>
  <c r="D650" i="1"/>
  <c r="G650" i="1" s="1"/>
  <c r="G649" i="1"/>
  <c r="F651" i="1"/>
  <c r="E651" i="1"/>
  <c r="I653" i="1"/>
  <c r="J652" i="1"/>
  <c r="K652" i="1" s="1"/>
  <c r="U651" i="1"/>
  <c r="W651" i="1" s="1"/>
  <c r="AE32" i="1" l="1"/>
  <c r="AJ32" i="1"/>
  <c r="X648" i="1"/>
  <c r="C649" i="1"/>
  <c r="P649" i="1" s="1"/>
  <c r="X649" i="1" s="1"/>
  <c r="B649" i="1" s="1"/>
  <c r="N650" i="1"/>
  <c r="L650" i="1"/>
  <c r="D651" i="1"/>
  <c r="L651" i="1" s="1"/>
  <c r="Y649" i="1"/>
  <c r="E652" i="1"/>
  <c r="F652" i="1"/>
  <c r="M651" i="1"/>
  <c r="U652" i="1"/>
  <c r="W652" i="1" s="1"/>
  <c r="J653" i="1"/>
  <c r="K653" i="1" s="1"/>
  <c r="I654" i="1"/>
  <c r="B648" i="1" l="1"/>
  <c r="AG33" i="1"/>
  <c r="C650" i="1"/>
  <c r="Y648" i="1"/>
  <c r="O650" i="1"/>
  <c r="G651" i="1"/>
  <c r="D652" i="1"/>
  <c r="L652" i="1" s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P650" i="1" l="1"/>
  <c r="X650" i="1" s="1"/>
  <c r="B650" i="1" s="1"/>
  <c r="C651" i="1"/>
  <c r="G652" i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P651" i="1" l="1"/>
  <c r="X651" i="1" s="1"/>
  <c r="B651" i="1" s="1"/>
  <c r="C652" i="1"/>
  <c r="D654" i="1"/>
  <c r="G654" i="1" s="1"/>
  <c r="G653" i="1"/>
  <c r="E655" i="1"/>
  <c r="F655" i="1"/>
  <c r="N653" i="1"/>
  <c r="O652" i="1"/>
  <c r="U655" i="1"/>
  <c r="W655" i="1" s="1"/>
  <c r="I657" i="1"/>
  <c r="J656" i="1"/>
  <c r="K656" i="1" s="1"/>
  <c r="M656" i="1"/>
  <c r="P652" i="1" l="1"/>
  <c r="X652" i="1" s="1"/>
  <c r="B652" i="1" s="1"/>
  <c r="C653" i="1"/>
  <c r="L654" i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P653" i="1" l="1"/>
  <c r="X653" i="1" s="1"/>
  <c r="B653" i="1" s="1"/>
  <c r="G655" i="1"/>
  <c r="D656" i="1"/>
  <c r="L656" i="1" s="1"/>
  <c r="O656" i="1" s="1"/>
  <c r="E657" i="1"/>
  <c r="F657" i="1"/>
  <c r="S653" i="1"/>
  <c r="O654" i="1"/>
  <c r="O655" i="1"/>
  <c r="J658" i="1"/>
  <c r="K658" i="1" s="1"/>
  <c r="I659" i="1"/>
  <c r="M658" i="1"/>
  <c r="N658" i="1"/>
  <c r="U657" i="1"/>
  <c r="W657" i="1" s="1"/>
  <c r="Y653" i="1" l="1"/>
  <c r="C654" i="1"/>
  <c r="C655" i="1" s="1"/>
  <c r="C656" i="1" s="1"/>
  <c r="C657" i="1" s="1"/>
  <c r="D657" i="1"/>
  <c r="G657" i="1" s="1"/>
  <c r="G656" i="1"/>
  <c r="F658" i="1"/>
  <c r="E658" i="1"/>
  <c r="I660" i="1"/>
  <c r="J659" i="1"/>
  <c r="K659" i="1" s="1"/>
  <c r="M659" i="1"/>
  <c r="N659" i="1"/>
  <c r="U658" i="1"/>
  <c r="W658" i="1" s="1"/>
  <c r="P656" i="1" l="1"/>
  <c r="X656" i="1" s="1"/>
  <c r="B656" i="1" s="1"/>
  <c r="P654" i="1"/>
  <c r="X654" i="1" s="1"/>
  <c r="B654" i="1" s="1"/>
  <c r="P655" i="1"/>
  <c r="X655" i="1" s="1"/>
  <c r="B655" i="1" s="1"/>
  <c r="L657" i="1"/>
  <c r="O657" i="1" s="1"/>
  <c r="P657" i="1" s="1"/>
  <c r="X657" i="1" s="1"/>
  <c r="B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C658" i="1" l="1"/>
  <c r="C659" i="1" s="1"/>
  <c r="G658" i="1"/>
  <c r="D659" i="1"/>
  <c r="L659" i="1" s="1"/>
  <c r="O659" i="1" s="1"/>
  <c r="F660" i="1"/>
  <c r="E660" i="1"/>
  <c r="I662" i="1"/>
  <c r="J661" i="1"/>
  <c r="K661" i="1" s="1"/>
  <c r="M661" i="1"/>
  <c r="N661" i="1"/>
  <c r="U660" i="1"/>
  <c r="W660" i="1" s="1"/>
  <c r="P659" i="1" l="1"/>
  <c r="X659" i="1" s="1"/>
  <c r="B659" i="1" s="1"/>
  <c r="C660" i="1"/>
  <c r="P658" i="1"/>
  <c r="X658" i="1" s="1"/>
  <c r="B658" i="1" s="1"/>
  <c r="D660" i="1"/>
  <c r="L660" i="1" s="1"/>
  <c r="O660" i="1" s="1"/>
  <c r="G659" i="1"/>
  <c r="E661" i="1"/>
  <c r="F661" i="1"/>
  <c r="U661" i="1"/>
  <c r="W661" i="1" s="1"/>
  <c r="I663" i="1"/>
  <c r="M662" i="1"/>
  <c r="J662" i="1"/>
  <c r="K662" i="1" s="1"/>
  <c r="N662" i="1"/>
  <c r="P660" i="1" l="1"/>
  <c r="X660" i="1" s="1"/>
  <c r="B660" i="1" s="1"/>
  <c r="C661" i="1"/>
  <c r="G660" i="1"/>
  <c r="D661" i="1"/>
  <c r="L661" i="1" s="1"/>
  <c r="O661" i="1" s="1"/>
  <c r="F662" i="1"/>
  <c r="E662" i="1"/>
  <c r="U662" i="1"/>
  <c r="W662" i="1" s="1"/>
  <c r="I664" i="1"/>
  <c r="J663" i="1"/>
  <c r="K663" i="1" s="1"/>
  <c r="M663" i="1"/>
  <c r="N663" i="1"/>
  <c r="P661" i="1" l="1"/>
  <c r="X661" i="1" s="1"/>
  <c r="B661" i="1" s="1"/>
  <c r="D662" i="1"/>
  <c r="L662" i="1" s="1"/>
  <c r="O662" i="1" s="1"/>
  <c r="G661" i="1"/>
  <c r="C662" i="1"/>
  <c r="E663" i="1"/>
  <c r="F663" i="1"/>
  <c r="U663" i="1"/>
  <c r="W663" i="1" s="1"/>
  <c r="M664" i="1"/>
  <c r="I665" i="1"/>
  <c r="N664" i="1"/>
  <c r="J664" i="1"/>
  <c r="K664" i="1" s="1"/>
  <c r="D663" i="1" l="1"/>
  <c r="L663" i="1" s="1"/>
  <c r="O663" i="1" s="1"/>
  <c r="G662" i="1"/>
  <c r="C663" i="1"/>
  <c r="P662" i="1"/>
  <c r="X662" i="1" s="1"/>
  <c r="B662" i="1" s="1"/>
  <c r="F664" i="1"/>
  <c r="E664" i="1"/>
  <c r="U664" i="1"/>
  <c r="W664" i="1" s="1"/>
  <c r="J665" i="1"/>
  <c r="K665" i="1" s="1"/>
  <c r="M665" i="1"/>
  <c r="N665" i="1"/>
  <c r="I666" i="1"/>
  <c r="G663" i="1" l="1"/>
  <c r="D664" i="1"/>
  <c r="L664" i="1" s="1"/>
  <c r="O664" i="1" s="1"/>
  <c r="P663" i="1"/>
  <c r="X663" i="1" s="1"/>
  <c r="B663" i="1" s="1"/>
  <c r="C664" i="1"/>
  <c r="E665" i="1"/>
  <c r="F665" i="1"/>
  <c r="J666" i="1"/>
  <c r="K666" i="1" s="1"/>
  <c r="N666" i="1"/>
  <c r="I667" i="1"/>
  <c r="M666" i="1"/>
  <c r="U665" i="1"/>
  <c r="W665" i="1" s="1"/>
  <c r="G664" i="1" l="1"/>
  <c r="D665" i="1"/>
  <c r="G665" i="1" s="1"/>
  <c r="C665" i="1"/>
  <c r="P664" i="1"/>
  <c r="X664" i="1" s="1"/>
  <c r="B664" i="1" s="1"/>
  <c r="F666" i="1"/>
  <c r="E666" i="1"/>
  <c r="J667" i="1"/>
  <c r="K667" i="1" s="1"/>
  <c r="I668" i="1"/>
  <c r="M667" i="1"/>
  <c r="N667" i="1"/>
  <c r="U666" i="1"/>
  <c r="W666" i="1" s="1"/>
  <c r="D666" i="1" l="1"/>
  <c r="G666" i="1" s="1"/>
  <c r="L665" i="1"/>
  <c r="O665" i="1" s="1"/>
  <c r="P665" i="1" s="1"/>
  <c r="X665" i="1" s="1"/>
  <c r="B665" i="1" s="1"/>
  <c r="E667" i="1"/>
  <c r="F667" i="1"/>
  <c r="I669" i="1"/>
  <c r="J668" i="1"/>
  <c r="K668" i="1" s="1"/>
  <c r="M668" i="1"/>
  <c r="N668" i="1"/>
  <c r="U667" i="1"/>
  <c r="W667" i="1" s="1"/>
  <c r="L666" i="1" l="1"/>
  <c r="O666" i="1" s="1"/>
  <c r="D667" i="1"/>
  <c r="L667" i="1" s="1"/>
  <c r="O667" i="1" s="1"/>
  <c r="C666" i="1"/>
  <c r="P666" i="1" s="1"/>
  <c r="X666" i="1" s="1"/>
  <c r="B666" i="1" s="1"/>
  <c r="F668" i="1"/>
  <c r="E668" i="1"/>
  <c r="U668" i="1"/>
  <c r="W668" i="1" s="1"/>
  <c r="I670" i="1"/>
  <c r="J669" i="1"/>
  <c r="K669" i="1" s="1"/>
  <c r="M669" i="1"/>
  <c r="N669" i="1"/>
  <c r="G667" i="1"/>
  <c r="D668" i="1" l="1"/>
  <c r="G668" i="1" s="1"/>
  <c r="C667" i="1"/>
  <c r="C668" i="1" s="1"/>
  <c r="E669" i="1"/>
  <c r="F669" i="1"/>
  <c r="U669" i="1"/>
  <c r="W669" i="1" s="1"/>
  <c r="I671" i="1"/>
  <c r="J670" i="1"/>
  <c r="K670" i="1" s="1"/>
  <c r="N670" i="1"/>
  <c r="M670" i="1"/>
  <c r="L668" i="1" l="1"/>
  <c r="O668" i="1" s="1"/>
  <c r="D669" i="1"/>
  <c r="L669" i="1" s="1"/>
  <c r="O669" i="1" s="1"/>
  <c r="P668" i="1"/>
  <c r="X668" i="1" s="1"/>
  <c r="B668" i="1" s="1"/>
  <c r="P667" i="1"/>
  <c r="X667" i="1" s="1"/>
  <c r="B667" i="1" s="1"/>
  <c r="C669" i="1"/>
  <c r="C670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P669" i="1" l="1"/>
  <c r="X669" i="1" s="1"/>
  <c r="B669" i="1" s="1"/>
  <c r="E671" i="1"/>
  <c r="D671" i="1" s="1"/>
  <c r="L671" i="1" s="1"/>
  <c r="O671" i="1" s="1"/>
  <c r="F671" i="1"/>
  <c r="L670" i="1"/>
  <c r="O670" i="1" s="1"/>
  <c r="P670" i="1" s="1"/>
  <c r="X670" i="1" s="1"/>
  <c r="B670" i="1" s="1"/>
  <c r="U671" i="1"/>
  <c r="W671" i="1" s="1"/>
  <c r="M672" i="1"/>
  <c r="I673" i="1"/>
  <c r="N672" i="1"/>
  <c r="J672" i="1"/>
  <c r="K672" i="1" s="1"/>
  <c r="C671" i="1" l="1"/>
  <c r="C672" i="1" s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P672" i="1" l="1"/>
  <c r="X672" i="1" s="1"/>
  <c r="B672" i="1" s="1"/>
  <c r="C673" i="1"/>
  <c r="P671" i="1"/>
  <c r="X671" i="1" s="1"/>
  <c r="B671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P673" i="1" l="1"/>
  <c r="X673" i="1" s="1"/>
  <c r="B673" i="1" s="1"/>
  <c r="C674" i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P674" i="1" l="1"/>
  <c r="X674" i="1" s="1"/>
  <c r="B674" i="1" s="1"/>
  <c r="C675" i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F676" i="1" l="1"/>
  <c r="E676" i="1"/>
  <c r="D676" i="1" s="1"/>
  <c r="L676" i="1" s="1"/>
  <c r="O676" i="1" s="1"/>
  <c r="L675" i="1"/>
  <c r="O675" i="1" s="1"/>
  <c r="P675" i="1" s="1"/>
  <c r="X675" i="1" s="1"/>
  <c r="B675" i="1" s="1"/>
  <c r="J677" i="1"/>
  <c r="K677" i="1" s="1"/>
  <c r="I678" i="1"/>
  <c r="M677" i="1"/>
  <c r="N677" i="1"/>
  <c r="U676" i="1"/>
  <c r="W676" i="1" s="1"/>
  <c r="C676" i="1" l="1"/>
  <c r="C677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P677" i="1" l="1"/>
  <c r="X677" i="1" s="1"/>
  <c r="B677" i="1" s="1"/>
  <c r="C678" i="1"/>
  <c r="P676" i="1"/>
  <c r="X676" i="1" s="1"/>
  <c r="B676" i="1" s="1"/>
  <c r="F678" i="1"/>
  <c r="E678" i="1"/>
  <c r="D678" i="1" s="1"/>
  <c r="G678" i="1" s="1"/>
  <c r="G677" i="1"/>
  <c r="U678" i="1"/>
  <c r="W678" i="1" s="1"/>
  <c r="J679" i="1"/>
  <c r="K679" i="1" s="1"/>
  <c r="I680" i="1"/>
  <c r="E679" i="1" l="1"/>
  <c r="D679" i="1" s="1"/>
  <c r="L679" i="1" s="1"/>
  <c r="F679" i="1"/>
  <c r="U679" i="1"/>
  <c r="W679" i="1" s="1"/>
  <c r="L678" i="1"/>
  <c r="O678" i="1" s="1"/>
  <c r="P678" i="1" s="1"/>
  <c r="X678" i="1" s="1"/>
  <c r="B678" i="1" s="1"/>
  <c r="I681" i="1"/>
  <c r="J680" i="1"/>
  <c r="K680" i="1" s="1"/>
  <c r="M679" i="1"/>
  <c r="N679" i="1" s="1"/>
  <c r="S678" i="1"/>
  <c r="C679" i="1" l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P679" i="1" l="1"/>
  <c r="E681" i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X679" i="1" l="1"/>
  <c r="R679" i="1"/>
  <c r="AI33" i="1" s="1"/>
  <c r="AH33" i="1" s="1"/>
  <c r="C680" i="1"/>
  <c r="P680" i="1" s="1"/>
  <c r="X680" i="1" s="1"/>
  <c r="B680" i="1" s="1"/>
  <c r="M681" i="1"/>
  <c r="M682" i="1" s="1"/>
  <c r="M683" i="1" s="1"/>
  <c r="E682" i="1"/>
  <c r="G681" i="1"/>
  <c r="U682" i="1"/>
  <c r="W682" i="1" s="1"/>
  <c r="J683" i="1"/>
  <c r="K683" i="1" s="1"/>
  <c r="F683" i="1" s="1"/>
  <c r="I684" i="1"/>
  <c r="S680" i="1"/>
  <c r="N681" i="1"/>
  <c r="B679" i="1" l="1"/>
  <c r="AE33" i="1"/>
  <c r="AJ33" i="1"/>
  <c r="C681" i="1"/>
  <c r="Y679" i="1"/>
  <c r="Y680" i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P681" i="1" s="1"/>
  <c r="AG34" i="1" l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X681" i="1"/>
  <c r="B681" i="1" s="1"/>
  <c r="S681" i="1"/>
  <c r="C682" i="1" s="1"/>
  <c r="N683" i="1"/>
  <c r="O682" i="1"/>
  <c r="P682" i="1" l="1"/>
  <c r="X682" i="1" s="1"/>
  <c r="B682" i="1" s="1"/>
  <c r="C683" i="1"/>
  <c r="Y682" i="1"/>
  <c r="G683" i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P683" i="1" l="1"/>
  <c r="X683" i="1" s="1"/>
  <c r="B683" i="1" s="1"/>
  <c r="C684" i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P684" i="1" l="1"/>
  <c r="X684" i="1" s="1"/>
  <c r="B684" i="1" s="1"/>
  <c r="C685" i="1"/>
  <c r="D686" i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P685" i="1" l="1"/>
  <c r="X685" i="1" s="1"/>
  <c r="B685" i="1" s="1"/>
  <c r="C686" i="1"/>
  <c r="G686" i="1"/>
  <c r="D687" i="1"/>
  <c r="L687" i="1" s="1"/>
  <c r="E688" i="1"/>
  <c r="U688" i="1"/>
  <c r="W688" i="1" s="1"/>
  <c r="I690" i="1"/>
  <c r="M689" i="1"/>
  <c r="J689" i="1"/>
  <c r="K689" i="1" s="1"/>
  <c r="F689" i="1" s="1"/>
  <c r="N687" i="1"/>
  <c r="O686" i="1"/>
  <c r="P686" i="1" l="1"/>
  <c r="X686" i="1" s="1"/>
  <c r="B686" i="1" s="1"/>
  <c r="C687" i="1"/>
  <c r="G687" i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P687" i="1" l="1"/>
  <c r="X687" i="1" s="1"/>
  <c r="B687" i="1" s="1"/>
  <c r="C688" i="1"/>
  <c r="D689" i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P688" i="1" l="1"/>
  <c r="X688" i="1" s="1"/>
  <c r="B688" i="1" s="1"/>
  <c r="C689" i="1"/>
  <c r="D690" i="1"/>
  <c r="G690" i="1" s="1"/>
  <c r="G689" i="1"/>
  <c r="E691" i="1"/>
  <c r="J692" i="1"/>
  <c r="K692" i="1" s="1"/>
  <c r="F692" i="1" s="1"/>
  <c r="I693" i="1"/>
  <c r="M692" i="1"/>
  <c r="U691" i="1"/>
  <c r="W691" i="1" s="1"/>
  <c r="N690" i="1"/>
  <c r="O689" i="1"/>
  <c r="P689" i="1" l="1"/>
  <c r="X689" i="1" s="1"/>
  <c r="B689" i="1" s="1"/>
  <c r="C690" i="1"/>
  <c r="L690" i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P690" i="1" l="1"/>
  <c r="X690" i="1" s="1"/>
  <c r="B690" i="1" s="1"/>
  <c r="C691" i="1"/>
  <c r="G691" i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P691" i="1" l="1"/>
  <c r="X691" i="1" s="1"/>
  <c r="B691" i="1" s="1"/>
  <c r="C692" i="1"/>
  <c r="L692" i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P692" i="1" l="1"/>
  <c r="X692" i="1" s="1"/>
  <c r="B692" i="1" s="1"/>
  <c r="C693" i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P693" i="1" l="1"/>
  <c r="X693" i="1" s="1"/>
  <c r="B693" i="1" s="1"/>
  <c r="C694" i="1"/>
  <c r="G694" i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P694" i="1" l="1"/>
  <c r="X694" i="1" s="1"/>
  <c r="B694" i="1" s="1"/>
  <c r="C695" i="1"/>
  <c r="L695" i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P695" i="1" l="1"/>
  <c r="X695" i="1" s="1"/>
  <c r="B695" i="1" s="1"/>
  <c r="C696" i="1"/>
  <c r="L696" i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P696" i="1" l="1"/>
  <c r="X696" i="1" s="1"/>
  <c r="B696" i="1" s="1"/>
  <c r="C697" i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P697" i="1" l="1"/>
  <c r="X697" i="1" s="1"/>
  <c r="B697" i="1" s="1"/>
  <c r="C698" i="1"/>
  <c r="L698" i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P698" i="1" l="1"/>
  <c r="X698" i="1" s="1"/>
  <c r="B698" i="1" s="1"/>
  <c r="C699" i="1"/>
  <c r="D700" i="1"/>
  <c r="L700" i="1" s="1"/>
  <c r="L699" i="1"/>
  <c r="O699" i="1" s="1"/>
  <c r="E701" i="1"/>
  <c r="U701" i="1"/>
  <c r="W701" i="1" s="1"/>
  <c r="I703" i="1"/>
  <c r="M702" i="1"/>
  <c r="J702" i="1"/>
  <c r="K702" i="1" s="1"/>
  <c r="F702" i="1" s="1"/>
  <c r="N700" i="1"/>
  <c r="P699" i="1" l="1"/>
  <c r="X699" i="1" s="1"/>
  <c r="B699" i="1" s="1"/>
  <c r="C700" i="1"/>
  <c r="G700" i="1"/>
  <c r="D701" i="1"/>
  <c r="L701" i="1" s="1"/>
  <c r="E702" i="1"/>
  <c r="U702" i="1"/>
  <c r="W702" i="1" s="1"/>
  <c r="J703" i="1"/>
  <c r="K703" i="1" s="1"/>
  <c r="F703" i="1" s="1"/>
  <c r="I704" i="1"/>
  <c r="M703" i="1"/>
  <c r="N701" i="1"/>
  <c r="O700" i="1"/>
  <c r="P700" i="1" l="1"/>
  <c r="X700" i="1" s="1"/>
  <c r="B700" i="1" s="1"/>
  <c r="C701" i="1"/>
  <c r="G701" i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P701" i="1" l="1"/>
  <c r="X701" i="1" s="1"/>
  <c r="B701" i="1" s="1"/>
  <c r="C702" i="1"/>
  <c r="G702" i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P702" i="1" l="1"/>
  <c r="X702" i="1" s="1"/>
  <c r="B702" i="1" s="1"/>
  <c r="C703" i="1"/>
  <c r="D704" i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P703" i="1" l="1"/>
  <c r="X703" i="1" s="1"/>
  <c r="B703" i="1" s="1"/>
  <c r="C704" i="1"/>
  <c r="D705" i="1"/>
  <c r="G705" i="1" s="1"/>
  <c r="G704" i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P704" i="1" l="1"/>
  <c r="X704" i="1" s="1"/>
  <c r="B704" i="1" s="1"/>
  <c r="C705" i="1"/>
  <c r="L705" i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P705" i="1" l="1"/>
  <c r="X705" i="1" s="1"/>
  <c r="B705" i="1" s="1"/>
  <c r="C706" i="1"/>
  <c r="C707" i="1" s="1"/>
  <c r="G706" i="1"/>
  <c r="D707" i="1"/>
  <c r="L707" i="1" s="1"/>
  <c r="O707" i="1" s="1"/>
  <c r="E708" i="1"/>
  <c r="U708" i="1"/>
  <c r="W708" i="1" s="1"/>
  <c r="I710" i="1"/>
  <c r="J709" i="1"/>
  <c r="K709" i="1" s="1"/>
  <c r="F709" i="1" s="1"/>
  <c r="P707" i="1" l="1"/>
  <c r="X707" i="1" s="1"/>
  <c r="B707" i="1" s="1"/>
  <c r="C708" i="1"/>
  <c r="P706" i="1"/>
  <c r="X706" i="1" s="1"/>
  <c r="B706" i="1" s="1"/>
  <c r="G707" i="1"/>
  <c r="D708" i="1"/>
  <c r="L708" i="1" s="1"/>
  <c r="E709" i="1"/>
  <c r="I711" i="1"/>
  <c r="J710" i="1"/>
  <c r="K710" i="1" s="1"/>
  <c r="U709" i="1"/>
  <c r="W709" i="1" s="1"/>
  <c r="O708" i="1" l="1"/>
  <c r="P708" i="1" s="1"/>
  <c r="X708" i="1" s="1"/>
  <c r="B708" i="1" s="1"/>
  <c r="M709" i="1"/>
  <c r="N709" i="1" s="1"/>
  <c r="D709" i="1"/>
  <c r="L709" i="1" s="1"/>
  <c r="G708" i="1"/>
  <c r="U710" i="1"/>
  <c r="W710" i="1" s="1"/>
  <c r="E710" i="1"/>
  <c r="F710" i="1"/>
  <c r="I712" i="1"/>
  <c r="J711" i="1"/>
  <c r="K711" i="1" s="1"/>
  <c r="C709" i="1" l="1"/>
  <c r="M710" i="1"/>
  <c r="N710" i="1" s="1"/>
  <c r="G709" i="1"/>
  <c r="D710" i="1"/>
  <c r="L710" i="1" s="1"/>
  <c r="O709" i="1"/>
  <c r="F711" i="1"/>
  <c r="E711" i="1"/>
  <c r="U711" i="1"/>
  <c r="W711" i="1" s="1"/>
  <c r="J712" i="1"/>
  <c r="K712" i="1" s="1"/>
  <c r="I713" i="1"/>
  <c r="P709" i="1" l="1"/>
  <c r="S709" i="1" s="1"/>
  <c r="C710" i="1" s="1"/>
  <c r="D711" i="1"/>
  <c r="L711" i="1" s="1"/>
  <c r="O710" i="1"/>
  <c r="M711" i="1"/>
  <c r="N711" i="1" s="1"/>
  <c r="G710" i="1"/>
  <c r="F712" i="1"/>
  <c r="E712" i="1"/>
  <c r="Y709" i="1"/>
  <c r="J713" i="1"/>
  <c r="K713" i="1" s="1"/>
  <c r="I714" i="1"/>
  <c r="U712" i="1"/>
  <c r="W712" i="1" s="1"/>
  <c r="X709" i="1" l="1"/>
  <c r="B709" i="1" s="1"/>
  <c r="P710" i="1"/>
  <c r="R710" i="1" s="1"/>
  <c r="AI34" i="1" s="1"/>
  <c r="AH34" i="1" s="1"/>
  <c r="D712" i="1"/>
  <c r="L712" i="1" s="1"/>
  <c r="G711" i="1"/>
  <c r="O711" i="1"/>
  <c r="M712" i="1"/>
  <c r="M713" i="1" s="1"/>
  <c r="M714" i="1" s="1"/>
  <c r="Y711" i="1"/>
  <c r="N712" i="1"/>
  <c r="N713" i="1" s="1"/>
  <c r="N714" i="1" s="1"/>
  <c r="E713" i="1"/>
  <c r="F713" i="1"/>
  <c r="J714" i="1"/>
  <c r="K714" i="1" s="1"/>
  <c r="I715" i="1"/>
  <c r="U713" i="1"/>
  <c r="W713" i="1" s="1"/>
  <c r="AE34" i="1" l="1"/>
  <c r="AJ34" i="1"/>
  <c r="X710" i="1"/>
  <c r="C711" i="1"/>
  <c r="P711" i="1" s="1"/>
  <c r="X711" i="1" s="1"/>
  <c r="D713" i="1"/>
  <c r="L713" i="1" s="1"/>
  <c r="O713" i="1" s="1"/>
  <c r="G712" i="1"/>
  <c r="O712" i="1"/>
  <c r="F714" i="1"/>
  <c r="E714" i="1"/>
  <c r="U714" i="1"/>
  <c r="W714" i="1" s="1"/>
  <c r="J715" i="1"/>
  <c r="K715" i="1" s="1"/>
  <c r="I716" i="1"/>
  <c r="B710" i="1" l="1"/>
  <c r="AG35" i="1"/>
  <c r="C712" i="1"/>
  <c r="C713" i="1" s="1"/>
  <c r="C714" i="1" s="1"/>
  <c r="Y710" i="1"/>
  <c r="B711" i="1"/>
  <c r="G713" i="1"/>
  <c r="D714" i="1"/>
  <c r="G714" i="1" s="1"/>
  <c r="F715" i="1"/>
  <c r="E715" i="1"/>
  <c r="J716" i="1"/>
  <c r="K716" i="1" s="1"/>
  <c r="I717" i="1"/>
  <c r="U715" i="1"/>
  <c r="W715" i="1" s="1"/>
  <c r="P712" i="1" l="1"/>
  <c r="X712" i="1" s="1"/>
  <c r="B712" i="1" s="1"/>
  <c r="P713" i="1"/>
  <c r="X713" i="1" s="1"/>
  <c r="B713" i="1" s="1"/>
  <c r="L714" i="1"/>
  <c r="O714" i="1" s="1"/>
  <c r="P714" i="1" s="1"/>
  <c r="D715" i="1"/>
  <c r="G715" i="1" s="1"/>
  <c r="F716" i="1"/>
  <c r="E716" i="1"/>
  <c r="M715" i="1"/>
  <c r="U716" i="1"/>
  <c r="W716" i="1" s="1"/>
  <c r="I718" i="1"/>
  <c r="J717" i="1"/>
  <c r="K717" i="1" s="1"/>
  <c r="L715" i="1" l="1"/>
  <c r="D716" i="1"/>
  <c r="L716" i="1" s="1"/>
  <c r="F717" i="1"/>
  <c r="E717" i="1"/>
  <c r="X714" i="1"/>
  <c r="B714" i="1" s="1"/>
  <c r="S714" i="1"/>
  <c r="C715" i="1" s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G716" i="1" l="1"/>
  <c r="D717" i="1"/>
  <c r="G717" i="1" s="1"/>
  <c r="F718" i="1"/>
  <c r="E718" i="1"/>
  <c r="O716" i="1"/>
  <c r="O715" i="1"/>
  <c r="P715" i="1" s="1"/>
  <c r="X715" i="1" s="1"/>
  <c r="B715" i="1" s="1"/>
  <c r="U718" i="1"/>
  <c r="W718" i="1" s="1"/>
  <c r="N719" i="1"/>
  <c r="I720" i="1"/>
  <c r="M719" i="1"/>
  <c r="J719" i="1"/>
  <c r="K719" i="1" s="1"/>
  <c r="C716" i="1" l="1"/>
  <c r="C717" i="1" s="1"/>
  <c r="L717" i="1"/>
  <c r="O717" i="1" s="1"/>
  <c r="F719" i="1"/>
  <c r="D718" i="1"/>
  <c r="L718" i="1" s="1"/>
  <c r="O718" i="1" s="1"/>
  <c r="E719" i="1"/>
  <c r="J720" i="1"/>
  <c r="K720" i="1" s="1"/>
  <c r="I721" i="1"/>
  <c r="M720" i="1"/>
  <c r="N720" i="1"/>
  <c r="U719" i="1"/>
  <c r="W719" i="1" s="1"/>
  <c r="P717" i="1" l="1"/>
  <c r="X717" i="1" s="1"/>
  <c r="B717" i="1" s="1"/>
  <c r="C718" i="1"/>
  <c r="C719" i="1" s="1"/>
  <c r="P716" i="1"/>
  <c r="X716" i="1" s="1"/>
  <c r="B716" i="1" s="1"/>
  <c r="G718" i="1"/>
  <c r="D719" i="1"/>
  <c r="L719" i="1" s="1"/>
  <c r="O719" i="1" s="1"/>
  <c r="F720" i="1"/>
  <c r="E720" i="1"/>
  <c r="J721" i="1"/>
  <c r="K721" i="1" s="1"/>
  <c r="M721" i="1"/>
  <c r="I722" i="1"/>
  <c r="N721" i="1"/>
  <c r="U720" i="1"/>
  <c r="W720" i="1" s="1"/>
  <c r="P719" i="1" l="1"/>
  <c r="X719" i="1" s="1"/>
  <c r="B719" i="1" s="1"/>
  <c r="C720" i="1"/>
  <c r="P718" i="1"/>
  <c r="X718" i="1" s="1"/>
  <c r="B718" i="1" s="1"/>
  <c r="G719" i="1"/>
  <c r="D720" i="1"/>
  <c r="L720" i="1" s="1"/>
  <c r="O720" i="1" s="1"/>
  <c r="F721" i="1"/>
  <c r="E721" i="1"/>
  <c r="I723" i="1"/>
  <c r="M722" i="1"/>
  <c r="N722" i="1"/>
  <c r="J722" i="1"/>
  <c r="K722" i="1" s="1"/>
  <c r="U721" i="1"/>
  <c r="W721" i="1" s="1"/>
  <c r="P720" i="1" l="1"/>
  <c r="X720" i="1" s="1"/>
  <c r="B720" i="1" s="1"/>
  <c r="C721" i="1"/>
  <c r="G720" i="1"/>
  <c r="D721" i="1"/>
  <c r="L721" i="1" s="1"/>
  <c r="O721" i="1" s="1"/>
  <c r="F722" i="1"/>
  <c r="E722" i="1"/>
  <c r="U722" i="1"/>
  <c r="W722" i="1" s="1"/>
  <c r="I724" i="1"/>
  <c r="J723" i="1"/>
  <c r="K723" i="1" s="1"/>
  <c r="N723" i="1"/>
  <c r="M723" i="1"/>
  <c r="P721" i="1" l="1"/>
  <c r="X721" i="1" s="1"/>
  <c r="B721" i="1" s="1"/>
  <c r="G721" i="1"/>
  <c r="D722" i="1"/>
  <c r="G722" i="1" s="1"/>
  <c r="C722" i="1"/>
  <c r="F723" i="1"/>
  <c r="E723" i="1"/>
  <c r="J724" i="1"/>
  <c r="K724" i="1" s="1"/>
  <c r="M724" i="1"/>
  <c r="I725" i="1"/>
  <c r="N724" i="1"/>
  <c r="U723" i="1"/>
  <c r="W723" i="1" s="1"/>
  <c r="L722" i="1" l="1"/>
  <c r="O722" i="1" s="1"/>
  <c r="P722" i="1" s="1"/>
  <c r="X722" i="1" s="1"/>
  <c r="B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C723" i="1" l="1"/>
  <c r="L723" i="1"/>
  <c r="O723" i="1" s="1"/>
  <c r="P723" i="1" s="1"/>
  <c r="X723" i="1" s="1"/>
  <c r="B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C724" i="1" l="1"/>
  <c r="P724" i="1" s="1"/>
  <c r="X724" i="1" s="1"/>
  <c r="B724" i="1" s="1"/>
  <c r="F726" i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C725" i="1" l="1"/>
  <c r="P725" i="1" s="1"/>
  <c r="X725" i="1" s="1"/>
  <c r="B725" i="1" s="1"/>
  <c r="F727" i="1"/>
  <c r="D726" i="1"/>
  <c r="G726" i="1" s="1"/>
  <c r="G725" i="1"/>
  <c r="E727" i="1"/>
  <c r="U727" i="1"/>
  <c r="W727" i="1" s="1"/>
  <c r="I729" i="1"/>
  <c r="J728" i="1"/>
  <c r="K728" i="1" s="1"/>
  <c r="N728" i="1"/>
  <c r="M728" i="1"/>
  <c r="C726" i="1" l="1"/>
  <c r="F728" i="1"/>
  <c r="D727" i="1"/>
  <c r="G727" i="1" s="1"/>
  <c r="L726" i="1"/>
  <c r="O726" i="1" s="1"/>
  <c r="E728" i="1"/>
  <c r="U728" i="1"/>
  <c r="W728" i="1" s="1"/>
  <c r="N729" i="1"/>
  <c r="I730" i="1"/>
  <c r="J729" i="1"/>
  <c r="K729" i="1" s="1"/>
  <c r="M729" i="1"/>
  <c r="P726" i="1" l="1"/>
  <c r="X726" i="1" s="1"/>
  <c r="B726" i="1" s="1"/>
  <c r="F729" i="1"/>
  <c r="C727" i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F730" i="1" l="1"/>
  <c r="P727" i="1"/>
  <c r="X727" i="1" s="1"/>
  <c r="B727" i="1" s="1"/>
  <c r="C728" i="1"/>
  <c r="C729" i="1" s="1"/>
  <c r="G728" i="1"/>
  <c r="D729" i="1"/>
  <c r="L729" i="1" s="1"/>
  <c r="O729" i="1" s="1"/>
  <c r="E730" i="1"/>
  <c r="U730" i="1"/>
  <c r="W730" i="1" s="1"/>
  <c r="J731" i="1"/>
  <c r="K731" i="1" s="1"/>
  <c r="M731" i="1"/>
  <c r="I732" i="1"/>
  <c r="N731" i="1"/>
  <c r="F731" i="1" l="1"/>
  <c r="P729" i="1"/>
  <c r="X729" i="1" s="1"/>
  <c r="B729" i="1" s="1"/>
  <c r="C730" i="1"/>
  <c r="P728" i="1"/>
  <c r="X728" i="1" s="1"/>
  <c r="B728" i="1" s="1"/>
  <c r="G729" i="1"/>
  <c r="D730" i="1"/>
  <c r="L730" i="1" s="1"/>
  <c r="O730" i="1" s="1"/>
  <c r="E731" i="1"/>
  <c r="U731" i="1"/>
  <c r="W731" i="1" s="1"/>
  <c r="J732" i="1"/>
  <c r="K732" i="1" s="1"/>
  <c r="F732" i="1" s="1"/>
  <c r="I733" i="1"/>
  <c r="M732" i="1"/>
  <c r="N732" i="1"/>
  <c r="P730" i="1" l="1"/>
  <c r="X730" i="1" s="1"/>
  <c r="B730" i="1" s="1"/>
  <c r="C731" i="1"/>
  <c r="G730" i="1"/>
  <c r="D731" i="1"/>
  <c r="L731" i="1" s="1"/>
  <c r="O731" i="1" s="1"/>
  <c r="E732" i="1"/>
  <c r="M733" i="1"/>
  <c r="J733" i="1"/>
  <c r="K733" i="1" s="1"/>
  <c r="F733" i="1" s="1"/>
  <c r="I734" i="1"/>
  <c r="N733" i="1"/>
  <c r="U732" i="1"/>
  <c r="W732" i="1" s="1"/>
  <c r="P731" i="1" l="1"/>
  <c r="X731" i="1" s="1"/>
  <c r="B731" i="1" s="1"/>
  <c r="C732" i="1"/>
  <c r="D732" i="1"/>
  <c r="G732" i="1" s="1"/>
  <c r="G731" i="1"/>
  <c r="E733" i="1"/>
  <c r="U733" i="1"/>
  <c r="W733" i="1" s="1"/>
  <c r="M734" i="1"/>
  <c r="I735" i="1"/>
  <c r="J734" i="1"/>
  <c r="K734" i="1" s="1"/>
  <c r="F734" i="1" s="1"/>
  <c r="N734" i="1"/>
  <c r="L732" i="1" l="1"/>
  <c r="O732" i="1" s="1"/>
  <c r="P732" i="1" s="1"/>
  <c r="X732" i="1" s="1"/>
  <c r="B732" i="1" s="1"/>
  <c r="D733" i="1"/>
  <c r="G733" i="1" s="1"/>
  <c r="E734" i="1"/>
  <c r="M735" i="1"/>
  <c r="N735" i="1"/>
  <c r="I736" i="1"/>
  <c r="J735" i="1"/>
  <c r="K735" i="1" s="1"/>
  <c r="F735" i="1" s="1"/>
  <c r="U734" i="1"/>
  <c r="W734" i="1" s="1"/>
  <c r="C733" i="1" l="1"/>
  <c r="D734" i="1"/>
  <c r="G734" i="1" s="1"/>
  <c r="L733" i="1"/>
  <c r="O733" i="1" s="1"/>
  <c r="E735" i="1"/>
  <c r="U735" i="1"/>
  <c r="W735" i="1" s="1"/>
  <c r="M736" i="1"/>
  <c r="N736" i="1"/>
  <c r="I737" i="1"/>
  <c r="J736" i="1"/>
  <c r="K736" i="1" s="1"/>
  <c r="F736" i="1" s="1"/>
  <c r="P733" i="1" l="1"/>
  <c r="X733" i="1" s="1"/>
  <c r="B733" i="1" s="1"/>
  <c r="C734" i="1"/>
  <c r="L734" i="1"/>
  <c r="O734" i="1" s="1"/>
  <c r="D735" i="1"/>
  <c r="G735" i="1" s="1"/>
  <c r="E736" i="1"/>
  <c r="J737" i="1"/>
  <c r="K737" i="1" s="1"/>
  <c r="F737" i="1" s="1"/>
  <c r="I738" i="1"/>
  <c r="N737" i="1"/>
  <c r="M737" i="1"/>
  <c r="U736" i="1"/>
  <c r="W736" i="1" s="1"/>
  <c r="P734" i="1" l="1"/>
  <c r="X734" i="1" s="1"/>
  <c r="B734" i="1" s="1"/>
  <c r="C735" i="1"/>
  <c r="L735" i="1"/>
  <c r="O735" i="1" s="1"/>
  <c r="D736" i="1"/>
  <c r="L736" i="1" s="1"/>
  <c r="O736" i="1" s="1"/>
  <c r="E737" i="1"/>
  <c r="J738" i="1"/>
  <c r="K738" i="1" s="1"/>
  <c r="F738" i="1" s="1"/>
  <c r="I739" i="1"/>
  <c r="M738" i="1"/>
  <c r="N738" i="1"/>
  <c r="U737" i="1"/>
  <c r="W737" i="1" s="1"/>
  <c r="P735" i="1" l="1"/>
  <c r="X735" i="1" s="1"/>
  <c r="B735" i="1" s="1"/>
  <c r="C736" i="1"/>
  <c r="C737" i="1" s="1"/>
  <c r="G736" i="1"/>
  <c r="D737" i="1"/>
  <c r="G737" i="1" s="1"/>
  <c r="E738" i="1"/>
  <c r="I740" i="1"/>
  <c r="J739" i="1"/>
  <c r="K739" i="1" s="1"/>
  <c r="F739" i="1" s="1"/>
  <c r="M739" i="1"/>
  <c r="N739" i="1"/>
  <c r="U738" i="1"/>
  <c r="W738" i="1" s="1"/>
  <c r="P736" i="1" l="1"/>
  <c r="X736" i="1" s="1"/>
  <c r="B736" i="1" s="1"/>
  <c r="D738" i="1"/>
  <c r="L738" i="1" s="1"/>
  <c r="O738" i="1" s="1"/>
  <c r="L737" i="1"/>
  <c r="O737" i="1" s="1"/>
  <c r="P737" i="1" s="1"/>
  <c r="X737" i="1" s="1"/>
  <c r="B737" i="1" s="1"/>
  <c r="E739" i="1"/>
  <c r="U739" i="1"/>
  <c r="W739" i="1" s="1"/>
  <c r="J740" i="1"/>
  <c r="K740" i="1" s="1"/>
  <c r="F740" i="1" s="1"/>
  <c r="I741" i="1"/>
  <c r="C738" i="1" l="1"/>
  <c r="C739" i="1" s="1"/>
  <c r="G738" i="1"/>
  <c r="E740" i="1"/>
  <c r="D739" i="1"/>
  <c r="L739" i="1" s="1"/>
  <c r="I742" i="1"/>
  <c r="J741" i="1"/>
  <c r="K741" i="1" s="1"/>
  <c r="F741" i="1" s="1"/>
  <c r="U740" i="1"/>
  <c r="W740" i="1" s="1"/>
  <c r="P738" i="1" l="1"/>
  <c r="X738" i="1" s="1"/>
  <c r="B738" i="1" s="1"/>
  <c r="O739" i="1"/>
  <c r="P739" i="1" s="1"/>
  <c r="X739" i="1" s="1"/>
  <c r="B739" i="1" s="1"/>
  <c r="M740" i="1"/>
  <c r="N740" i="1" s="1"/>
  <c r="G739" i="1"/>
  <c r="D740" i="1"/>
  <c r="L740" i="1" s="1"/>
  <c r="E741" i="1"/>
  <c r="U741" i="1"/>
  <c r="W741" i="1" s="1"/>
  <c r="I743" i="1"/>
  <c r="J742" i="1"/>
  <c r="K742" i="1" s="1"/>
  <c r="F742" i="1" s="1"/>
  <c r="C740" i="1" l="1"/>
  <c r="O740" i="1"/>
  <c r="G740" i="1"/>
  <c r="M741" i="1"/>
  <c r="E742" i="1"/>
  <c r="D741" i="1"/>
  <c r="L741" i="1" s="1"/>
  <c r="U742" i="1"/>
  <c r="W742" i="1" s="1"/>
  <c r="I744" i="1"/>
  <c r="J743" i="1"/>
  <c r="K743" i="1" s="1"/>
  <c r="P740" i="1" l="1"/>
  <c r="D742" i="1"/>
  <c r="G742" i="1" s="1"/>
  <c r="N741" i="1"/>
  <c r="M742" i="1"/>
  <c r="G741" i="1"/>
  <c r="F743" i="1"/>
  <c r="E743" i="1"/>
  <c r="U743" i="1"/>
  <c r="W743" i="1" s="1"/>
  <c r="J744" i="1"/>
  <c r="K744" i="1" s="1"/>
  <c r="I745" i="1"/>
  <c r="X740" i="1" l="1"/>
  <c r="C741" i="1"/>
  <c r="N742" i="1"/>
  <c r="L742" i="1"/>
  <c r="D743" i="1"/>
  <c r="G743" i="1" s="1"/>
  <c r="F744" i="1"/>
  <c r="O741" i="1"/>
  <c r="E744" i="1"/>
  <c r="M743" i="1"/>
  <c r="S742" i="1"/>
  <c r="U744" i="1"/>
  <c r="W744" i="1" s="1"/>
  <c r="J745" i="1"/>
  <c r="K745" i="1" s="1"/>
  <c r="I746" i="1"/>
  <c r="B740" i="1" l="1"/>
  <c r="Y740" i="1"/>
  <c r="P741" i="1"/>
  <c r="Y742" i="1"/>
  <c r="O742" i="1"/>
  <c r="N743" i="1"/>
  <c r="N744" i="1" s="1"/>
  <c r="N745" i="1" s="1"/>
  <c r="N746" i="1" s="1"/>
  <c r="L743" i="1"/>
  <c r="F745" i="1"/>
  <c r="M744" i="1"/>
  <c r="M745" i="1" s="1"/>
  <c r="M746" i="1" s="1"/>
  <c r="E745" i="1"/>
  <c r="D744" i="1"/>
  <c r="L744" i="1" s="1"/>
  <c r="J746" i="1"/>
  <c r="K746" i="1" s="1"/>
  <c r="I747" i="1"/>
  <c r="U745" i="1"/>
  <c r="W745" i="1" s="1"/>
  <c r="X741" i="1" l="1"/>
  <c r="R741" i="1"/>
  <c r="O743" i="1"/>
  <c r="O744" i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B741" i="1" l="1"/>
  <c r="F747" i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F748" i="1" l="1"/>
  <c r="D747" i="1"/>
  <c r="G747" i="1" s="1"/>
  <c r="G746" i="1"/>
  <c r="E748" i="1"/>
  <c r="J749" i="1"/>
  <c r="K749" i="1" s="1"/>
  <c r="I750" i="1"/>
  <c r="N749" i="1"/>
  <c r="M749" i="1"/>
  <c r="U748" i="1"/>
  <c r="W748" i="1" s="1"/>
  <c r="F749" i="1" l="1"/>
  <c r="L747" i="1"/>
  <c r="O747" i="1" s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F750" i="1" l="1"/>
  <c r="G748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L750" i="1" l="1"/>
  <c r="O750" i="1" s="1"/>
  <c r="F752" i="1"/>
  <c r="D751" i="1"/>
  <c r="G751" i="1" s="1"/>
  <c r="E752" i="1"/>
  <c r="U752" i="1"/>
  <c r="W752" i="1" s="1"/>
  <c r="N753" i="1"/>
  <c r="M753" i="1"/>
  <c r="J753" i="1"/>
  <c r="K753" i="1" s="1"/>
  <c r="I754" i="1"/>
  <c r="F753" i="1" l="1"/>
  <c r="D752" i="1"/>
  <c r="G752" i="1" s="1"/>
  <c r="L751" i="1"/>
  <c r="O751" i="1" s="1"/>
  <c r="E753" i="1"/>
  <c r="I755" i="1"/>
  <c r="M754" i="1"/>
  <c r="J754" i="1"/>
  <c r="K754" i="1" s="1"/>
  <c r="N754" i="1"/>
  <c r="U753" i="1"/>
  <c r="W753" i="1" s="1"/>
  <c r="F754" i="1" l="1"/>
  <c r="L752" i="1"/>
  <c r="O752" i="1" s="1"/>
  <c r="D753" i="1"/>
  <c r="G753" i="1" s="1"/>
  <c r="E754" i="1"/>
  <c r="J755" i="1"/>
  <c r="K755" i="1" s="1"/>
  <c r="M755" i="1"/>
  <c r="N755" i="1"/>
  <c r="I756" i="1"/>
  <c r="U754" i="1"/>
  <c r="W754" i="1" s="1"/>
  <c r="F755" i="1" l="1"/>
  <c r="D754" i="1"/>
  <c r="L754" i="1" s="1"/>
  <c r="O754" i="1" s="1"/>
  <c r="L753" i="1"/>
  <c r="O753" i="1" s="1"/>
  <c r="E755" i="1"/>
  <c r="J756" i="1"/>
  <c r="K756" i="1" s="1"/>
  <c r="I757" i="1"/>
  <c r="N756" i="1"/>
  <c r="M756" i="1"/>
  <c r="U755" i="1"/>
  <c r="W755" i="1" s="1"/>
  <c r="F756" i="1" l="1"/>
  <c r="G754" i="1"/>
  <c r="D755" i="1"/>
  <c r="G755" i="1" s="1"/>
  <c r="E756" i="1"/>
  <c r="U756" i="1"/>
  <c r="W756" i="1" s="1"/>
  <c r="M757" i="1"/>
  <c r="I758" i="1"/>
  <c r="N757" i="1"/>
  <c r="J757" i="1"/>
  <c r="K757" i="1" s="1"/>
  <c r="F757" i="1" l="1"/>
  <c r="D756" i="1"/>
  <c r="G756" i="1" s="1"/>
  <c r="L755" i="1"/>
  <c r="O755" i="1" s="1"/>
  <c r="E757" i="1"/>
  <c r="I759" i="1"/>
  <c r="J758" i="1"/>
  <c r="K758" i="1" s="1"/>
  <c r="M758" i="1"/>
  <c r="N758" i="1"/>
  <c r="U757" i="1"/>
  <c r="W757" i="1" s="1"/>
  <c r="F758" i="1" l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G757" i="1"/>
  <c r="D758" i="1"/>
  <c r="L758" i="1" s="1"/>
  <c r="O758" i="1" s="1"/>
  <c r="E759" i="1"/>
  <c r="I761" i="1"/>
  <c r="M760" i="1"/>
  <c r="J760" i="1"/>
  <c r="K760" i="1" s="1"/>
  <c r="N760" i="1"/>
  <c r="U759" i="1"/>
  <c r="W759" i="1" s="1"/>
  <c r="F760" i="1" l="1"/>
  <c r="G758" i="1"/>
  <c r="D759" i="1"/>
  <c r="L759" i="1" s="1"/>
  <c r="O759" i="1" s="1"/>
  <c r="E760" i="1"/>
  <c r="U760" i="1"/>
  <c r="W760" i="1" s="1"/>
  <c r="M761" i="1"/>
  <c r="I762" i="1"/>
  <c r="J761" i="1"/>
  <c r="K761" i="1" s="1"/>
  <c r="N761" i="1"/>
  <c r="F761" i="1" l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D762" i="1"/>
  <c r="L762" i="1" s="1"/>
  <c r="O762" i="1" s="1"/>
  <c r="G761" i="1"/>
  <c r="E763" i="1"/>
  <c r="U763" i="1"/>
  <c r="W763" i="1" s="1"/>
  <c r="I765" i="1"/>
  <c r="J764" i="1"/>
  <c r="K764" i="1" s="1"/>
  <c r="F764" i="1" s="1"/>
  <c r="M764" i="1"/>
  <c r="N764" i="1"/>
  <c r="D763" i="1" l="1"/>
  <c r="L763" i="1" s="1"/>
  <c r="O763" i="1" s="1"/>
  <c r="G762" i="1"/>
  <c r="E764" i="1"/>
  <c r="U764" i="1"/>
  <c r="W764" i="1" s="1"/>
  <c r="J765" i="1"/>
  <c r="K765" i="1" s="1"/>
  <c r="F765" i="1" s="1"/>
  <c r="I766" i="1"/>
  <c r="M765" i="1"/>
  <c r="N765" i="1"/>
  <c r="G763" i="1" l="1"/>
  <c r="D764" i="1"/>
  <c r="L764" i="1" s="1"/>
  <c r="O764" i="1" s="1"/>
  <c r="E765" i="1"/>
  <c r="M766" i="1"/>
  <c r="I767" i="1"/>
  <c r="N766" i="1"/>
  <c r="J766" i="1"/>
  <c r="K766" i="1" s="1"/>
  <c r="F766" i="1" s="1"/>
  <c r="U765" i="1"/>
  <c r="W765" i="1" s="1"/>
  <c r="G764" i="1" l="1"/>
  <c r="D765" i="1"/>
  <c r="G765" i="1" s="1"/>
  <c r="E766" i="1"/>
  <c r="U766" i="1"/>
  <c r="W766" i="1" s="1"/>
  <c r="J767" i="1"/>
  <c r="K767" i="1" s="1"/>
  <c r="F767" i="1" s="1"/>
  <c r="I768" i="1"/>
  <c r="N767" i="1"/>
  <c r="M767" i="1"/>
  <c r="D766" i="1" l="1"/>
  <c r="L766" i="1" s="1"/>
  <c r="O766" i="1" s="1"/>
  <c r="L765" i="1"/>
  <c r="O765" i="1" s="1"/>
  <c r="E767" i="1"/>
  <c r="M768" i="1"/>
  <c r="J768" i="1"/>
  <c r="K768" i="1" s="1"/>
  <c r="F768" i="1" s="1"/>
  <c r="N768" i="1"/>
  <c r="I769" i="1"/>
  <c r="U767" i="1"/>
  <c r="W767" i="1" s="1"/>
  <c r="G766" i="1" l="1"/>
  <c r="D767" i="1"/>
  <c r="L767" i="1" s="1"/>
  <c r="O767" i="1" s="1"/>
  <c r="E768" i="1"/>
  <c r="U768" i="1"/>
  <c r="W768" i="1" s="1"/>
  <c r="J769" i="1"/>
  <c r="K769" i="1" s="1"/>
  <c r="F769" i="1" s="1"/>
  <c r="I770" i="1"/>
  <c r="G767" i="1" l="1"/>
  <c r="D768" i="1"/>
  <c r="L768" i="1" s="1"/>
  <c r="O768" i="1" s="1"/>
  <c r="E769" i="1"/>
  <c r="U769" i="1"/>
  <c r="W769" i="1" s="1"/>
  <c r="M769" i="1"/>
  <c r="N769" i="1" s="1"/>
  <c r="S768" i="1"/>
  <c r="J770" i="1"/>
  <c r="K770" i="1" s="1"/>
  <c r="F770" i="1" s="1"/>
  <c r="I771" i="1"/>
  <c r="G768" i="1" l="1"/>
  <c r="D769" i="1"/>
  <c r="L769" i="1" s="1"/>
  <c r="O769" i="1" s="1"/>
  <c r="E770" i="1"/>
  <c r="M770" i="1"/>
  <c r="Y768" i="1"/>
  <c r="U770" i="1"/>
  <c r="W770" i="1" s="1"/>
  <c r="J771" i="1"/>
  <c r="K771" i="1" s="1"/>
  <c r="F771" i="1" s="1"/>
  <c r="I772" i="1"/>
  <c r="G769" i="1" l="1"/>
  <c r="D770" i="1"/>
  <c r="G770" i="1" s="1"/>
  <c r="N770" i="1"/>
  <c r="E771" i="1"/>
  <c r="I773" i="1"/>
  <c r="J772" i="1"/>
  <c r="K772" i="1" s="1"/>
  <c r="U771" i="1"/>
  <c r="W771" i="1" s="1"/>
  <c r="D771" i="1" l="1"/>
  <c r="G771" i="1" s="1"/>
  <c r="L770" i="1"/>
  <c r="O770" i="1" s="1"/>
  <c r="F772" i="1"/>
  <c r="E772" i="1"/>
  <c r="U772" i="1"/>
  <c r="W772" i="1" s="1"/>
  <c r="I774" i="1"/>
  <c r="J773" i="1"/>
  <c r="K773" i="1" s="1"/>
  <c r="E773" i="1" s="1"/>
  <c r="L771" i="1" l="1"/>
  <c r="D772" i="1"/>
  <c r="L772" i="1" s="1"/>
  <c r="M771" i="1"/>
  <c r="N771" i="1" s="1"/>
  <c r="F773" i="1"/>
  <c r="J774" i="1"/>
  <c r="K774" i="1" s="1"/>
  <c r="E774" i="1" s="1"/>
  <c r="I775" i="1"/>
  <c r="U773" i="1"/>
  <c r="W773" i="1" s="1"/>
  <c r="G772" i="1" l="1"/>
  <c r="D773" i="1"/>
  <c r="L773" i="1" s="1"/>
  <c r="O771" i="1"/>
  <c r="M772" i="1"/>
  <c r="M773" i="1" s="1"/>
  <c r="M774" i="1" s="1"/>
  <c r="M775" i="1" s="1"/>
  <c r="F774" i="1"/>
  <c r="S771" i="1"/>
  <c r="N772" i="1"/>
  <c r="Y771" i="1"/>
  <c r="J775" i="1"/>
  <c r="K775" i="1" s="1"/>
  <c r="E775" i="1" s="1"/>
  <c r="I776" i="1"/>
  <c r="U774" i="1"/>
  <c r="W774" i="1" s="1"/>
  <c r="D774" i="1" l="1"/>
  <c r="L774" i="1" s="1"/>
  <c r="G773" i="1"/>
  <c r="F775" i="1"/>
  <c r="N773" i="1"/>
  <c r="O772" i="1"/>
  <c r="M776" i="1"/>
  <c r="I777" i="1"/>
  <c r="J776" i="1"/>
  <c r="K776" i="1" s="1"/>
  <c r="E776" i="1" s="1"/>
  <c r="U775" i="1"/>
  <c r="W775" i="1" s="1"/>
  <c r="D775" i="1" l="1"/>
  <c r="G775" i="1" s="1"/>
  <c r="G774" i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L775" i="1" l="1"/>
  <c r="D776" i="1"/>
  <c r="L776" i="1" s="1"/>
  <c r="S773" i="1"/>
  <c r="Y773" i="1" s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U777" i="1"/>
  <c r="W777" i="1" s="1"/>
  <c r="G776" i="1" l="1"/>
  <c r="D777" i="1"/>
  <c r="L777" i="1" s="1"/>
  <c r="O777" i="1" s="1"/>
  <c r="F778" i="1"/>
  <c r="O776" i="1"/>
  <c r="O775" i="1"/>
  <c r="I780" i="1"/>
  <c r="J779" i="1"/>
  <c r="K779" i="1" s="1"/>
  <c r="E779" i="1" s="1"/>
  <c r="M779" i="1"/>
  <c r="N779" i="1"/>
  <c r="U778" i="1"/>
  <c r="W778" i="1" s="1"/>
  <c r="D778" i="1" l="1"/>
  <c r="G778" i="1" s="1"/>
  <c r="G777" i="1"/>
  <c r="F779" i="1"/>
  <c r="J780" i="1"/>
  <c r="K780" i="1" s="1"/>
  <c r="E780" i="1" s="1"/>
  <c r="I781" i="1"/>
  <c r="N780" i="1"/>
  <c r="M780" i="1"/>
  <c r="U779" i="1"/>
  <c r="W779" i="1" s="1"/>
  <c r="D779" i="1" l="1"/>
  <c r="L779" i="1" s="1"/>
  <c r="O779" i="1" s="1"/>
  <c r="L778" i="1"/>
  <c r="O778" i="1" s="1"/>
  <c r="F780" i="1"/>
  <c r="J781" i="1"/>
  <c r="K781" i="1" s="1"/>
  <c r="E781" i="1" s="1"/>
  <c r="M781" i="1"/>
  <c r="I782" i="1"/>
  <c r="N781" i="1"/>
  <c r="U780" i="1"/>
  <c r="W780" i="1" s="1"/>
  <c r="G779" i="1" l="1"/>
  <c r="D780" i="1"/>
  <c r="L780" i="1" s="1"/>
  <c r="O780" i="1" s="1"/>
  <c r="F781" i="1"/>
  <c r="J782" i="1"/>
  <c r="K782" i="1" s="1"/>
  <c r="E782" i="1" s="1"/>
  <c r="N782" i="1"/>
  <c r="I783" i="1"/>
  <c r="M782" i="1"/>
  <c r="U781" i="1"/>
  <c r="W781" i="1" s="1"/>
  <c r="G780" i="1" l="1"/>
  <c r="D781" i="1"/>
  <c r="L781" i="1" s="1"/>
  <c r="O781" i="1" s="1"/>
  <c r="F782" i="1"/>
  <c r="I784" i="1"/>
  <c r="J783" i="1"/>
  <c r="K783" i="1" s="1"/>
  <c r="E783" i="1" s="1"/>
  <c r="M783" i="1"/>
  <c r="N783" i="1"/>
  <c r="U782" i="1"/>
  <c r="W782" i="1" s="1"/>
  <c r="D782" i="1" l="1"/>
  <c r="L782" i="1" s="1"/>
  <c r="O782" i="1" s="1"/>
  <c r="G781" i="1"/>
  <c r="F783" i="1"/>
  <c r="U783" i="1"/>
  <c r="W783" i="1" s="1"/>
  <c r="J784" i="1"/>
  <c r="K784" i="1" s="1"/>
  <c r="E784" i="1" s="1"/>
  <c r="I785" i="1"/>
  <c r="N784" i="1"/>
  <c r="M784" i="1"/>
  <c r="D783" i="1" l="1"/>
  <c r="L783" i="1" s="1"/>
  <c r="O783" i="1" s="1"/>
  <c r="G782" i="1"/>
  <c r="F784" i="1"/>
  <c r="M785" i="1"/>
  <c r="I786" i="1"/>
  <c r="J785" i="1"/>
  <c r="K785" i="1" s="1"/>
  <c r="E785" i="1" s="1"/>
  <c r="N785" i="1"/>
  <c r="U784" i="1"/>
  <c r="W784" i="1" s="1"/>
  <c r="D784" i="1" l="1"/>
  <c r="G784" i="1" s="1"/>
  <c r="G783" i="1"/>
  <c r="F785" i="1"/>
  <c r="U785" i="1"/>
  <c r="W785" i="1" s="1"/>
  <c r="I787" i="1"/>
  <c r="N786" i="1"/>
  <c r="J786" i="1"/>
  <c r="K786" i="1" s="1"/>
  <c r="E786" i="1" s="1"/>
  <c r="M786" i="1"/>
  <c r="D785" i="1" l="1"/>
  <c r="G785" i="1" s="1"/>
  <c r="L784" i="1"/>
  <c r="O784" i="1" s="1"/>
  <c r="F786" i="1"/>
  <c r="J787" i="1"/>
  <c r="K787" i="1" s="1"/>
  <c r="E787" i="1" s="1"/>
  <c r="M787" i="1"/>
  <c r="I788" i="1"/>
  <c r="N787" i="1"/>
  <c r="U786" i="1"/>
  <c r="W786" i="1" s="1"/>
  <c r="D786" i="1" l="1"/>
  <c r="G786" i="1" s="1"/>
  <c r="L785" i="1"/>
  <c r="O785" i="1" s="1"/>
  <c r="F787" i="1"/>
  <c r="U787" i="1"/>
  <c r="W787" i="1" s="1"/>
  <c r="J788" i="1"/>
  <c r="K788" i="1" s="1"/>
  <c r="E788" i="1" s="1"/>
  <c r="N788" i="1"/>
  <c r="I789" i="1"/>
  <c r="M788" i="1"/>
  <c r="D787" i="1" l="1"/>
  <c r="L787" i="1" s="1"/>
  <c r="O787" i="1" s="1"/>
  <c r="L786" i="1"/>
  <c r="O786" i="1" s="1"/>
  <c r="F788" i="1"/>
  <c r="U788" i="1"/>
  <c r="W788" i="1" s="1"/>
  <c r="J789" i="1"/>
  <c r="K789" i="1" s="1"/>
  <c r="E789" i="1" s="1"/>
  <c r="N789" i="1"/>
  <c r="M789" i="1"/>
  <c r="I790" i="1"/>
  <c r="G787" i="1" l="1"/>
  <c r="D788" i="1"/>
  <c r="L788" i="1" s="1"/>
  <c r="O788" i="1" s="1"/>
  <c r="F789" i="1"/>
  <c r="J790" i="1"/>
  <c r="K790" i="1" s="1"/>
  <c r="E790" i="1" s="1"/>
  <c r="M790" i="1"/>
  <c r="I791" i="1"/>
  <c r="N790" i="1"/>
  <c r="U789" i="1"/>
  <c r="W789" i="1" s="1"/>
  <c r="G788" i="1" l="1"/>
  <c r="D789" i="1"/>
  <c r="L789" i="1" s="1"/>
  <c r="O789" i="1" s="1"/>
  <c r="F790" i="1"/>
  <c r="U790" i="1"/>
  <c r="W790" i="1" s="1"/>
  <c r="M791" i="1"/>
  <c r="N791" i="1"/>
  <c r="J791" i="1"/>
  <c r="K791" i="1" s="1"/>
  <c r="E791" i="1" s="1"/>
  <c r="I792" i="1"/>
  <c r="G789" i="1" l="1"/>
  <c r="D790" i="1"/>
  <c r="L790" i="1" s="1"/>
  <c r="O790" i="1" s="1"/>
  <c r="F791" i="1"/>
  <c r="N792" i="1"/>
  <c r="I793" i="1"/>
  <c r="J792" i="1"/>
  <c r="K792" i="1" s="1"/>
  <c r="E792" i="1" s="1"/>
  <c r="M792" i="1"/>
  <c r="U791" i="1"/>
  <c r="W791" i="1" s="1"/>
  <c r="D791" i="1" l="1"/>
  <c r="G791" i="1" s="1"/>
  <c r="G790" i="1"/>
  <c r="F792" i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l="1"/>
  <c r="F801" i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U804" i="1"/>
  <c r="W804" i="1" s="1"/>
  <c r="I806" i="1"/>
  <c r="J805" i="1"/>
  <c r="K805" i="1" s="1"/>
  <c r="F805" i="1" l="1"/>
  <c r="N803" i="1"/>
  <c r="O803" i="1" s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S802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Y802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F816" i="1" s="1"/>
  <c r="M816" i="1"/>
  <c r="I817" i="1"/>
  <c r="N816" i="1"/>
  <c r="U815" i="1"/>
  <c r="W815" i="1" s="1"/>
  <c r="D815" i="1" l="1"/>
  <c r="G815" i="1" s="1"/>
  <c r="G814" i="1"/>
  <c r="E816" i="1"/>
  <c r="I818" i="1"/>
  <c r="N817" i="1"/>
  <c r="J817" i="1"/>
  <c r="K817" i="1" s="1"/>
  <c r="F817" i="1" s="1"/>
  <c r="M817" i="1"/>
  <c r="U816" i="1"/>
  <c r="W816" i="1" s="1"/>
  <c r="L815" i="1" l="1"/>
  <c r="O815" i="1" s="1"/>
  <c r="D816" i="1"/>
  <c r="G816" i="1" s="1"/>
  <c r="E817" i="1"/>
  <c r="U817" i="1"/>
  <c r="W817" i="1" s="1"/>
  <c r="J818" i="1"/>
  <c r="K818" i="1" s="1"/>
  <c r="F818" i="1" s="1"/>
  <c r="I819" i="1"/>
  <c r="M818" i="1"/>
  <c r="N818" i="1"/>
  <c r="D817" i="1" l="1"/>
  <c r="L817" i="1" s="1"/>
  <c r="O817" i="1" s="1"/>
  <c r="L816" i="1"/>
  <c r="O816" i="1" s="1"/>
  <c r="E818" i="1"/>
  <c r="M819" i="1"/>
  <c r="N819" i="1"/>
  <c r="I820" i="1"/>
  <c r="J819" i="1"/>
  <c r="K819" i="1" s="1"/>
  <c r="F819" i="1" s="1"/>
  <c r="U818" i="1"/>
  <c r="W818" i="1" s="1"/>
  <c r="D818" i="1" l="1"/>
  <c r="L818" i="1" s="1"/>
  <c r="O818" i="1" s="1"/>
  <c r="G817" i="1"/>
  <c r="E819" i="1"/>
  <c r="U819" i="1"/>
  <c r="W819" i="1" s="1"/>
  <c r="J820" i="1"/>
  <c r="K820" i="1" s="1"/>
  <c r="F820" i="1" s="1"/>
  <c r="M820" i="1"/>
  <c r="N820" i="1"/>
  <c r="I821" i="1"/>
  <c r="G818" i="1" l="1"/>
  <c r="D819" i="1"/>
  <c r="G819" i="1" s="1"/>
  <c r="E820" i="1"/>
  <c r="J821" i="1"/>
  <c r="K821" i="1" s="1"/>
  <c r="F821" i="1" s="1"/>
  <c r="I822" i="1"/>
  <c r="N821" i="1"/>
  <c r="M821" i="1"/>
  <c r="U820" i="1"/>
  <c r="W820" i="1" s="1"/>
  <c r="D820" i="1" l="1"/>
  <c r="L820" i="1" s="1"/>
  <c r="O820" i="1" s="1"/>
  <c r="L819" i="1"/>
  <c r="O819" i="1" s="1"/>
  <c r="E821" i="1"/>
  <c r="M822" i="1"/>
  <c r="I823" i="1"/>
  <c r="N822" i="1"/>
  <c r="J822" i="1"/>
  <c r="K822" i="1" s="1"/>
  <c r="F822" i="1" s="1"/>
  <c r="U821" i="1"/>
  <c r="W821" i="1" s="1"/>
  <c r="G820" i="1" l="1"/>
  <c r="E822" i="1"/>
  <c r="D821" i="1"/>
  <c r="L821" i="1" s="1"/>
  <c r="O821" i="1" s="1"/>
  <c r="U822" i="1"/>
  <c r="W822" i="1" s="1"/>
  <c r="I824" i="1"/>
  <c r="M823" i="1"/>
  <c r="J823" i="1"/>
  <c r="K823" i="1" s="1"/>
  <c r="F823" i="1" s="1"/>
  <c r="N823" i="1"/>
  <c r="G821" i="1" l="1"/>
  <c r="D822" i="1"/>
  <c r="L822" i="1" s="1"/>
  <c r="O822" i="1" s="1"/>
  <c r="E823" i="1"/>
  <c r="U823" i="1"/>
  <c r="W823" i="1" s="1"/>
  <c r="J824" i="1"/>
  <c r="K824" i="1" s="1"/>
  <c r="F824" i="1" s="1"/>
  <c r="M824" i="1"/>
  <c r="N824" i="1"/>
  <c r="I825" i="1"/>
  <c r="D823" i="1" l="1"/>
  <c r="G823" i="1" s="1"/>
  <c r="G822" i="1"/>
  <c r="E824" i="1"/>
  <c r="I826" i="1"/>
  <c r="J825" i="1"/>
  <c r="K825" i="1" s="1"/>
  <c r="F825" i="1" s="1"/>
  <c r="N825" i="1"/>
  <c r="M825" i="1"/>
  <c r="U824" i="1"/>
  <c r="W824" i="1" s="1"/>
  <c r="L823" i="1" l="1"/>
  <c r="O823" i="1" s="1"/>
  <c r="D824" i="1"/>
  <c r="L824" i="1" s="1"/>
  <c r="O824" i="1" s="1"/>
  <c r="E825" i="1"/>
  <c r="U825" i="1"/>
  <c r="W825" i="1" s="1"/>
  <c r="I827" i="1"/>
  <c r="J826" i="1"/>
  <c r="K826" i="1" s="1"/>
  <c r="F826" i="1" s="1"/>
  <c r="N826" i="1"/>
  <c r="M826" i="1"/>
  <c r="G824" i="1" l="1"/>
  <c r="D825" i="1"/>
  <c r="G825" i="1" s="1"/>
  <c r="E826" i="1"/>
  <c r="U826" i="1"/>
  <c r="W826" i="1" s="1"/>
  <c r="I828" i="1"/>
  <c r="N827" i="1"/>
  <c r="M827" i="1"/>
  <c r="J827" i="1"/>
  <c r="K827" i="1" s="1"/>
  <c r="F827" i="1" s="1"/>
  <c r="L825" i="1" l="1"/>
  <c r="O825" i="1" s="1"/>
  <c r="D826" i="1"/>
  <c r="L826" i="1" s="1"/>
  <c r="O826" i="1" s="1"/>
  <c r="E827" i="1"/>
  <c r="U827" i="1"/>
  <c r="W827" i="1" s="1"/>
  <c r="M828" i="1"/>
  <c r="J828" i="1"/>
  <c r="K828" i="1" s="1"/>
  <c r="F828" i="1" s="1"/>
  <c r="I829" i="1"/>
  <c r="N828" i="1"/>
  <c r="G826" i="1" l="1"/>
  <c r="D827" i="1"/>
  <c r="L827" i="1" s="1"/>
  <c r="O827" i="1" s="1"/>
  <c r="E828" i="1"/>
  <c r="U828" i="1"/>
  <c r="W828" i="1" s="1"/>
  <c r="J829" i="1"/>
  <c r="K829" i="1" s="1"/>
  <c r="F829" i="1" s="1"/>
  <c r="M829" i="1"/>
  <c r="I830" i="1"/>
  <c r="N829" i="1"/>
  <c r="G827" i="1" l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G828" i="1" l="1"/>
  <c r="D829" i="1"/>
  <c r="L829" i="1" s="1"/>
  <c r="O829" i="1" s="1"/>
  <c r="E830" i="1"/>
  <c r="J831" i="1"/>
  <c r="K831" i="1" s="1"/>
  <c r="F831" i="1" s="1"/>
  <c r="I832" i="1"/>
  <c r="U830" i="1"/>
  <c r="W830" i="1" s="1"/>
  <c r="M831" i="1"/>
  <c r="N831" i="1" s="1"/>
  <c r="G829" i="1" l="1"/>
  <c r="D830" i="1"/>
  <c r="L830" i="1" s="1"/>
  <c r="O830" i="1" s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G831" i="1" l="1"/>
  <c r="O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Y831" i="1"/>
  <c r="U834" i="1"/>
  <c r="W834" i="1" s="1"/>
  <c r="J835" i="1"/>
  <c r="K835" i="1" s="1"/>
  <c r="I836" i="1"/>
  <c r="E835" i="1" l="1"/>
  <c r="D834" i="1"/>
  <c r="G834" i="1" s="1"/>
  <c r="G833" i="1"/>
  <c r="M833" i="1"/>
  <c r="N833" i="1" s="1"/>
  <c r="F835" i="1"/>
  <c r="I837" i="1"/>
  <c r="J836" i="1"/>
  <c r="K836" i="1" s="1"/>
  <c r="U835" i="1"/>
  <c r="W835" i="1" s="1"/>
  <c r="L834" i="1" l="1"/>
  <c r="D835" i="1"/>
  <c r="G835" i="1" s="1"/>
  <c r="M834" i="1"/>
  <c r="M835" i="1" s="1"/>
  <c r="M836" i="1" s="1"/>
  <c r="M837" i="1" s="1"/>
  <c r="F836" i="1"/>
  <c r="E836" i="1"/>
  <c r="O833" i="1"/>
  <c r="U836" i="1"/>
  <c r="W836" i="1" s="1"/>
  <c r="I838" i="1"/>
  <c r="J837" i="1"/>
  <c r="K837" i="1" s="1"/>
  <c r="L835" i="1" l="1"/>
  <c r="D836" i="1"/>
  <c r="L836" i="1" s="1"/>
  <c r="N834" i="1"/>
  <c r="N835" i="1" s="1"/>
  <c r="N836" i="1" s="1"/>
  <c r="N837" i="1" s="1"/>
  <c r="N838" i="1" s="1"/>
  <c r="F837" i="1"/>
  <c r="E837" i="1"/>
  <c r="S833" i="1"/>
  <c r="U837" i="1"/>
  <c r="W837" i="1" s="1"/>
  <c r="M838" i="1"/>
  <c r="J838" i="1"/>
  <c r="K838" i="1" s="1"/>
  <c r="I839" i="1"/>
  <c r="G836" i="1" l="1"/>
  <c r="O836" i="1"/>
  <c r="O835" i="1"/>
  <c r="O834" i="1"/>
  <c r="D837" i="1"/>
  <c r="L837" i="1" s="1"/>
  <c r="O837" i="1" s="1"/>
  <c r="Y833" i="1"/>
  <c r="F838" i="1"/>
  <c r="E838" i="1"/>
  <c r="U838" i="1"/>
  <c r="W838" i="1" s="1"/>
  <c r="I840" i="1"/>
  <c r="N839" i="1"/>
  <c r="M839" i="1"/>
  <c r="J839" i="1"/>
  <c r="K839" i="1" s="1"/>
  <c r="D838" i="1" l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G838" i="1" l="1"/>
  <c r="D839" i="1"/>
  <c r="G839" i="1" s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G840" i="1" l="1"/>
  <c r="D841" i="1"/>
  <c r="L841" i="1" s="1"/>
  <c r="O841" i="1" s="1"/>
  <c r="F842" i="1"/>
  <c r="E842" i="1"/>
  <c r="I844" i="1"/>
  <c r="J843" i="1"/>
  <c r="K843" i="1" s="1"/>
  <c r="M843" i="1"/>
  <c r="N843" i="1"/>
  <c r="U842" i="1"/>
  <c r="W842" i="1" s="1"/>
  <c r="D842" i="1" l="1"/>
  <c r="L842" i="1" s="1"/>
  <c r="O842" i="1" s="1"/>
  <c r="F843" i="1"/>
  <c r="G841" i="1"/>
  <c r="E843" i="1"/>
  <c r="U843" i="1"/>
  <c r="W843" i="1" s="1"/>
  <c r="J844" i="1"/>
  <c r="K844" i="1" s="1"/>
  <c r="M844" i="1"/>
  <c r="I845" i="1"/>
  <c r="N844" i="1"/>
  <c r="F844" i="1" l="1"/>
  <c r="D843" i="1"/>
  <c r="L843" i="1" s="1"/>
  <c r="O843" i="1" s="1"/>
  <c r="G842" i="1"/>
  <c r="E844" i="1"/>
  <c r="U844" i="1"/>
  <c r="W844" i="1" s="1"/>
  <c r="M845" i="1"/>
  <c r="I846" i="1"/>
  <c r="J845" i="1"/>
  <c r="K845" i="1" s="1"/>
  <c r="N845" i="1"/>
  <c r="D844" i="1" l="1"/>
  <c r="L844" i="1" s="1"/>
  <c r="O844" i="1" s="1"/>
  <c r="F845" i="1"/>
  <c r="G843" i="1"/>
  <c r="E845" i="1"/>
  <c r="M846" i="1"/>
  <c r="J846" i="1"/>
  <c r="K846" i="1" s="1"/>
  <c r="I847" i="1"/>
  <c r="N846" i="1"/>
  <c r="U845" i="1"/>
  <c r="W845" i="1" s="1"/>
  <c r="D845" i="1" l="1"/>
  <c r="L845" i="1" s="1"/>
  <c r="O845" i="1" s="1"/>
  <c r="F846" i="1"/>
  <c r="G844" i="1"/>
  <c r="E846" i="1"/>
  <c r="J847" i="1"/>
  <c r="K847" i="1" s="1"/>
  <c r="I848" i="1"/>
  <c r="M847" i="1"/>
  <c r="N847" i="1"/>
  <c r="U846" i="1"/>
  <c r="W846" i="1" s="1"/>
  <c r="D846" i="1" l="1"/>
  <c r="G846" i="1" s="1"/>
  <c r="G845" i="1"/>
  <c r="F847" i="1"/>
  <c r="E847" i="1"/>
  <c r="J848" i="1"/>
  <c r="K848" i="1" s="1"/>
  <c r="N848" i="1"/>
  <c r="M848" i="1"/>
  <c r="I849" i="1"/>
  <c r="U847" i="1"/>
  <c r="W847" i="1" s="1"/>
  <c r="L846" i="1" l="1"/>
  <c r="O846" i="1" s="1"/>
  <c r="F848" i="1"/>
  <c r="D847" i="1"/>
  <c r="L847" i="1" s="1"/>
  <c r="O847" i="1" s="1"/>
  <c r="E848" i="1"/>
  <c r="M849" i="1"/>
  <c r="J849" i="1"/>
  <c r="K849" i="1" s="1"/>
  <c r="I850" i="1"/>
  <c r="N849" i="1"/>
  <c r="U848" i="1"/>
  <c r="W848" i="1" s="1"/>
  <c r="F849" i="1" l="1"/>
  <c r="D848" i="1"/>
  <c r="G848" i="1" s="1"/>
  <c r="G847" i="1"/>
  <c r="E849" i="1"/>
  <c r="U849" i="1"/>
  <c r="W849" i="1" s="1"/>
  <c r="J850" i="1"/>
  <c r="K850" i="1" s="1"/>
  <c r="M850" i="1"/>
  <c r="I851" i="1"/>
  <c r="N850" i="1"/>
  <c r="L848" i="1" l="1"/>
  <c r="O848" i="1" s="1"/>
  <c r="F850" i="1"/>
  <c r="D849" i="1"/>
  <c r="L849" i="1" s="1"/>
  <c r="O849" i="1" s="1"/>
  <c r="E850" i="1"/>
  <c r="M851" i="1"/>
  <c r="I852" i="1"/>
  <c r="N851" i="1"/>
  <c r="J851" i="1"/>
  <c r="K851" i="1" s="1"/>
  <c r="U850" i="1"/>
  <c r="W850" i="1" s="1"/>
  <c r="F851" i="1" l="1"/>
  <c r="G849" i="1"/>
  <c r="D850" i="1"/>
  <c r="L850" i="1" s="1"/>
  <c r="O850" i="1" s="1"/>
  <c r="E851" i="1"/>
  <c r="U851" i="1"/>
  <c r="W851" i="1" s="1"/>
  <c r="I853" i="1"/>
  <c r="J852" i="1"/>
  <c r="K852" i="1" s="1"/>
  <c r="M852" i="1"/>
  <c r="N852" i="1"/>
  <c r="G850" i="1" l="1"/>
  <c r="F852" i="1"/>
  <c r="E852" i="1"/>
  <c r="D851" i="1"/>
  <c r="L851" i="1" s="1"/>
  <c r="O851" i="1" s="1"/>
  <c r="U852" i="1"/>
  <c r="W852" i="1" s="1"/>
  <c r="J853" i="1"/>
  <c r="K853" i="1" s="1"/>
  <c r="N853" i="1"/>
  <c r="M853" i="1"/>
  <c r="I854" i="1"/>
  <c r="F853" i="1" l="1"/>
  <c r="D852" i="1"/>
  <c r="L852" i="1" s="1"/>
  <c r="O852" i="1" s="1"/>
  <c r="G851" i="1"/>
  <c r="E853" i="1"/>
  <c r="J854" i="1"/>
  <c r="K854" i="1" s="1"/>
  <c r="I855" i="1"/>
  <c r="N854" i="1"/>
  <c r="M854" i="1"/>
  <c r="U853" i="1"/>
  <c r="W853" i="1" s="1"/>
  <c r="F854" i="1" l="1"/>
  <c r="G852" i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M855" i="1"/>
  <c r="G853" i="1" l="1"/>
  <c r="D854" i="1"/>
  <c r="L854" i="1" s="1"/>
  <c r="O854" i="1" s="1"/>
  <c r="E855" i="1"/>
  <c r="N856" i="1"/>
  <c r="J856" i="1"/>
  <c r="K856" i="1" s="1"/>
  <c r="F856" i="1" s="1"/>
  <c r="M856" i="1"/>
  <c r="I857" i="1"/>
  <c r="U855" i="1"/>
  <c r="W855" i="1" s="1"/>
  <c r="G854" i="1" l="1"/>
  <c r="D855" i="1"/>
  <c r="G855" i="1" s="1"/>
  <c r="E856" i="1"/>
  <c r="U856" i="1"/>
  <c r="W856" i="1" s="1"/>
  <c r="I858" i="1"/>
  <c r="J857" i="1"/>
  <c r="K857" i="1" s="1"/>
  <c r="F857" i="1" s="1"/>
  <c r="M857" i="1"/>
  <c r="N857" i="1"/>
  <c r="D856" i="1" l="1"/>
  <c r="G856" i="1" s="1"/>
  <c r="L855" i="1"/>
  <c r="O855" i="1" s="1"/>
  <c r="E857" i="1"/>
  <c r="I859" i="1"/>
  <c r="N858" i="1"/>
  <c r="J858" i="1"/>
  <c r="K858" i="1" s="1"/>
  <c r="F858" i="1" s="1"/>
  <c r="M858" i="1"/>
  <c r="U857" i="1"/>
  <c r="W857" i="1" s="1"/>
  <c r="L856" i="1" l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D858" i="1" l="1"/>
  <c r="G858" i="1" s="1"/>
  <c r="G857" i="1"/>
  <c r="E859" i="1"/>
  <c r="J860" i="1"/>
  <c r="K860" i="1" s="1"/>
  <c r="F860" i="1" s="1"/>
  <c r="I861" i="1"/>
  <c r="U859" i="1"/>
  <c r="W859" i="1" s="1"/>
  <c r="L858" i="1" l="1"/>
  <c r="O858" i="1" s="1"/>
  <c r="E860" i="1"/>
  <c r="D859" i="1"/>
  <c r="L859" i="1" s="1"/>
  <c r="J861" i="1"/>
  <c r="K861" i="1" s="1"/>
  <c r="F861" i="1" s="1"/>
  <c r="I862" i="1"/>
  <c r="U860" i="1"/>
  <c r="W860" i="1" s="1"/>
  <c r="O859" i="1" l="1"/>
  <c r="M860" i="1"/>
  <c r="N860" i="1" s="1"/>
  <c r="G859" i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I864" i="1"/>
  <c r="J863" i="1"/>
  <c r="K863" i="1" s="1"/>
  <c r="F863" i="1" s="1"/>
  <c r="U862" i="1"/>
  <c r="W862" i="1" s="1"/>
  <c r="M861" i="1" l="1"/>
  <c r="N861" i="1" s="1"/>
  <c r="D862" i="1"/>
  <c r="L862" i="1" s="1"/>
  <c r="L861" i="1"/>
  <c r="E863" i="1"/>
  <c r="U863" i="1"/>
  <c r="W863" i="1" s="1"/>
  <c r="J864" i="1"/>
  <c r="K864" i="1" s="1"/>
  <c r="I865" i="1"/>
  <c r="M862" i="1" l="1"/>
  <c r="M863" i="1" s="1"/>
  <c r="M864" i="1" s="1"/>
  <c r="M865" i="1" s="1"/>
  <c r="D863" i="1"/>
  <c r="L863" i="1" s="1"/>
  <c r="G862" i="1"/>
  <c r="F864" i="1"/>
  <c r="E864" i="1"/>
  <c r="N862" i="1"/>
  <c r="O862" i="1" s="1"/>
  <c r="O861" i="1"/>
  <c r="J865" i="1"/>
  <c r="K865" i="1" s="1"/>
  <c r="I866" i="1"/>
  <c r="U864" i="1"/>
  <c r="W864" i="1" s="1"/>
  <c r="G863" i="1" l="1"/>
  <c r="D864" i="1"/>
  <c r="L864" i="1" s="1"/>
  <c r="S861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Y861" i="1" l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D867" i="1" l="1"/>
  <c r="G867" i="1" s="1"/>
  <c r="G866" i="1"/>
  <c r="Y863" i="1"/>
  <c r="F868" i="1"/>
  <c r="E868" i="1"/>
  <c r="U868" i="1"/>
  <c r="W868" i="1" s="1"/>
  <c r="N869" i="1"/>
  <c r="I870" i="1"/>
  <c r="J869" i="1"/>
  <c r="K869" i="1" s="1"/>
  <c r="M869" i="1"/>
  <c r="L867" i="1" l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G868" i="1" l="1"/>
  <c r="D869" i="1"/>
  <c r="L869" i="1" s="1"/>
  <c r="O869" i="1" s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D871" i="1" l="1"/>
  <c r="L871" i="1" s="1"/>
  <c r="O871" i="1" s="1"/>
  <c r="G870" i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E873" i="1"/>
  <c r="F873" i="1"/>
  <c r="I875" i="1"/>
  <c r="M874" i="1"/>
  <c r="N874" i="1"/>
  <c r="J874" i="1"/>
  <c r="K874" i="1" s="1"/>
  <c r="U873" i="1"/>
  <c r="W873" i="1" s="1"/>
  <c r="G872" i="1" l="1"/>
  <c r="D873" i="1"/>
  <c r="G873" i="1" s="1"/>
  <c r="F874" i="1"/>
  <c r="E874" i="1"/>
  <c r="D874" i="1" s="1"/>
  <c r="L874" i="1" s="1"/>
  <c r="O874" i="1" s="1"/>
  <c r="L873" i="1"/>
  <c r="O873" i="1" s="1"/>
  <c r="U874" i="1"/>
  <c r="W874" i="1" s="1"/>
  <c r="J875" i="1"/>
  <c r="K875" i="1" s="1"/>
  <c r="M875" i="1"/>
  <c r="I876" i="1"/>
  <c r="N875" i="1"/>
  <c r="E875" i="1" l="1"/>
  <c r="D875" i="1" s="1"/>
  <c r="G875" i="1" s="1"/>
  <c r="F875" i="1"/>
  <c r="G874" i="1"/>
  <c r="U875" i="1"/>
  <c r="W875" i="1" s="1"/>
  <c r="J876" i="1"/>
  <c r="K876" i="1" s="1"/>
  <c r="M876" i="1"/>
  <c r="I877" i="1"/>
  <c r="N876" i="1"/>
  <c r="F876" i="1" l="1"/>
  <c r="E876" i="1"/>
  <c r="D876" i="1" s="1"/>
  <c r="L876" i="1" s="1"/>
  <c r="O876" i="1" s="1"/>
  <c r="L875" i="1"/>
  <c r="O875" i="1" s="1"/>
  <c r="J877" i="1"/>
  <c r="K877" i="1" s="1"/>
  <c r="M877" i="1"/>
  <c r="I878" i="1"/>
  <c r="N877" i="1"/>
  <c r="U876" i="1"/>
  <c r="W876" i="1" s="1"/>
  <c r="E877" i="1" l="1"/>
  <c r="D877" i="1" s="1"/>
  <c r="G877" i="1" s="1"/>
  <c r="F877" i="1"/>
  <c r="G876" i="1"/>
  <c r="I879" i="1"/>
  <c r="M878" i="1"/>
  <c r="J878" i="1"/>
  <c r="K878" i="1" s="1"/>
  <c r="N878" i="1"/>
  <c r="U877" i="1"/>
  <c r="W877" i="1" s="1"/>
  <c r="F878" i="1" l="1"/>
  <c r="E878" i="1"/>
  <c r="D878" i="1" s="1"/>
  <c r="L878" i="1" s="1"/>
  <c r="O878" i="1" s="1"/>
  <c r="L877" i="1"/>
  <c r="O877" i="1" s="1"/>
  <c r="U878" i="1"/>
  <c r="W878" i="1" s="1"/>
  <c r="J879" i="1"/>
  <c r="K879" i="1" s="1"/>
  <c r="M879" i="1"/>
  <c r="I880" i="1"/>
  <c r="N879" i="1"/>
  <c r="E879" i="1" l="1"/>
  <c r="D879" i="1" s="1"/>
  <c r="G879" i="1" s="1"/>
  <c r="F879" i="1"/>
  <c r="G878" i="1"/>
  <c r="U879" i="1"/>
  <c r="W879" i="1" s="1"/>
  <c r="M880" i="1"/>
  <c r="I881" i="1"/>
  <c r="N880" i="1"/>
  <c r="J880" i="1"/>
  <c r="K880" i="1" s="1"/>
  <c r="F880" i="1" l="1"/>
  <c r="E880" i="1"/>
  <c r="D880" i="1" s="1"/>
  <c r="L880" i="1" s="1"/>
  <c r="O880" i="1" s="1"/>
  <c r="I882" i="1"/>
  <c r="J881" i="1"/>
  <c r="K881" i="1" s="1"/>
  <c r="N881" i="1"/>
  <c r="M881" i="1"/>
  <c r="L879" i="1"/>
  <c r="O879" i="1" s="1"/>
  <c r="U880" i="1"/>
  <c r="W880" i="1" s="1"/>
  <c r="E881" i="1" l="1"/>
  <c r="D881" i="1" s="1"/>
  <c r="L881" i="1" s="1"/>
  <c r="O881" i="1" s="1"/>
  <c r="F881" i="1"/>
  <c r="G880" i="1"/>
  <c r="U881" i="1"/>
  <c r="W881" i="1" s="1"/>
  <c r="I883" i="1"/>
  <c r="M882" i="1"/>
  <c r="N882" i="1"/>
  <c r="J882" i="1"/>
  <c r="K882" i="1" s="1"/>
  <c r="F882" i="1" l="1"/>
  <c r="E882" i="1"/>
  <c r="D882" i="1" s="1"/>
  <c r="L882" i="1" s="1"/>
  <c r="O882" i="1" s="1"/>
  <c r="G881" i="1"/>
  <c r="U882" i="1"/>
  <c r="W882" i="1" s="1"/>
  <c r="M883" i="1"/>
  <c r="I884" i="1"/>
  <c r="J883" i="1"/>
  <c r="K883" i="1" s="1"/>
  <c r="N883" i="1"/>
  <c r="E883" i="1" l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F884" i="1" l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E885" i="1" l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O892" i="1" l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L895" i="1"/>
  <c r="I898" i="1"/>
  <c r="J897" i="1"/>
  <c r="K897" i="1" s="1"/>
  <c r="U896" i="1"/>
  <c r="W896" i="1" s="1"/>
  <c r="O895" i="1" l="1"/>
  <c r="M896" i="1"/>
  <c r="M897" i="1" s="1"/>
  <c r="M898" i="1" s="1"/>
  <c r="Y894" i="1"/>
  <c r="E897" i="1"/>
  <c r="D897" i="1" s="1"/>
  <c r="L897" i="1" s="1"/>
  <c r="O897" i="1" s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E915" i="1" l="1"/>
  <c r="D915" i="1" s="1"/>
  <c r="L915" i="1" s="1"/>
  <c r="O915" i="1" s="1"/>
  <c r="F915" i="1"/>
  <c r="G914" i="1"/>
  <c r="I917" i="1"/>
  <c r="M916" i="1"/>
  <c r="N916" i="1"/>
  <c r="J916" i="1"/>
  <c r="K916" i="1" s="1"/>
  <c r="E916" i="1" s="1"/>
  <c r="U915" i="1"/>
  <c r="W915" i="1" s="1"/>
  <c r="F916" i="1" l="1"/>
  <c r="G915" i="1"/>
  <c r="D916" i="1"/>
  <c r="L916" i="1" s="1"/>
  <c r="O916" i="1" s="1"/>
  <c r="U916" i="1"/>
  <c r="W916" i="1" s="1"/>
  <c r="M917" i="1"/>
  <c r="N917" i="1"/>
  <c r="J917" i="1"/>
  <c r="K917" i="1" s="1"/>
  <c r="E917" i="1" s="1"/>
  <c r="I918" i="1"/>
  <c r="F917" i="1" l="1"/>
  <c r="D917" i="1"/>
  <c r="L917" i="1" s="1"/>
  <c r="O917" i="1" s="1"/>
  <c r="U917" i="1"/>
  <c r="W917" i="1" s="1"/>
  <c r="J918" i="1"/>
  <c r="K918" i="1" s="1"/>
  <c r="E918" i="1" s="1"/>
  <c r="I919" i="1"/>
  <c r="M918" i="1"/>
  <c r="N918" i="1"/>
  <c r="G916" i="1"/>
  <c r="F918" i="1" l="1"/>
  <c r="D918" i="1"/>
  <c r="G918" i="1" s="1"/>
  <c r="U918" i="1"/>
  <c r="W918" i="1" s="1"/>
  <c r="I920" i="1"/>
  <c r="J919" i="1"/>
  <c r="K919" i="1" s="1"/>
  <c r="E919" i="1" s="1"/>
  <c r="N919" i="1"/>
  <c r="M919" i="1"/>
  <c r="G917" i="1"/>
  <c r="F919" i="1" l="1"/>
  <c r="L918" i="1"/>
  <c r="O918" i="1" s="1"/>
  <c r="J920" i="1"/>
  <c r="K920" i="1" s="1"/>
  <c r="E920" i="1" s="1"/>
  <c r="I921" i="1"/>
  <c r="N920" i="1"/>
  <c r="M920" i="1"/>
  <c r="D919" i="1"/>
  <c r="L919" i="1" s="1"/>
  <c r="O919" i="1" s="1"/>
  <c r="U919" i="1"/>
  <c r="W919" i="1" s="1"/>
  <c r="F920" i="1" l="1"/>
  <c r="G919" i="1"/>
  <c r="J921" i="1"/>
  <c r="K921" i="1" s="1"/>
  <c r="E921" i="1" s="1"/>
  <c r="I922" i="1"/>
  <c r="D920" i="1"/>
  <c r="G920" i="1" s="1"/>
  <c r="U920" i="1"/>
  <c r="W920" i="1" s="1"/>
  <c r="F921" i="1" l="1"/>
  <c r="L920" i="1"/>
  <c r="J922" i="1"/>
  <c r="K922" i="1" s="1"/>
  <c r="E922" i="1" s="1"/>
  <c r="I923" i="1"/>
  <c r="D921" i="1"/>
  <c r="G921" i="1" s="1"/>
  <c r="U921" i="1"/>
  <c r="W921" i="1" s="1"/>
  <c r="O920" i="1" l="1"/>
  <c r="M921" i="1"/>
  <c r="N921" i="1" s="1"/>
  <c r="F922" i="1"/>
  <c r="L921" i="1"/>
  <c r="M922" i="1" s="1"/>
  <c r="I924" i="1"/>
  <c r="J923" i="1"/>
  <c r="K923" i="1" s="1"/>
  <c r="E923" i="1" s="1"/>
  <c r="D922" i="1"/>
  <c r="G922" i="1" s="1"/>
  <c r="U922" i="1"/>
  <c r="W922" i="1" s="1"/>
  <c r="N922" i="1" l="1"/>
  <c r="F923" i="1"/>
  <c r="U923" i="1"/>
  <c r="W923" i="1" s="1"/>
  <c r="O921" i="1"/>
  <c r="L922" i="1"/>
  <c r="D923" i="1"/>
  <c r="L923" i="1" s="1"/>
  <c r="J924" i="1"/>
  <c r="K924" i="1" s="1"/>
  <c r="E924" i="1" s="1"/>
  <c r="I925" i="1"/>
  <c r="O922" i="1" l="1"/>
  <c r="S922" i="1"/>
  <c r="F924" i="1"/>
  <c r="M923" i="1"/>
  <c r="N923" i="1" s="1"/>
  <c r="N924" i="1" s="1"/>
  <c r="Y922" i="1"/>
  <c r="G923" i="1"/>
  <c r="D924" i="1"/>
  <c r="G924" i="1" s="1"/>
  <c r="U924" i="1"/>
  <c r="W924" i="1" s="1"/>
  <c r="I926" i="1"/>
  <c r="J925" i="1"/>
  <c r="K925" i="1" s="1"/>
  <c r="O923" i="1" l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F927" i="1" l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M927" i="1"/>
  <c r="M928" i="1" s="1"/>
  <c r="M929" i="1" s="1"/>
  <c r="E928" i="1"/>
  <c r="D928" i="1" s="1"/>
  <c r="G928" i="1" s="1"/>
  <c r="N926" i="1"/>
  <c r="O925" i="1"/>
  <c r="G927" i="1"/>
  <c r="I930" i="1"/>
  <c r="J929" i="1"/>
  <c r="K929" i="1" s="1"/>
  <c r="U928" i="1"/>
  <c r="W928" i="1" s="1"/>
  <c r="F929" i="1" l="1"/>
  <c r="N927" i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M930" i="1"/>
  <c r="L928" i="1"/>
  <c r="F930" i="1" l="1"/>
  <c r="O929" i="1"/>
  <c r="O928" i="1"/>
  <c r="O927" i="1"/>
  <c r="S926" i="1"/>
  <c r="E930" i="1"/>
  <c r="D930" i="1" s="1"/>
  <c r="G930" i="1" s="1"/>
  <c r="G929" i="1"/>
  <c r="U930" i="1"/>
  <c r="W930" i="1" s="1"/>
  <c r="J931" i="1"/>
  <c r="K931" i="1" s="1"/>
  <c r="N931" i="1"/>
  <c r="I932" i="1"/>
  <c r="M931" i="1"/>
  <c r="F931" i="1" l="1"/>
  <c r="Y926" i="1"/>
  <c r="E931" i="1"/>
  <c r="D931" i="1" s="1"/>
  <c r="L931" i="1" s="1"/>
  <c r="O931" i="1" s="1"/>
  <c r="U931" i="1"/>
  <c r="W931" i="1" s="1"/>
  <c r="L930" i="1"/>
  <c r="O930" i="1" s="1"/>
  <c r="J932" i="1"/>
  <c r="K932" i="1" s="1"/>
  <c r="I933" i="1"/>
  <c r="M932" i="1"/>
  <c r="N932" i="1"/>
  <c r="F932" i="1" l="1"/>
  <c r="E932" i="1"/>
  <c r="D932" i="1" s="1"/>
  <c r="L932" i="1" s="1"/>
  <c r="O932" i="1" s="1"/>
  <c r="I934" i="1"/>
  <c r="J933" i="1"/>
  <c r="K933" i="1" s="1"/>
  <c r="M933" i="1"/>
  <c r="N933" i="1"/>
  <c r="U932" i="1"/>
  <c r="W932" i="1" s="1"/>
  <c r="G931" i="1"/>
  <c r="F933" i="1" l="1"/>
  <c r="E933" i="1"/>
  <c r="D933" i="1" s="1"/>
  <c r="L933" i="1" s="1"/>
  <c r="O933" i="1" s="1"/>
  <c r="U933" i="1"/>
  <c r="W933" i="1" s="1"/>
  <c r="I935" i="1"/>
  <c r="M934" i="1"/>
  <c r="J934" i="1"/>
  <c r="K934" i="1" s="1"/>
  <c r="N934" i="1"/>
  <c r="G932" i="1"/>
  <c r="F934" i="1" l="1"/>
  <c r="E934" i="1"/>
  <c r="D934" i="1" s="1"/>
  <c r="L934" i="1" s="1"/>
  <c r="O934" i="1" s="1"/>
  <c r="U934" i="1"/>
  <c r="W934" i="1" s="1"/>
  <c r="J935" i="1"/>
  <c r="K935" i="1" s="1"/>
  <c r="M935" i="1"/>
  <c r="I936" i="1"/>
  <c r="N935" i="1"/>
  <c r="G933" i="1"/>
  <c r="F935" i="1" l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E936" i="1" l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E937" i="1" l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E939" i="1" l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E940" i="1" l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E941" i="1" l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E942" i="1" l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E943" i="1" l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L944" i="1" l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E946" i="1" l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E947" i="1" l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E948" i="1" l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E949" i="1" l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J955" i="1"/>
  <c r="K955" i="1" s="1"/>
  <c r="I956" i="1"/>
  <c r="U954" i="1"/>
  <c r="W954" i="1" s="1"/>
  <c r="M954" i="1" l="1"/>
  <c r="N954" i="1" s="1"/>
  <c r="O954" i="1" s="1"/>
  <c r="F955" i="1"/>
  <c r="E955" i="1"/>
  <c r="D955" i="1" s="1"/>
  <c r="L955" i="1" s="1"/>
  <c r="G954" i="1"/>
  <c r="J956" i="1"/>
  <c r="K956" i="1" s="1"/>
  <c r="I957" i="1"/>
  <c r="U955" i="1"/>
  <c r="W955" i="1" s="1"/>
  <c r="S953" i="1"/>
  <c r="M955" i="1" l="1"/>
  <c r="M956" i="1" s="1"/>
  <c r="M957" i="1" s="1"/>
  <c r="F956" i="1"/>
  <c r="Y953" i="1"/>
  <c r="E956" i="1"/>
  <c r="D956" i="1" s="1"/>
  <c r="L956" i="1" s="1"/>
  <c r="N955" i="1"/>
  <c r="N956" i="1" s="1"/>
  <c r="N957" i="1" s="1"/>
  <c r="G955" i="1"/>
  <c r="J957" i="1"/>
  <c r="K957" i="1" s="1"/>
  <c r="I958" i="1"/>
  <c r="U956" i="1"/>
  <c r="W956" i="1" s="1"/>
  <c r="S954" i="1"/>
  <c r="F957" i="1" l="1"/>
  <c r="M958" i="1"/>
  <c r="O956" i="1"/>
  <c r="E957" i="1"/>
  <c r="D957" i="1" s="1"/>
  <c r="L957" i="1" s="1"/>
  <c r="O957" i="1" s="1"/>
  <c r="Y954" i="1"/>
  <c r="O955" i="1"/>
  <c r="G956" i="1"/>
  <c r="J958" i="1"/>
  <c r="K958" i="1" s="1"/>
  <c r="I959" i="1"/>
  <c r="N958" i="1"/>
  <c r="U957" i="1"/>
  <c r="W957" i="1" s="1"/>
  <c r="F958" i="1" l="1"/>
  <c r="S955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l="1"/>
  <c r="Y955" i="1"/>
  <c r="E959" i="1"/>
  <c r="D959" i="1" s="1"/>
  <c r="G959" i="1" s="1"/>
  <c r="L958" i="1"/>
  <c r="O958" i="1" s="1"/>
  <c r="M960" i="1"/>
  <c r="J960" i="1"/>
  <c r="K960" i="1" s="1"/>
  <c r="I961" i="1"/>
  <c r="N960" i="1"/>
  <c r="U959" i="1"/>
  <c r="W959" i="1" s="1"/>
  <c r="F960" i="1" l="1"/>
  <c r="E960" i="1"/>
  <c r="D960" i="1" s="1"/>
  <c r="L959" i="1"/>
  <c r="O959" i="1" s="1"/>
  <c r="U960" i="1"/>
  <c r="W960" i="1" s="1"/>
  <c r="M961" i="1"/>
  <c r="J961" i="1"/>
  <c r="K961" i="1" s="1"/>
  <c r="I962" i="1"/>
  <c r="N961" i="1"/>
  <c r="F961" i="1" l="1"/>
  <c r="G960" i="1"/>
  <c r="L960" i="1"/>
  <c r="O960" i="1" s="1"/>
  <c r="E961" i="1"/>
  <c r="D961" i="1" s="1"/>
  <c r="G961" i="1" s="1"/>
  <c r="M962" i="1"/>
  <c r="J962" i="1"/>
  <c r="K962" i="1" s="1"/>
  <c r="I963" i="1"/>
  <c r="N962" i="1"/>
  <c r="U961" i="1"/>
  <c r="W961" i="1" s="1"/>
  <c r="F962" i="1" l="1"/>
  <c r="E962" i="1"/>
  <c r="D962" i="1" s="1"/>
  <c r="L962" i="1" s="1"/>
  <c r="O962" i="1" s="1"/>
  <c r="L961" i="1"/>
  <c r="O961" i="1" s="1"/>
  <c r="I964" i="1"/>
  <c r="M963" i="1"/>
  <c r="J963" i="1"/>
  <c r="K963" i="1" s="1"/>
  <c r="N963" i="1"/>
  <c r="U962" i="1"/>
  <c r="W962" i="1" s="1"/>
  <c r="F963" i="1" l="1"/>
  <c r="E963" i="1"/>
  <c r="D963" i="1" s="1"/>
  <c r="L963" i="1" s="1"/>
  <c r="O963" i="1" s="1"/>
  <c r="U963" i="1"/>
  <c r="W963" i="1" s="1"/>
  <c r="I965" i="1"/>
  <c r="J964" i="1"/>
  <c r="K964" i="1" s="1"/>
  <c r="M964" i="1"/>
  <c r="N964" i="1"/>
  <c r="G962" i="1"/>
  <c r="F964" i="1" l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G963" i="1"/>
  <c r="F965" i="1" l="1"/>
  <c r="E965" i="1"/>
  <c r="D965" i="1" s="1"/>
  <c r="L965" i="1" s="1"/>
  <c r="O965" i="1" s="1"/>
  <c r="U965" i="1"/>
  <c r="W965" i="1" s="1"/>
  <c r="J966" i="1"/>
  <c r="K966" i="1" s="1"/>
  <c r="I967" i="1"/>
  <c r="M966" i="1"/>
  <c r="N966" i="1"/>
  <c r="G964" i="1"/>
  <c r="F966" i="1" l="1"/>
  <c r="E966" i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E967" i="1" l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E969" i="1" l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E970" i="1" l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E971" i="1" l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D972" i="1" l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D973" i="1" l="1"/>
  <c r="G973" i="1" s="1"/>
  <c r="G972" i="1"/>
  <c r="E974" i="1"/>
  <c r="U974" i="1"/>
  <c r="W974" i="1" s="1"/>
  <c r="J975" i="1"/>
  <c r="K975" i="1" s="1"/>
  <c r="F975" i="1" s="1"/>
  <c r="I976" i="1"/>
  <c r="M975" i="1"/>
  <c r="N975" i="1"/>
  <c r="L973" i="1" l="1"/>
  <c r="O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G974" i="1" l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D976" i="1" l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G976" i="1" l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G977" i="1" l="1"/>
  <c r="D978" i="1"/>
  <c r="L978" i="1" s="1"/>
  <c r="O978" i="1" s="1"/>
  <c r="E979" i="1"/>
  <c r="M980" i="1"/>
  <c r="J980" i="1"/>
  <c r="K980" i="1" s="1"/>
  <c r="F980" i="1" s="1"/>
  <c r="N980" i="1"/>
  <c r="I981" i="1"/>
  <c r="U979" i="1"/>
  <c r="W979" i="1" s="1"/>
  <c r="D979" i="1" l="1"/>
  <c r="G979" i="1" s="1"/>
  <c r="G978" i="1"/>
  <c r="E980" i="1"/>
  <c r="U980" i="1"/>
  <c r="W980" i="1" s="1"/>
  <c r="I982" i="1"/>
  <c r="J981" i="1"/>
  <c r="K981" i="1" s="1"/>
  <c r="F981" i="1" s="1"/>
  <c r="N981" i="1"/>
  <c r="M981" i="1"/>
  <c r="D980" i="1" l="1"/>
  <c r="L980" i="1" s="1"/>
  <c r="O980" i="1" s="1"/>
  <c r="L979" i="1"/>
  <c r="O979" i="1" s="1"/>
  <c r="E981" i="1"/>
  <c r="U981" i="1"/>
  <c r="W981" i="1" s="1"/>
  <c r="J982" i="1"/>
  <c r="K982" i="1" s="1"/>
  <c r="F982" i="1" s="1"/>
  <c r="I983" i="1"/>
  <c r="D981" i="1" l="1"/>
  <c r="G981" i="1" s="1"/>
  <c r="G980" i="1"/>
  <c r="E982" i="1"/>
  <c r="I984" i="1"/>
  <c r="J983" i="1"/>
  <c r="K983" i="1" s="1"/>
  <c r="U982" i="1"/>
  <c r="W982" i="1" s="1"/>
  <c r="L981" i="1" l="1"/>
  <c r="O981" i="1" s="1"/>
  <c r="M982" i="1"/>
  <c r="N982" i="1" s="1"/>
  <c r="U983" i="1"/>
  <c r="W983" i="1" s="1"/>
  <c r="E983" i="1"/>
  <c r="D982" i="1"/>
  <c r="L982" i="1" s="1"/>
  <c r="F983" i="1"/>
  <c r="J984" i="1"/>
  <c r="K984" i="1" s="1"/>
  <c r="I985" i="1"/>
  <c r="S982" i="1"/>
  <c r="M983" i="1" l="1"/>
  <c r="N983" i="1" s="1"/>
  <c r="O982" i="1"/>
  <c r="G982" i="1"/>
  <c r="D983" i="1"/>
  <c r="G983" i="1" s="1"/>
  <c r="F984" i="1"/>
  <c r="E984" i="1"/>
  <c r="Y982" i="1"/>
  <c r="I986" i="1"/>
  <c r="J985" i="1"/>
  <c r="K985" i="1" s="1"/>
  <c r="U984" i="1"/>
  <c r="W984" i="1" s="1"/>
  <c r="L983" i="1" l="1"/>
  <c r="D984" i="1"/>
  <c r="G984" i="1" s="1"/>
  <c r="E985" i="1"/>
  <c r="F985" i="1"/>
  <c r="U985" i="1"/>
  <c r="W985" i="1" s="1"/>
  <c r="J986" i="1"/>
  <c r="K986" i="1" s="1"/>
  <c r="I987" i="1"/>
  <c r="O983" i="1" l="1"/>
  <c r="M984" i="1"/>
  <c r="N984" i="1" s="1"/>
  <c r="L984" i="1"/>
  <c r="D985" i="1"/>
  <c r="L985" i="1" s="1"/>
  <c r="F986" i="1"/>
  <c r="E986" i="1"/>
  <c r="I988" i="1"/>
  <c r="J987" i="1"/>
  <c r="K987" i="1" s="1"/>
  <c r="U986" i="1"/>
  <c r="W986" i="1" s="1"/>
  <c r="O984" i="1" l="1"/>
  <c r="D986" i="1"/>
  <c r="L986" i="1" s="1"/>
  <c r="M985" i="1"/>
  <c r="N985" i="1" s="1"/>
  <c r="O985" i="1" s="1"/>
  <c r="G985" i="1"/>
  <c r="S984" i="1"/>
  <c r="S985" i="1"/>
  <c r="E987" i="1"/>
  <c r="F987" i="1"/>
  <c r="Y985" i="1"/>
  <c r="U987" i="1"/>
  <c r="W987" i="1" s="1"/>
  <c r="I989" i="1"/>
  <c r="J988" i="1"/>
  <c r="K988" i="1" s="1"/>
  <c r="D987" i="1" l="1"/>
  <c r="L987" i="1" s="1"/>
  <c r="G986" i="1"/>
  <c r="M986" i="1"/>
  <c r="M987" i="1" s="1"/>
  <c r="M988" i="1" s="1"/>
  <c r="Y984" i="1"/>
  <c r="N986" i="1"/>
  <c r="F988" i="1"/>
  <c r="E988" i="1"/>
  <c r="U988" i="1"/>
  <c r="W988" i="1" s="1"/>
  <c r="I990" i="1"/>
  <c r="J989" i="1"/>
  <c r="K989" i="1" s="1"/>
  <c r="D988" i="1" l="1"/>
  <c r="L988" i="1" s="1"/>
  <c r="G987" i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L989" i="1" l="1"/>
  <c r="D990" i="1"/>
  <c r="G990" i="1" s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L990" i="1" l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G991" i="1" l="1"/>
  <c r="D992" i="1"/>
  <c r="L992" i="1" s="1"/>
  <c r="O992" i="1" s="1"/>
  <c r="F993" i="1"/>
  <c r="E993" i="1"/>
  <c r="J994" i="1"/>
  <c r="K994" i="1" s="1"/>
  <c r="M994" i="1"/>
  <c r="I995" i="1"/>
  <c r="N994" i="1"/>
  <c r="U993" i="1"/>
  <c r="W993" i="1" s="1"/>
  <c r="G992" i="1" l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G993" i="1" l="1"/>
  <c r="D994" i="1"/>
  <c r="L994" i="1" s="1"/>
  <c r="O994" i="1" s="1"/>
  <c r="F995" i="1"/>
  <c r="E995" i="1"/>
  <c r="M996" i="1"/>
  <c r="I997" i="1"/>
  <c r="N996" i="1"/>
  <c r="J996" i="1"/>
  <c r="K996" i="1" s="1"/>
  <c r="U995" i="1"/>
  <c r="W995" i="1" s="1"/>
  <c r="G994" i="1" l="1"/>
  <c r="D995" i="1"/>
  <c r="L995" i="1" s="1"/>
  <c r="O995" i="1" s="1"/>
  <c r="F996" i="1"/>
  <c r="E996" i="1"/>
  <c r="M997" i="1"/>
  <c r="J997" i="1"/>
  <c r="K997" i="1" s="1"/>
  <c r="I998" i="1"/>
  <c r="N997" i="1"/>
  <c r="U996" i="1"/>
  <c r="W996" i="1" s="1"/>
  <c r="D996" i="1" l="1"/>
  <c r="G996" i="1" s="1"/>
  <c r="G995" i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F998" i="1"/>
  <c r="E998" i="1"/>
  <c r="I1000" i="1"/>
  <c r="J999" i="1"/>
  <c r="K999" i="1" s="1"/>
  <c r="M999" i="1"/>
  <c r="N999" i="1"/>
  <c r="U998" i="1"/>
  <c r="W998" i="1" s="1"/>
  <c r="G997" i="1" l="1"/>
  <c r="D998" i="1"/>
  <c r="G998" i="1" s="1"/>
  <c r="F999" i="1"/>
  <c r="E999" i="1"/>
  <c r="U999" i="1"/>
  <c r="W999" i="1" s="1"/>
  <c r="M1000" i="1"/>
  <c r="J1000" i="1"/>
  <c r="K1000" i="1" s="1"/>
  <c r="N1000" i="1"/>
  <c r="I1001" i="1"/>
  <c r="D999" i="1" l="1"/>
  <c r="L999" i="1" s="1"/>
  <c r="O999" i="1" s="1"/>
  <c r="L998" i="1"/>
  <c r="O998" i="1" s="1"/>
  <c r="F1000" i="1"/>
  <c r="E1000" i="1"/>
  <c r="U1000" i="1"/>
  <c r="W1000" i="1" s="1"/>
  <c r="I1002" i="1"/>
  <c r="N1001" i="1"/>
  <c r="M1001" i="1"/>
  <c r="J1001" i="1"/>
  <c r="K1001" i="1" s="1"/>
  <c r="G999" i="1" l="1"/>
  <c r="D1000" i="1"/>
  <c r="L1000" i="1" s="1"/>
  <c r="O1000" i="1" s="1"/>
  <c r="F1001" i="1"/>
  <c r="E1001" i="1"/>
  <c r="U1001" i="1"/>
  <c r="W1001" i="1" s="1"/>
  <c r="J1002" i="1"/>
  <c r="K1002" i="1" s="1"/>
  <c r="M1002" i="1"/>
  <c r="N1002" i="1"/>
  <c r="I1003" i="1"/>
  <c r="G1000" i="1" l="1"/>
  <c r="D1001" i="1"/>
  <c r="L1001" i="1" s="1"/>
  <c r="O1001" i="1" s="1"/>
  <c r="F1002" i="1"/>
  <c r="E1002" i="1"/>
  <c r="I1004" i="1"/>
  <c r="J1003" i="1"/>
  <c r="K1003" i="1" s="1"/>
  <c r="N1003" i="1"/>
  <c r="M1003" i="1"/>
  <c r="U1002" i="1"/>
  <c r="W1002" i="1" s="1"/>
  <c r="D1002" i="1" l="1"/>
  <c r="L1002" i="1" s="1"/>
  <c r="O1002" i="1" s="1"/>
  <c r="G1001" i="1"/>
  <c r="F1003" i="1"/>
  <c r="E1003" i="1"/>
  <c r="U1003" i="1"/>
  <c r="W1003" i="1" s="1"/>
  <c r="M1004" i="1"/>
  <c r="I1005" i="1"/>
  <c r="J1004" i="1"/>
  <c r="K1004" i="1" s="1"/>
  <c r="N1004" i="1"/>
  <c r="G1002" i="1" l="1"/>
  <c r="D1003" i="1"/>
  <c r="L1003" i="1" s="1"/>
  <c r="O1003" i="1" s="1"/>
  <c r="F1004" i="1"/>
  <c r="E1004" i="1"/>
  <c r="U1004" i="1"/>
  <c r="W1004" i="1" s="1"/>
  <c r="J1005" i="1"/>
  <c r="K1005" i="1" s="1"/>
  <c r="M1005" i="1"/>
  <c r="I1006" i="1"/>
  <c r="N1005" i="1"/>
  <c r="G1003" i="1" l="1"/>
  <c r="D1004" i="1"/>
  <c r="L1004" i="1" s="1"/>
  <c r="O1004" i="1" s="1"/>
  <c r="F1005" i="1"/>
  <c r="E1005" i="1"/>
  <c r="I1007" i="1"/>
  <c r="J1006" i="1"/>
  <c r="K1006" i="1" s="1"/>
  <c r="M1006" i="1"/>
  <c r="N1006" i="1"/>
  <c r="U1005" i="1"/>
  <c r="W1005" i="1" s="1"/>
  <c r="G1004" i="1" l="1"/>
  <c r="D1005" i="1"/>
  <c r="G1005" i="1" s="1"/>
  <c r="F1006" i="1"/>
  <c r="E1006" i="1"/>
  <c r="U1006" i="1"/>
  <c r="W1006" i="1" s="1"/>
  <c r="I1008" i="1"/>
  <c r="J1007" i="1"/>
  <c r="K1007" i="1" s="1"/>
  <c r="M1007" i="1"/>
  <c r="N1007" i="1"/>
  <c r="L1005" i="1" l="1"/>
  <c r="O1005" i="1" s="1"/>
  <c r="D1006" i="1"/>
  <c r="L1006" i="1" s="1"/>
  <c r="O1006" i="1" s="1"/>
  <c r="F1007" i="1"/>
  <c r="E1007" i="1"/>
  <c r="U1007" i="1"/>
  <c r="W1007" i="1" s="1"/>
  <c r="N1008" i="1"/>
  <c r="I1009" i="1"/>
  <c r="J1008" i="1"/>
  <c r="K1008" i="1" s="1"/>
  <c r="M1008" i="1"/>
  <c r="G1006" i="1" l="1"/>
  <c r="D1007" i="1"/>
  <c r="L1007" i="1" s="1"/>
  <c r="O1007" i="1" s="1"/>
  <c r="F1008" i="1"/>
  <c r="E1008" i="1"/>
  <c r="I1010" i="1"/>
  <c r="J1009" i="1"/>
  <c r="K1009" i="1" s="1"/>
  <c r="N1009" i="1"/>
  <c r="M1009" i="1"/>
  <c r="U1008" i="1"/>
  <c r="W1008" i="1" s="1"/>
  <c r="G1007" i="1" l="1"/>
  <c r="D1008" i="1"/>
  <c r="L1008" i="1" s="1"/>
  <c r="O1008" i="1" s="1"/>
  <c r="F1009" i="1"/>
  <c r="E1009" i="1"/>
  <c r="U1009" i="1"/>
  <c r="W1009" i="1" s="1"/>
  <c r="I1011" i="1"/>
  <c r="J1010" i="1"/>
  <c r="K1010" i="1" s="1"/>
  <c r="M1010" i="1"/>
  <c r="N1010" i="1"/>
  <c r="G1008" i="1" l="1"/>
  <c r="F1010" i="1"/>
  <c r="E1010" i="1"/>
  <c r="D1009" i="1"/>
  <c r="L1009" i="1" s="1"/>
  <c r="O1009" i="1" s="1"/>
  <c r="U1010" i="1"/>
  <c r="W1010" i="1" s="1"/>
  <c r="M1011" i="1"/>
  <c r="J1011" i="1"/>
  <c r="K1011" i="1" s="1"/>
  <c r="I1012" i="1"/>
  <c r="N1011" i="1"/>
  <c r="F1011" i="1" l="1"/>
  <c r="G1009" i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G1010" i="1" l="1"/>
  <c r="D1011" i="1"/>
  <c r="G1011" i="1" s="1"/>
  <c r="E1012" i="1"/>
  <c r="U1012" i="1"/>
  <c r="W1012" i="1" s="1"/>
  <c r="J1013" i="1"/>
  <c r="K1013" i="1" s="1"/>
  <c r="F1013" i="1" s="1"/>
  <c r="I1014" i="1"/>
  <c r="D1012" i="1" l="1"/>
  <c r="L1012" i="1" s="1"/>
  <c r="L1011" i="1"/>
  <c r="O1011" i="1" s="1"/>
  <c r="E1013" i="1"/>
  <c r="U1013" i="1"/>
  <c r="W1013" i="1" s="1"/>
  <c r="J1014" i="1"/>
  <c r="K1014" i="1" s="1"/>
  <c r="I1015" i="1"/>
  <c r="O1012" i="1" l="1"/>
  <c r="M1013" i="1"/>
  <c r="N1013" i="1" s="1"/>
  <c r="D1013" i="1"/>
  <c r="G1013" i="1" s="1"/>
  <c r="G1012" i="1"/>
  <c r="U1014" i="1"/>
  <c r="W1014" i="1" s="1"/>
  <c r="E1014" i="1"/>
  <c r="F1014" i="1"/>
  <c r="J1015" i="1"/>
  <c r="K1015" i="1" s="1"/>
  <c r="I1016" i="1"/>
  <c r="D1014" i="1" l="1"/>
  <c r="G1014" i="1" s="1"/>
  <c r="L1013" i="1"/>
  <c r="M1014" i="1" s="1"/>
  <c r="N1014" i="1" s="1"/>
  <c r="F1015" i="1"/>
  <c r="E1015" i="1"/>
  <c r="I1017" i="1"/>
  <c r="J1016" i="1"/>
  <c r="K1016" i="1" s="1"/>
  <c r="U1015" i="1"/>
  <c r="W1015" i="1" s="1"/>
  <c r="D1015" i="1" l="1"/>
  <c r="L1015" i="1" s="1"/>
  <c r="L1014" i="1"/>
  <c r="O1014" i="1" s="1"/>
  <c r="O1013" i="1"/>
  <c r="M1015" i="1"/>
  <c r="N1015" i="1" s="1"/>
  <c r="E1016" i="1"/>
  <c r="F1016" i="1"/>
  <c r="U1016" i="1"/>
  <c r="W1016" i="1" s="1"/>
  <c r="J1017" i="1"/>
  <c r="K1017" i="1" s="1"/>
  <c r="I1018" i="1"/>
  <c r="G1015" i="1" l="1"/>
  <c r="D1016" i="1"/>
  <c r="G1016" i="1" s="1"/>
  <c r="O1015" i="1"/>
  <c r="M1016" i="1"/>
  <c r="S1014" i="1"/>
  <c r="Y1014" i="1" s="1"/>
  <c r="N1016" i="1"/>
  <c r="F1017" i="1"/>
  <c r="E1017" i="1"/>
  <c r="Y1015" i="1"/>
  <c r="U1017" i="1"/>
  <c r="W1017" i="1" s="1"/>
  <c r="J1018" i="1"/>
  <c r="K1018" i="1" s="1"/>
  <c r="I1019" i="1"/>
  <c r="L1016" i="1" l="1"/>
  <c r="O1016" i="1" s="1"/>
  <c r="D1017" i="1"/>
  <c r="L1017" i="1" s="1"/>
  <c r="F1018" i="1"/>
  <c r="E1018" i="1"/>
  <c r="S1016" i="1"/>
  <c r="M1017" i="1"/>
  <c r="U1018" i="1"/>
  <c r="W1018" i="1" s="1"/>
  <c r="J1019" i="1"/>
  <c r="K1019" i="1" s="1"/>
  <c r="I1020" i="1"/>
  <c r="S1015" i="1" l="1"/>
  <c r="D1018" i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G1018" i="1" l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G1019" i="1" l="1"/>
  <c r="D1020" i="1"/>
  <c r="L1020" i="1" s="1"/>
  <c r="F1021" i="1"/>
  <c r="S1017" i="1"/>
  <c r="E1021" i="1"/>
  <c r="N1019" i="1"/>
  <c r="O1018" i="1"/>
  <c r="U1021" i="1"/>
  <c r="W1021" i="1" s="1"/>
  <c r="M1022" i="1"/>
  <c r="J1022" i="1"/>
  <c r="K1022" i="1" s="1"/>
  <c r="I1023" i="1"/>
  <c r="G1020" i="1" l="1"/>
  <c r="D1021" i="1"/>
  <c r="G1021" i="1" s="1"/>
  <c r="F1022" i="1"/>
  <c r="Y1017" i="1"/>
  <c r="E1022" i="1"/>
  <c r="N1020" i="1"/>
  <c r="O1019" i="1"/>
  <c r="I1024" i="1"/>
  <c r="J1023" i="1"/>
  <c r="K1023" i="1" s="1"/>
  <c r="M1023" i="1"/>
  <c r="U1022" i="1"/>
  <c r="W1022" i="1" s="1"/>
  <c r="D1022" i="1" l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G1022" i="1" l="1"/>
  <c r="D1023" i="1"/>
  <c r="G1023" i="1" s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L1023" i="1" l="1"/>
  <c r="O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D1027" i="1"/>
  <c r="L1027" i="1" s="1"/>
  <c r="O1027" i="1" s="1"/>
  <c r="L1026" i="1"/>
  <c r="O1026" i="1" s="1"/>
  <c r="E1028" i="1"/>
  <c r="I1030" i="1"/>
  <c r="J1029" i="1"/>
  <c r="K1029" i="1" s="1"/>
  <c r="M1029" i="1"/>
  <c r="N1029" i="1"/>
  <c r="U1028" i="1"/>
  <c r="W1028" i="1" s="1"/>
  <c r="F1029" i="1" l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G1029" i="1"/>
  <c r="D1030" i="1"/>
  <c r="L1030" i="1" s="1"/>
  <c r="O1030" i="1" s="1"/>
  <c r="E1031" i="1"/>
  <c r="M1032" i="1"/>
  <c r="I1033" i="1"/>
  <c r="J1032" i="1"/>
  <c r="K1032" i="1" s="1"/>
  <c r="N1032" i="1"/>
  <c r="U1031" i="1"/>
  <c r="W1031" i="1" s="1"/>
  <c r="F1032" i="1" l="1"/>
  <c r="D1031" i="1"/>
  <c r="G1031" i="1" s="1"/>
  <c r="G1030" i="1"/>
  <c r="E1032" i="1"/>
  <c r="U1032" i="1"/>
  <c r="W1032" i="1" s="1"/>
  <c r="I1034" i="1"/>
  <c r="J1033" i="1"/>
  <c r="K1033" i="1" s="1"/>
  <c r="F1033" i="1" s="1"/>
  <c r="M1033" i="1"/>
  <c r="N1033" i="1"/>
  <c r="L1031" i="1" l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D1033" i="1" l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L1033" i="1" l="1"/>
  <c r="O1033" i="1" s="1"/>
  <c r="D1034" i="1"/>
  <c r="G1034" i="1" s="1"/>
  <c r="E1035" i="1"/>
  <c r="U1035" i="1"/>
  <c r="W1035" i="1" s="1"/>
  <c r="N1036" i="1"/>
  <c r="I1037" i="1"/>
  <c r="J1036" i="1"/>
  <c r="K1036" i="1" s="1"/>
  <c r="F1036" i="1" s="1"/>
  <c r="M1036" i="1"/>
  <c r="L1034" i="1" l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G1035" i="1" l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D1037" i="1" l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D1039" i="1" l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D1040" i="1" l="1"/>
  <c r="G1040" i="1" s="1"/>
  <c r="L1039" i="1"/>
  <c r="O1039" i="1" s="1"/>
  <c r="E1041" i="1"/>
  <c r="U1041" i="1"/>
  <c r="W1041" i="1" s="1"/>
  <c r="M1042" i="1"/>
  <c r="J1042" i="1"/>
  <c r="K1042" i="1" s="1"/>
  <c r="F1042" i="1" s="1"/>
  <c r="I1043" i="1"/>
  <c r="N1042" i="1"/>
  <c r="L1040" i="1" l="1"/>
  <c r="O1040" i="1" s="1"/>
  <c r="D1041" i="1"/>
  <c r="L1041" i="1" s="1"/>
  <c r="O1041" i="1" s="1"/>
  <c r="E1042" i="1"/>
  <c r="J1043" i="1"/>
  <c r="K1043" i="1" s="1"/>
  <c r="F1043" i="1" s="1"/>
  <c r="I1044" i="1"/>
  <c r="N1043" i="1"/>
  <c r="M1043" i="1"/>
  <c r="U1042" i="1"/>
  <c r="W1042" i="1" s="1"/>
  <c r="D1042" i="1" l="1"/>
  <c r="L1042" i="1" s="1"/>
  <c r="O1042" i="1" s="1"/>
  <c r="G1041" i="1"/>
  <c r="E1043" i="1"/>
  <c r="J1044" i="1"/>
  <c r="K1044" i="1" s="1"/>
  <c r="F1044" i="1" s="1"/>
  <c r="I1045" i="1"/>
  <c r="U1043" i="1"/>
  <c r="W1043" i="1" s="1"/>
  <c r="G1042" i="1" l="1"/>
  <c r="D1043" i="1"/>
  <c r="G1043" i="1" s="1"/>
  <c r="E1044" i="1"/>
  <c r="U1044" i="1"/>
  <c r="W1044" i="1" s="1"/>
  <c r="I1046" i="1"/>
  <c r="J1045" i="1"/>
  <c r="K1045" i="1" s="1"/>
  <c r="F1045" i="1" s="1"/>
  <c r="S1043" i="1"/>
  <c r="L1043" i="1" l="1"/>
  <c r="O1043" i="1" s="1"/>
  <c r="D1044" i="1"/>
  <c r="L1044" i="1" s="1"/>
  <c r="M1044" i="1"/>
  <c r="N1044" i="1" s="1"/>
  <c r="E1045" i="1"/>
  <c r="Y1043" i="1"/>
  <c r="U1045" i="1"/>
  <c r="W1045" i="1" s="1"/>
  <c r="J1046" i="1"/>
  <c r="K1046" i="1" s="1"/>
  <c r="I1047" i="1"/>
  <c r="S1044" i="1"/>
  <c r="G1044" i="1" l="1"/>
  <c r="D1045" i="1"/>
  <c r="G1045" i="1" s="1"/>
  <c r="O1044" i="1"/>
  <c r="M1045" i="1"/>
  <c r="N1045" i="1" s="1"/>
  <c r="F1046" i="1"/>
  <c r="E1046" i="1"/>
  <c r="I1048" i="1"/>
  <c r="J1047" i="1"/>
  <c r="K1047" i="1" s="1"/>
  <c r="U1046" i="1"/>
  <c r="W1046" i="1" s="1"/>
  <c r="D1046" i="1" l="1"/>
  <c r="G1046" i="1" s="1"/>
  <c r="L1045" i="1"/>
  <c r="O1045" i="1" s="1"/>
  <c r="F1047" i="1"/>
  <c r="E1047" i="1"/>
  <c r="M1046" i="1"/>
  <c r="S1045" i="1"/>
  <c r="U1047" i="1"/>
  <c r="W1047" i="1" s="1"/>
  <c r="I1049" i="1"/>
  <c r="J1048" i="1"/>
  <c r="K1048" i="1" s="1"/>
  <c r="Y1045" i="1" l="1"/>
  <c r="L1046" i="1"/>
  <c r="M1047" i="1" s="1"/>
  <c r="M1048" i="1" s="1"/>
  <c r="D1047" i="1"/>
  <c r="L1047" i="1" s="1"/>
  <c r="F1048" i="1"/>
  <c r="E1048" i="1"/>
  <c r="N1046" i="1"/>
  <c r="U1048" i="1"/>
  <c r="W1048" i="1" s="1"/>
  <c r="J1049" i="1"/>
  <c r="K1049" i="1" s="1"/>
  <c r="I1050" i="1"/>
  <c r="D1048" i="1" l="1"/>
  <c r="L1048" i="1" s="1"/>
  <c r="G1047" i="1"/>
  <c r="N1047" i="1"/>
  <c r="N1048" i="1" s="1"/>
  <c r="F1049" i="1"/>
  <c r="E1049" i="1"/>
  <c r="O1046" i="1"/>
  <c r="M1049" i="1"/>
  <c r="I1051" i="1"/>
  <c r="J1050" i="1"/>
  <c r="K1050" i="1" s="1"/>
  <c r="U1049" i="1"/>
  <c r="W1049" i="1" s="1"/>
  <c r="O1048" i="1" l="1"/>
  <c r="G1048" i="1"/>
  <c r="D1049" i="1"/>
  <c r="G1049" i="1" s="1"/>
  <c r="O1047" i="1"/>
  <c r="F1050" i="1"/>
  <c r="N1049" i="1"/>
  <c r="N1050" i="1" s="1"/>
  <c r="N1051" i="1" s="1"/>
  <c r="S1047" i="1"/>
  <c r="Y1047" i="1" s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O1050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D1051" i="1" l="1"/>
  <c r="G1051" i="1" s="1"/>
  <c r="G1050" i="1"/>
  <c r="F1052" i="1"/>
  <c r="E1052" i="1"/>
  <c r="U1052" i="1"/>
  <c r="W1052" i="1" s="1"/>
  <c r="I1054" i="1"/>
  <c r="N1053" i="1"/>
  <c r="J1053" i="1"/>
  <c r="K1053" i="1" s="1"/>
  <c r="M1053" i="1"/>
  <c r="L1051" i="1" l="1"/>
  <c r="O1051" i="1" s="1"/>
  <c r="D1052" i="1"/>
  <c r="L1052" i="1" s="1"/>
  <c r="O1052" i="1" s="1"/>
  <c r="F1053" i="1"/>
  <c r="E1053" i="1"/>
  <c r="U1053" i="1"/>
  <c r="W1053" i="1" s="1"/>
  <c r="I1055" i="1"/>
  <c r="M1054" i="1"/>
  <c r="J1054" i="1"/>
  <c r="K1054" i="1" s="1"/>
  <c r="N1054" i="1"/>
  <c r="G1052" i="1" l="1"/>
  <c r="D1053" i="1"/>
  <c r="L1053" i="1" s="1"/>
  <c r="O1053" i="1" s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D1055" i="1" l="1"/>
  <c r="G1055" i="1" s="1"/>
  <c r="G1054" i="1"/>
  <c r="F1056" i="1"/>
  <c r="E1056" i="1"/>
  <c r="U1056" i="1"/>
  <c r="W1056" i="1" s="1"/>
  <c r="N1057" i="1"/>
  <c r="M1057" i="1"/>
  <c r="I1058" i="1"/>
  <c r="J1057" i="1"/>
  <c r="K1057" i="1" s="1"/>
  <c r="D1056" i="1" l="1"/>
  <c r="L1056" i="1" s="1"/>
  <c r="O1056" i="1" s="1"/>
  <c r="L1055" i="1"/>
  <c r="O1055" i="1" s="1"/>
  <c r="F1057" i="1"/>
  <c r="E1057" i="1"/>
  <c r="U1057" i="1"/>
  <c r="W1057" i="1" s="1"/>
  <c r="I1059" i="1"/>
  <c r="N1058" i="1"/>
  <c r="J1058" i="1"/>
  <c r="K1058" i="1" s="1"/>
  <c r="M1058" i="1"/>
  <c r="G1056" i="1" l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D1058" i="1" l="1"/>
  <c r="L1058" i="1" s="1"/>
  <c r="O1058" i="1" s="1"/>
  <c r="L1057" i="1"/>
  <c r="O1057" i="1" s="1"/>
  <c r="F1059" i="1"/>
  <c r="E1059" i="1"/>
  <c r="U1059" i="1"/>
  <c r="W1059" i="1" s="1"/>
  <c r="I1061" i="1"/>
  <c r="N1060" i="1"/>
  <c r="J1060" i="1"/>
  <c r="K1060" i="1" s="1"/>
  <c r="M1060" i="1"/>
  <c r="G1058" i="1" l="1"/>
  <c r="D1059" i="1"/>
  <c r="L1059" i="1" s="1"/>
  <c r="O1059" i="1" s="1"/>
  <c r="F1060" i="1"/>
  <c r="E1060" i="1"/>
  <c r="U1060" i="1"/>
  <c r="W1060" i="1" s="1"/>
  <c r="J1061" i="1"/>
  <c r="K1061" i="1" s="1"/>
  <c r="N1061" i="1"/>
  <c r="I1062" i="1"/>
  <c r="M1061" i="1"/>
  <c r="G1059" i="1" l="1"/>
  <c r="D1060" i="1"/>
  <c r="L1060" i="1" s="1"/>
  <c r="O1060" i="1" s="1"/>
  <c r="F1061" i="1"/>
  <c r="E1061" i="1"/>
  <c r="J1062" i="1"/>
  <c r="K1062" i="1" s="1"/>
  <c r="I1063" i="1"/>
  <c r="M1062" i="1"/>
  <c r="N1062" i="1"/>
  <c r="U1061" i="1"/>
  <c r="W1061" i="1" s="1"/>
  <c r="G1060" i="1" l="1"/>
  <c r="D1061" i="1"/>
  <c r="G1061" i="1" s="1"/>
  <c r="F1062" i="1"/>
  <c r="E1062" i="1"/>
  <c r="D1062" i="1" s="1"/>
  <c r="G1062" i="1" s="1"/>
  <c r="L1061" i="1"/>
  <c r="O1061" i="1" s="1"/>
  <c r="I1064" i="1"/>
  <c r="M1063" i="1"/>
  <c r="J1063" i="1"/>
  <c r="K1063" i="1" s="1"/>
  <c r="N1063" i="1"/>
  <c r="U1062" i="1"/>
  <c r="W1062" i="1" s="1"/>
  <c r="F1063" i="1" l="1"/>
  <c r="E1063" i="1"/>
  <c r="L1062" i="1"/>
  <c r="O1062" i="1" s="1"/>
  <c r="U1063" i="1"/>
  <c r="W1063" i="1" s="1"/>
  <c r="J1064" i="1"/>
  <c r="K1064" i="1" s="1"/>
  <c r="F1064" i="1" s="1"/>
  <c r="I1065" i="1"/>
  <c r="M1064" i="1"/>
  <c r="N1064" i="1"/>
  <c r="E1064" i="1" l="1"/>
  <c r="D1063" i="1"/>
  <c r="L1063" i="1" s="1"/>
  <c r="O1063" i="1" s="1"/>
  <c r="J1065" i="1"/>
  <c r="K1065" i="1" s="1"/>
  <c r="F1065" i="1" s="1"/>
  <c r="I1066" i="1"/>
  <c r="N1065" i="1"/>
  <c r="M1065" i="1"/>
  <c r="U1064" i="1"/>
  <c r="W1064" i="1" s="1"/>
  <c r="D1064" i="1" l="1"/>
  <c r="G1064" i="1" s="1"/>
  <c r="G1063" i="1"/>
  <c r="E1065" i="1"/>
  <c r="M1066" i="1"/>
  <c r="J1066" i="1"/>
  <c r="K1066" i="1" s="1"/>
  <c r="F1066" i="1" s="1"/>
  <c r="N1066" i="1"/>
  <c r="I1067" i="1"/>
  <c r="U1065" i="1"/>
  <c r="W1065" i="1" s="1"/>
  <c r="L1064" i="1" l="1"/>
  <c r="O1064" i="1" s="1"/>
  <c r="D1065" i="1"/>
  <c r="L1065" i="1" s="1"/>
  <c r="O1065" i="1" s="1"/>
  <c r="E1066" i="1"/>
  <c r="U1066" i="1"/>
  <c r="W1066" i="1" s="1"/>
  <c r="I1068" i="1"/>
  <c r="J1067" i="1"/>
  <c r="K1067" i="1" s="1"/>
  <c r="F1067" i="1" s="1"/>
  <c r="N1067" i="1"/>
  <c r="M1067" i="1"/>
  <c r="G1065" i="1" l="1"/>
  <c r="D1066" i="1"/>
  <c r="L1066" i="1" s="1"/>
  <c r="O1066" i="1" s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G1067" i="1" l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G1068" i="1" l="1"/>
  <c r="D1069" i="1"/>
  <c r="L1069" i="1" s="1"/>
  <c r="O1069" i="1" s="1"/>
  <c r="E1070" i="1"/>
  <c r="M1071" i="1"/>
  <c r="N1071" i="1"/>
  <c r="I1072" i="1"/>
  <c r="J1071" i="1"/>
  <c r="K1071" i="1" s="1"/>
  <c r="F1071" i="1" s="1"/>
  <c r="U1070" i="1"/>
  <c r="W1070" i="1" s="1"/>
  <c r="G1069" i="1" l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G1070" i="1" l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I1075" i="1"/>
  <c r="M1074" i="1"/>
  <c r="N1074" i="1" s="1"/>
  <c r="U1073" i="1"/>
  <c r="W1073" i="1" s="1"/>
  <c r="L1072" i="1" l="1"/>
  <c r="O1072" i="1" s="1"/>
  <c r="D1073" i="1"/>
  <c r="L1073" i="1" s="1"/>
  <c r="O1073" i="1" s="1"/>
  <c r="E1074" i="1"/>
  <c r="U1074" i="1"/>
  <c r="W1074" i="1" s="1"/>
  <c r="I1076" i="1"/>
  <c r="J1075" i="1"/>
  <c r="K1075" i="1" s="1"/>
  <c r="F1075" i="1" s="1"/>
  <c r="G1073" i="1" l="1"/>
  <c r="E1075" i="1"/>
  <c r="D1074" i="1"/>
  <c r="L1074" i="1" s="1"/>
  <c r="U1075" i="1"/>
  <c r="W1075" i="1" s="1"/>
  <c r="I1077" i="1"/>
  <c r="J1076" i="1"/>
  <c r="K1076" i="1" s="1"/>
  <c r="F1076" i="1" s="1"/>
  <c r="O1074" i="1" l="1"/>
  <c r="M1075" i="1"/>
  <c r="N1075" i="1" s="1"/>
  <c r="D1075" i="1"/>
  <c r="L1075" i="1" s="1"/>
  <c r="G1074" i="1"/>
  <c r="E1076" i="1"/>
  <c r="U1076" i="1"/>
  <c r="W1076" i="1" s="1"/>
  <c r="J1077" i="1"/>
  <c r="K1077" i="1" s="1"/>
  <c r="F1077" i="1" s="1"/>
  <c r="I1078" i="1"/>
  <c r="O1075" i="1" l="1"/>
  <c r="M1076" i="1"/>
  <c r="N1076" i="1" s="1"/>
  <c r="G1075" i="1"/>
  <c r="D1076" i="1"/>
  <c r="L1076" i="1" s="1"/>
  <c r="E1077" i="1"/>
  <c r="U1077" i="1"/>
  <c r="W1077" i="1" s="1"/>
  <c r="I1079" i="1"/>
  <c r="J1078" i="1"/>
  <c r="K1078" i="1" s="1"/>
  <c r="F1078" i="1" s="1"/>
  <c r="O1076" i="1" l="1"/>
  <c r="S1075" i="1"/>
  <c r="Y1075" i="1" s="1"/>
  <c r="D1077" i="1"/>
  <c r="L1077" i="1" s="1"/>
  <c r="M1077" i="1"/>
  <c r="N1077" i="1" s="1"/>
  <c r="G1076" i="1"/>
  <c r="E1078" i="1"/>
  <c r="U1078" i="1"/>
  <c r="W1078" i="1" s="1"/>
  <c r="I1080" i="1"/>
  <c r="J1079" i="1"/>
  <c r="K1079" i="1" s="1"/>
  <c r="M1078" i="1" l="1"/>
  <c r="M1079" i="1" s="1"/>
  <c r="M1080" i="1" s="1"/>
  <c r="O1077" i="1"/>
  <c r="D1078" i="1"/>
  <c r="L1078" i="1" s="1"/>
  <c r="G1077" i="1"/>
  <c r="Y1076" i="1"/>
  <c r="F1079" i="1"/>
  <c r="E1079" i="1"/>
  <c r="S1077" i="1"/>
  <c r="N1078" i="1"/>
  <c r="N1079" i="1" s="1"/>
  <c r="N1080" i="1" s="1"/>
  <c r="U1079" i="1"/>
  <c r="W1079" i="1" s="1"/>
  <c r="I1081" i="1"/>
  <c r="J1080" i="1"/>
  <c r="K1080" i="1" s="1"/>
  <c r="D1079" i="1" l="1"/>
  <c r="L1079" i="1" s="1"/>
  <c r="O1079" i="1" s="1"/>
  <c r="G1078" i="1"/>
  <c r="E1080" i="1"/>
  <c r="F1080" i="1"/>
  <c r="Y1077" i="1"/>
  <c r="O1078" i="1"/>
  <c r="U1080" i="1"/>
  <c r="W1080" i="1" s="1"/>
  <c r="I1082" i="1"/>
  <c r="J1081" i="1"/>
  <c r="K1081" i="1" s="1"/>
  <c r="N1081" i="1"/>
  <c r="M1081" i="1"/>
  <c r="S1076" i="1" l="1"/>
  <c r="D1080" i="1"/>
  <c r="L1080" i="1" s="1"/>
  <c r="O1080" i="1" s="1"/>
  <c r="G1079" i="1"/>
  <c r="F1081" i="1"/>
  <c r="E1081" i="1"/>
  <c r="S1078" i="1"/>
  <c r="U1081" i="1"/>
  <c r="W1081" i="1" s="1"/>
  <c r="I1083" i="1"/>
  <c r="J1082" i="1"/>
  <c r="K1082" i="1" s="1"/>
  <c r="N1082" i="1"/>
  <c r="M1082" i="1"/>
  <c r="G1080" i="1" l="1"/>
  <c r="D1081" i="1"/>
  <c r="G1081" i="1" s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F1086" i="1" l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F1087" i="1" l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F1088" i="1" l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F1089" i="1" l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L1092" i="1"/>
  <c r="O1092" i="1" s="1"/>
  <c r="D1093" i="1"/>
  <c r="L1093" i="1" s="1"/>
  <c r="O1093" i="1" s="1"/>
  <c r="E1094" i="1"/>
  <c r="I1096" i="1"/>
  <c r="J1095" i="1"/>
  <c r="K1095" i="1" s="1"/>
  <c r="M1095" i="1"/>
  <c r="N1095" i="1"/>
  <c r="U1094" i="1"/>
  <c r="W1094" i="1" s="1"/>
  <c r="F1095" i="1" l="1"/>
  <c r="G1093" i="1"/>
  <c r="D1094" i="1"/>
  <c r="L1094" i="1" s="1"/>
  <c r="O1094" i="1" s="1"/>
  <c r="E1095" i="1"/>
  <c r="U1095" i="1"/>
  <c r="W1095" i="1" s="1"/>
  <c r="M1096" i="1"/>
  <c r="I1097" i="1"/>
  <c r="J1096" i="1"/>
  <c r="K1096" i="1" s="1"/>
  <c r="N1096" i="1"/>
  <c r="F1096" i="1" l="1"/>
  <c r="G1094" i="1"/>
  <c r="D1095" i="1"/>
  <c r="L1095" i="1" s="1"/>
  <c r="O1095" i="1" s="1"/>
  <c r="E1096" i="1"/>
  <c r="U1096" i="1"/>
  <c r="W1096" i="1" s="1"/>
  <c r="I1098" i="1"/>
  <c r="J1097" i="1"/>
  <c r="K1097" i="1" s="1"/>
  <c r="M1097" i="1"/>
  <c r="N1097" i="1"/>
  <c r="F1097" i="1" l="1"/>
  <c r="G1095" i="1"/>
  <c r="D1096" i="1"/>
  <c r="L1096" i="1" s="1"/>
  <c r="O1096" i="1" s="1"/>
  <c r="E1097" i="1"/>
  <c r="U1097" i="1"/>
  <c r="W1097" i="1" s="1"/>
  <c r="J1098" i="1"/>
  <c r="K1098" i="1" s="1"/>
  <c r="N1098" i="1"/>
  <c r="I1099" i="1"/>
  <c r="M1098" i="1"/>
  <c r="F1098" i="1" l="1"/>
  <c r="G1096" i="1"/>
  <c r="D1097" i="1"/>
  <c r="L1097" i="1" s="1"/>
  <c r="O1097" i="1" s="1"/>
  <c r="E1098" i="1"/>
  <c r="I1100" i="1"/>
  <c r="M1099" i="1"/>
  <c r="N1099" i="1"/>
  <c r="J1099" i="1"/>
  <c r="K1099" i="1" s="1"/>
  <c r="U1098" i="1"/>
  <c r="W1098" i="1" s="1"/>
  <c r="F1099" i="1" l="1"/>
  <c r="G1097" i="1"/>
  <c r="D1098" i="1"/>
  <c r="L1098" i="1" s="1"/>
  <c r="O1098" i="1" s="1"/>
  <c r="E1099" i="1"/>
  <c r="U1099" i="1"/>
  <c r="W1099" i="1" s="1"/>
  <c r="I1101" i="1"/>
  <c r="J1100" i="1"/>
  <c r="K1100" i="1" s="1"/>
  <c r="M1100" i="1"/>
  <c r="N1100" i="1"/>
  <c r="F1100" i="1" l="1"/>
  <c r="D1099" i="1"/>
  <c r="L1099" i="1" s="1"/>
  <c r="O1099" i="1" s="1"/>
  <c r="G1098" i="1"/>
  <c r="E1100" i="1"/>
  <c r="M1101" i="1"/>
  <c r="I1102" i="1"/>
  <c r="J1101" i="1"/>
  <c r="K1101" i="1" s="1"/>
  <c r="N1101" i="1"/>
  <c r="U1100" i="1"/>
  <c r="W1100" i="1" s="1"/>
  <c r="F1101" i="1" l="1"/>
  <c r="D1100" i="1"/>
  <c r="G1100" i="1" s="1"/>
  <c r="G1099" i="1"/>
  <c r="E1101" i="1"/>
  <c r="U1101" i="1"/>
  <c r="W1101" i="1" s="1"/>
  <c r="J1102" i="1"/>
  <c r="K1102" i="1" s="1"/>
  <c r="N1102" i="1"/>
  <c r="I1103" i="1"/>
  <c r="M1102" i="1"/>
  <c r="F1102" i="1" l="1"/>
  <c r="L1100" i="1"/>
  <c r="O1100" i="1" s="1"/>
  <c r="E1102" i="1"/>
  <c r="D1101" i="1"/>
  <c r="G1101" i="1" s="1"/>
  <c r="I1104" i="1"/>
  <c r="M1103" i="1"/>
  <c r="N1103" i="1"/>
  <c r="J1103" i="1"/>
  <c r="K1103" i="1" s="1"/>
  <c r="U1102" i="1"/>
  <c r="W1102" i="1" s="1"/>
  <c r="F1103" i="1" l="1"/>
  <c r="D1102" i="1"/>
  <c r="L1102" i="1" s="1"/>
  <c r="O1102" i="1" s="1"/>
  <c r="L1101" i="1"/>
  <c r="O1101" i="1" s="1"/>
  <c r="E1103" i="1"/>
  <c r="J1104" i="1"/>
  <c r="K1104" i="1" s="1"/>
  <c r="M1104" i="1"/>
  <c r="N1104" i="1"/>
  <c r="I1105" i="1"/>
  <c r="U1103" i="1"/>
  <c r="W1103" i="1" s="1"/>
  <c r="F1104" i="1" l="1"/>
  <c r="G1102" i="1"/>
  <c r="D1103" i="1"/>
  <c r="L1103" i="1" s="1"/>
  <c r="O1103" i="1" s="1"/>
  <c r="E1104" i="1"/>
  <c r="J1105" i="1"/>
  <c r="K1105" i="1" s="1"/>
  <c r="M1105" i="1"/>
  <c r="I1106" i="1"/>
  <c r="N1105" i="1"/>
  <c r="U1104" i="1"/>
  <c r="W1104" i="1" s="1"/>
  <c r="F1105" i="1" l="1"/>
  <c r="D1104" i="1"/>
  <c r="L1104" i="1" s="1"/>
  <c r="O1104" i="1" s="1"/>
  <c r="G1103" i="1"/>
  <c r="E1105" i="1"/>
  <c r="U1105" i="1"/>
  <c r="W1105" i="1" s="1"/>
  <c r="I1107" i="1"/>
  <c r="J1106" i="1"/>
  <c r="K1106" i="1" s="1"/>
  <c r="F1106" i="1" s="1"/>
  <c r="G1104" i="1" l="1"/>
  <c r="D1105" i="1"/>
  <c r="G1105" i="1" s="1"/>
  <c r="E1106" i="1"/>
  <c r="U1106" i="1"/>
  <c r="W1106" i="1" s="1"/>
  <c r="I1108" i="1"/>
  <c r="J1107" i="1"/>
  <c r="K1107" i="1" s="1"/>
  <c r="D1106" i="1" l="1"/>
  <c r="G1106" i="1" s="1"/>
  <c r="L1105" i="1"/>
  <c r="O1105" i="1" s="1"/>
  <c r="F1107" i="1"/>
  <c r="E1107" i="1"/>
  <c r="U1107" i="1"/>
  <c r="W1107" i="1" s="1"/>
  <c r="I1109" i="1"/>
  <c r="J1108" i="1"/>
  <c r="K1108" i="1" s="1"/>
  <c r="D1107" i="1" l="1"/>
  <c r="L1107" i="1" s="1"/>
  <c r="L1106" i="1"/>
  <c r="M1106" i="1"/>
  <c r="M1107" i="1" s="1"/>
  <c r="M1108" i="1" s="1"/>
  <c r="F1108" i="1"/>
  <c r="E1108" i="1"/>
  <c r="U1108" i="1"/>
  <c r="W1108" i="1" s="1"/>
  <c r="J1109" i="1"/>
  <c r="K1109" i="1" s="1"/>
  <c r="I1110" i="1"/>
  <c r="S1107" i="1"/>
  <c r="G1107" i="1" l="1"/>
  <c r="D1108" i="1"/>
  <c r="L1108" i="1" s="1"/>
  <c r="N1106" i="1"/>
  <c r="N1107" i="1" s="1"/>
  <c r="O1107" i="1" s="1"/>
  <c r="F1109" i="1"/>
  <c r="M1109" i="1"/>
  <c r="M1110" i="1" s="1"/>
  <c r="E1109" i="1"/>
  <c r="J1110" i="1"/>
  <c r="K1110" i="1" s="1"/>
  <c r="I1111" i="1"/>
  <c r="U1109" i="1"/>
  <c r="W1109" i="1" s="1"/>
  <c r="G1108" i="1" l="1"/>
  <c r="D1109" i="1"/>
  <c r="L1109" i="1" s="1"/>
  <c r="F1110" i="1"/>
  <c r="O1106" i="1"/>
  <c r="N1108" i="1"/>
  <c r="N1109" i="1" s="1"/>
  <c r="N1110" i="1" s="1"/>
  <c r="N1111" i="1" s="1"/>
  <c r="E1110" i="1"/>
  <c r="I1112" i="1"/>
  <c r="J1111" i="1"/>
  <c r="K1111" i="1" s="1"/>
  <c r="U1110" i="1"/>
  <c r="W1110" i="1" s="1"/>
  <c r="M1111" i="1"/>
  <c r="S1105" i="1" l="1"/>
  <c r="G1109" i="1"/>
  <c r="D1110" i="1"/>
  <c r="L1110" i="1" s="1"/>
  <c r="O1110" i="1" s="1"/>
  <c r="F1111" i="1"/>
  <c r="O1109" i="1"/>
  <c r="O1108" i="1"/>
  <c r="S1108" i="1"/>
  <c r="Y1108" i="1" s="1"/>
  <c r="E1111" i="1"/>
  <c r="U1111" i="1"/>
  <c r="W1111" i="1" s="1"/>
  <c r="I1113" i="1"/>
  <c r="N1112" i="1"/>
  <c r="M1112" i="1"/>
  <c r="J1112" i="1"/>
  <c r="K1112" i="1" s="1"/>
  <c r="Y1105" i="1" l="1"/>
  <c r="G1110" i="1"/>
  <c r="D1111" i="1"/>
  <c r="G1111" i="1" s="1"/>
  <c r="F1112" i="1"/>
  <c r="E1112" i="1"/>
  <c r="J1113" i="1"/>
  <c r="K1113" i="1" s="1"/>
  <c r="I1114" i="1"/>
  <c r="N1113" i="1"/>
  <c r="M1113" i="1"/>
  <c r="U1112" i="1"/>
  <c r="W1112" i="1" s="1"/>
  <c r="L1111" i="1" l="1"/>
  <c r="O1111" i="1" s="1"/>
  <c r="F1113" i="1"/>
  <c r="E1113" i="1"/>
  <c r="D1112" i="1"/>
  <c r="L1112" i="1" s="1"/>
  <c r="O1112" i="1" s="1"/>
  <c r="I1115" i="1"/>
  <c r="M1114" i="1"/>
  <c r="J1114" i="1"/>
  <c r="K1114" i="1" s="1"/>
  <c r="N1114" i="1"/>
  <c r="U1113" i="1"/>
  <c r="W1113" i="1" s="1"/>
  <c r="F1114" i="1" l="1"/>
  <c r="D1113" i="1"/>
  <c r="L1113" i="1" s="1"/>
  <c r="O1113" i="1" s="1"/>
  <c r="G1112" i="1"/>
  <c r="E1114" i="1"/>
  <c r="U1114" i="1"/>
  <c r="W1114" i="1" s="1"/>
  <c r="J1115" i="1"/>
  <c r="K1115" i="1" s="1"/>
  <c r="I1116" i="1"/>
  <c r="N1115" i="1"/>
  <c r="M1115" i="1"/>
  <c r="F1115" i="1" l="1"/>
  <c r="D1114" i="1"/>
  <c r="L1114" i="1" s="1"/>
  <c r="O1114" i="1" s="1"/>
  <c r="G1113" i="1"/>
  <c r="E1115" i="1"/>
  <c r="J1116" i="1"/>
  <c r="K1116" i="1" s="1"/>
  <c r="M1116" i="1"/>
  <c r="I1117" i="1"/>
  <c r="N1116" i="1"/>
  <c r="U1115" i="1"/>
  <c r="W1115" i="1" s="1"/>
  <c r="F1116" i="1" l="1"/>
  <c r="D1115" i="1"/>
  <c r="G1115" i="1" s="1"/>
  <c r="G1114" i="1"/>
  <c r="E1116" i="1"/>
  <c r="I1118" i="1"/>
  <c r="M1117" i="1"/>
  <c r="J1117" i="1"/>
  <c r="K1117" i="1" s="1"/>
  <c r="N1117" i="1"/>
  <c r="U1116" i="1"/>
  <c r="W1116" i="1" s="1"/>
  <c r="F1117" i="1" l="1"/>
  <c r="L1115" i="1"/>
  <c r="O1115" i="1" s="1"/>
  <c r="D1116" i="1"/>
  <c r="G1116" i="1" s="1"/>
  <c r="E1117" i="1"/>
  <c r="U1117" i="1"/>
  <c r="W1117" i="1" s="1"/>
  <c r="M1118" i="1"/>
  <c r="I1119" i="1"/>
  <c r="J1118" i="1"/>
  <c r="K1118" i="1" s="1"/>
  <c r="N1118" i="1"/>
  <c r="F1118" i="1" l="1"/>
  <c r="L1116" i="1"/>
  <c r="O1116" i="1" s="1"/>
  <c r="D1117" i="1"/>
  <c r="L1117" i="1" s="1"/>
  <c r="O1117" i="1" s="1"/>
  <c r="E1118" i="1"/>
  <c r="N1119" i="1"/>
  <c r="J1119" i="1"/>
  <c r="K1119" i="1" s="1"/>
  <c r="I1120" i="1"/>
  <c r="M1119" i="1"/>
  <c r="U1118" i="1"/>
  <c r="W1118" i="1" s="1"/>
  <c r="F1119" i="1" l="1"/>
  <c r="G1117" i="1"/>
  <c r="D1118" i="1"/>
  <c r="G1118" i="1" s="1"/>
  <c r="E1119" i="1"/>
  <c r="J1120" i="1"/>
  <c r="K1120" i="1" s="1"/>
  <c r="N1120" i="1"/>
  <c r="M1120" i="1"/>
  <c r="I1121" i="1"/>
  <c r="U1119" i="1"/>
  <c r="W1119" i="1" s="1"/>
  <c r="F1120" i="1" l="1"/>
  <c r="L1118" i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l="1"/>
  <c r="D1120" i="1"/>
  <c r="L1120" i="1" s="1"/>
  <c r="O1120" i="1" s="1"/>
  <c r="E1121" i="1"/>
  <c r="G1119" i="1"/>
  <c r="I1123" i="1"/>
  <c r="M1122" i="1"/>
  <c r="N1122" i="1"/>
  <c r="J1122" i="1"/>
  <c r="K1122" i="1" s="1"/>
  <c r="U1121" i="1"/>
  <c r="W1121" i="1" s="1"/>
  <c r="F1122" i="1" l="1"/>
  <c r="D1121" i="1"/>
  <c r="L1121" i="1" s="1"/>
  <c r="O1121" i="1" s="1"/>
  <c r="G1120" i="1"/>
  <c r="E1122" i="1"/>
  <c r="U1122" i="1"/>
  <c r="W1122" i="1" s="1"/>
  <c r="J1123" i="1"/>
  <c r="K1123" i="1" s="1"/>
  <c r="M1123" i="1"/>
  <c r="I1124" i="1"/>
  <c r="N1123" i="1"/>
  <c r="F1123" i="1" l="1"/>
  <c r="G1121" i="1"/>
  <c r="E1123" i="1"/>
  <c r="D1122" i="1"/>
  <c r="G1122" i="1" s="1"/>
  <c r="J1124" i="1"/>
  <c r="K1124" i="1" s="1"/>
  <c r="M1124" i="1"/>
  <c r="N1124" i="1"/>
  <c r="I1125" i="1"/>
  <c r="U1123" i="1"/>
  <c r="W1123" i="1" s="1"/>
  <c r="F1124" i="1" l="1"/>
  <c r="L1122" i="1"/>
  <c r="O1122" i="1" s="1"/>
  <c r="D1123" i="1"/>
  <c r="L1123" i="1" s="1"/>
  <c r="O1123" i="1" s="1"/>
  <c r="E1124" i="1"/>
  <c r="I1126" i="1"/>
  <c r="J1125" i="1"/>
  <c r="K1125" i="1" s="1"/>
  <c r="N1125" i="1"/>
  <c r="M1125" i="1"/>
  <c r="U1124" i="1"/>
  <c r="W1124" i="1" s="1"/>
  <c r="F1125" i="1" l="1"/>
  <c r="D1124" i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L1124" i="1" l="1"/>
  <c r="O1124" i="1" s="1"/>
  <c r="D1125" i="1"/>
  <c r="L1125" i="1" s="1"/>
  <c r="O1125" i="1" s="1"/>
  <c r="E1126" i="1"/>
  <c r="U1126" i="1"/>
  <c r="W1126" i="1" s="1"/>
  <c r="J1127" i="1"/>
  <c r="K1127" i="1" s="1"/>
  <c r="F1127" i="1" s="1"/>
  <c r="I1128" i="1"/>
  <c r="M1127" i="1"/>
  <c r="N1127" i="1"/>
  <c r="G1125" i="1" l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G1126" i="1" l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G1127" i="1" l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L1128" i="1" l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D1130" i="1" l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D1132" i="1" l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G1132" i="1" l="1"/>
  <c r="D1133" i="1"/>
  <c r="G1133" i="1" s="1"/>
  <c r="E1134" i="1"/>
  <c r="J1135" i="1"/>
  <c r="K1135" i="1" s="1"/>
  <c r="F1135" i="1" s="1"/>
  <c r="I1136" i="1"/>
  <c r="U1134" i="1"/>
  <c r="W1134" i="1" s="1"/>
  <c r="L1133" i="1" l="1"/>
  <c r="O1133" i="1" s="1"/>
  <c r="D1134" i="1"/>
  <c r="L1134" i="1" s="1"/>
  <c r="O1134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D1136" i="1" l="1"/>
  <c r="L1136" i="1" s="1"/>
  <c r="O1136" i="1" s="1"/>
  <c r="G1135" i="1"/>
  <c r="E1137" i="1"/>
  <c r="J1138" i="1"/>
  <c r="K1138" i="1" s="1"/>
  <c r="I1139" i="1"/>
  <c r="U1137" i="1"/>
  <c r="W1137" i="1" s="1"/>
  <c r="S1136" i="1"/>
  <c r="D1137" i="1" l="1"/>
  <c r="L1137" i="1" s="1"/>
  <c r="O1137" i="1" s="1"/>
  <c r="G1136" i="1"/>
  <c r="F1138" i="1"/>
  <c r="E1138" i="1"/>
  <c r="U1138" i="1"/>
  <c r="W1138" i="1" s="1"/>
  <c r="J1139" i="1"/>
  <c r="K1139" i="1" s="1"/>
  <c r="I1140" i="1"/>
  <c r="G1137" i="1" l="1"/>
  <c r="M1138" i="1"/>
  <c r="N1138" i="1" s="1"/>
  <c r="F1139" i="1"/>
  <c r="E1139" i="1"/>
  <c r="D1138" i="1"/>
  <c r="G1138" i="1" s="1"/>
  <c r="I1141" i="1"/>
  <c r="J1140" i="1"/>
  <c r="K1140" i="1" s="1"/>
  <c r="U1139" i="1"/>
  <c r="W1139" i="1" s="1"/>
  <c r="F1140" i="1" l="1"/>
  <c r="D1139" i="1"/>
  <c r="L1139" i="1" s="1"/>
  <c r="L1138" i="1"/>
  <c r="E1140" i="1"/>
  <c r="U1140" i="1"/>
  <c r="W1140" i="1" s="1"/>
  <c r="I1142" i="1"/>
  <c r="J1141" i="1"/>
  <c r="K1141" i="1" s="1"/>
  <c r="D1140" i="1" l="1"/>
  <c r="G1140" i="1" s="1"/>
  <c r="F1141" i="1"/>
  <c r="G1139" i="1"/>
  <c r="O1138" i="1"/>
  <c r="M1139" i="1"/>
  <c r="E1141" i="1"/>
  <c r="Y1139" i="1"/>
  <c r="U1141" i="1"/>
  <c r="W1141" i="1" s="1"/>
  <c r="J1142" i="1"/>
  <c r="K1142" i="1" s="1"/>
  <c r="I1143" i="1"/>
  <c r="F1142" i="1" l="1"/>
  <c r="L1140" i="1"/>
  <c r="D1141" i="1"/>
  <c r="G1141" i="1" s="1"/>
  <c r="N1139" i="1"/>
  <c r="O1139" i="1" s="1"/>
  <c r="M1140" i="1"/>
  <c r="S1138" i="1"/>
  <c r="E1142" i="1"/>
  <c r="U1142" i="1"/>
  <c r="W1142" i="1" s="1"/>
  <c r="I1144" i="1"/>
  <c r="J1143" i="1"/>
  <c r="K1143" i="1" s="1"/>
  <c r="F1143" i="1" l="1"/>
  <c r="L1141" i="1"/>
  <c r="D1142" i="1"/>
  <c r="L1142" i="1" s="1"/>
  <c r="Y1138" i="1"/>
  <c r="N1140" i="1"/>
  <c r="M1141" i="1"/>
  <c r="M1142" i="1" s="1"/>
  <c r="M1143" i="1" s="1"/>
  <c r="M1144" i="1" s="1"/>
  <c r="S1139" i="1"/>
  <c r="E1143" i="1"/>
  <c r="J1144" i="1"/>
  <c r="K1144" i="1" s="1"/>
  <c r="I1145" i="1"/>
  <c r="U1143" i="1"/>
  <c r="W1143" i="1" s="1"/>
  <c r="F1144" i="1" l="1"/>
  <c r="D1143" i="1"/>
  <c r="G1143" i="1" s="1"/>
  <c r="G1142" i="1"/>
  <c r="N1141" i="1"/>
  <c r="O1140" i="1"/>
  <c r="E1144" i="1"/>
  <c r="U1144" i="1"/>
  <c r="W1144" i="1" s="1"/>
  <c r="I1146" i="1"/>
  <c r="J1145" i="1"/>
  <c r="K1145" i="1" s="1"/>
  <c r="M1145" i="1"/>
  <c r="F1145" i="1" l="1"/>
  <c r="L1143" i="1"/>
  <c r="D1144" i="1"/>
  <c r="L1144" i="1" s="1"/>
  <c r="N1142" i="1"/>
  <c r="O1141" i="1"/>
  <c r="E1145" i="1"/>
  <c r="U1145" i="1"/>
  <c r="W1145" i="1" s="1"/>
  <c r="M1146" i="1"/>
  <c r="J1146" i="1"/>
  <c r="K1146" i="1" s="1"/>
  <c r="I1147" i="1"/>
  <c r="F1146" i="1" l="1"/>
  <c r="G1144" i="1"/>
  <c r="N1143" i="1"/>
  <c r="O1142" i="1"/>
  <c r="E1146" i="1"/>
  <c r="D1145" i="1"/>
  <c r="G1145" i="1" s="1"/>
  <c r="M1147" i="1"/>
  <c r="J1147" i="1"/>
  <c r="K1147" i="1" s="1"/>
  <c r="I1148" i="1"/>
  <c r="U1146" i="1"/>
  <c r="W1146" i="1" s="1"/>
  <c r="F1147" i="1" l="1"/>
  <c r="N1144" i="1"/>
  <c r="O1143" i="1"/>
  <c r="L1145" i="1"/>
  <c r="D1146" i="1"/>
  <c r="L1146" i="1" s="1"/>
  <c r="E1147" i="1"/>
  <c r="J1148" i="1"/>
  <c r="K1148" i="1" s="1"/>
  <c r="F1148" i="1" s="1"/>
  <c r="M1148" i="1"/>
  <c r="I1149" i="1"/>
  <c r="U1147" i="1"/>
  <c r="W1147" i="1" s="1"/>
  <c r="N1145" i="1" l="1"/>
  <c r="N1146" i="1" s="1"/>
  <c r="N1147" i="1" s="1"/>
  <c r="N1148" i="1" s="1"/>
  <c r="N1149" i="1" s="1"/>
  <c r="O1144" i="1"/>
  <c r="G1146" i="1"/>
  <c r="D1147" i="1"/>
  <c r="L1147" i="1" s="1"/>
  <c r="E1148" i="1"/>
  <c r="I1150" i="1"/>
  <c r="J1149" i="1"/>
  <c r="K1149" i="1" s="1"/>
  <c r="F1149" i="1" s="1"/>
  <c r="M1149" i="1"/>
  <c r="U1148" i="1"/>
  <c r="W1148" i="1" s="1"/>
  <c r="O1147" i="1" l="1"/>
  <c r="O1145" i="1"/>
  <c r="O1146" i="1"/>
  <c r="G1147" i="1"/>
  <c r="D1148" i="1"/>
  <c r="G1148" i="1" s="1"/>
  <c r="E1149" i="1"/>
  <c r="U1149" i="1"/>
  <c r="W1149" i="1" s="1"/>
  <c r="J1150" i="1"/>
  <c r="K1150" i="1" s="1"/>
  <c r="F1150" i="1" s="1"/>
  <c r="N1150" i="1"/>
  <c r="M1150" i="1"/>
  <c r="I1151" i="1"/>
  <c r="D1149" i="1" l="1"/>
  <c r="G1149" i="1" s="1"/>
  <c r="L1148" i="1"/>
  <c r="O1148" i="1" s="1"/>
  <c r="E1150" i="1"/>
  <c r="M1151" i="1"/>
  <c r="I1152" i="1"/>
  <c r="N1151" i="1"/>
  <c r="J1151" i="1"/>
  <c r="K1151" i="1" s="1"/>
  <c r="F1151" i="1" s="1"/>
  <c r="U1150" i="1"/>
  <c r="W1150" i="1" s="1"/>
  <c r="L1149" i="1" l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s="1"/>
  <c r="G1150" i="1" l="1"/>
  <c r="E1152" i="1"/>
  <c r="D1151" i="1"/>
  <c r="G1151" i="1" s="1"/>
  <c r="U1152" i="1"/>
  <c r="W1152" i="1" s="1"/>
  <c r="M1153" i="1"/>
  <c r="I1154" i="1"/>
  <c r="J1153" i="1"/>
  <c r="K1153" i="1" s="1"/>
  <c r="F1153" i="1" s="1"/>
  <c r="N1153" i="1"/>
  <c r="D1152" i="1" l="1"/>
  <c r="L1152" i="1" s="1"/>
  <c r="O1152" i="1" s="1"/>
  <c r="L1151" i="1"/>
  <c r="O1151" i="1" s="1"/>
  <c r="E1153" i="1"/>
  <c r="U1153" i="1"/>
  <c r="W1153" i="1" s="1"/>
  <c r="J1154" i="1"/>
  <c r="K1154" i="1" s="1"/>
  <c r="F1154" i="1" s="1"/>
  <c r="M1154" i="1"/>
  <c r="I1155" i="1"/>
  <c r="N1154" i="1"/>
  <c r="G1152" i="1" l="1"/>
  <c r="D1153" i="1"/>
  <c r="L1153" i="1" s="1"/>
  <c r="O1153" i="1" s="1"/>
  <c r="E1154" i="1"/>
  <c r="J1155" i="1"/>
  <c r="K1155" i="1" s="1"/>
  <c r="F1155" i="1" s="1"/>
  <c r="I1156" i="1"/>
  <c r="M1155" i="1"/>
  <c r="N1155" i="1"/>
  <c r="U1154" i="1"/>
  <c r="W1154" i="1" s="1"/>
  <c r="G1153" i="1" l="1"/>
  <c r="D1154" i="1"/>
  <c r="L1154" i="1" s="1"/>
  <c r="O1154" i="1" s="1"/>
  <c r="E1155" i="1"/>
  <c r="M1156" i="1"/>
  <c r="J1156" i="1"/>
  <c r="K1156" i="1" s="1"/>
  <c r="F1156" i="1" s="1"/>
  <c r="I1157" i="1"/>
  <c r="N1156" i="1"/>
  <c r="U1155" i="1"/>
  <c r="W1155" i="1" s="1"/>
  <c r="D1155" i="1" l="1"/>
  <c r="L1155" i="1" s="1"/>
  <c r="O1155" i="1" s="1"/>
  <c r="G1154" i="1"/>
  <c r="E1156" i="1"/>
  <c r="I1158" i="1"/>
  <c r="J1157" i="1"/>
  <c r="K1157" i="1" s="1"/>
  <c r="F1157" i="1" s="1"/>
  <c r="N1157" i="1"/>
  <c r="M1157" i="1"/>
  <c r="U1156" i="1"/>
  <c r="W1156" i="1" s="1"/>
  <c r="G1155" i="1" l="1"/>
  <c r="D1156" i="1"/>
  <c r="G1156" i="1" s="1"/>
  <c r="E1157" i="1"/>
  <c r="U1157" i="1"/>
  <c r="W1157" i="1" s="1"/>
  <c r="M1158" i="1"/>
  <c r="I1159" i="1"/>
  <c r="J1158" i="1"/>
  <c r="K1158" i="1" s="1"/>
  <c r="F1158" i="1" s="1"/>
  <c r="N1158" i="1"/>
  <c r="D1157" i="1" l="1"/>
  <c r="G1157" i="1" s="1"/>
  <c r="L1156" i="1"/>
  <c r="O1156" i="1" s="1"/>
  <c r="E1158" i="1"/>
  <c r="U1158" i="1"/>
  <c r="W1158" i="1" s="1"/>
  <c r="N1159" i="1"/>
  <c r="J1159" i="1"/>
  <c r="K1159" i="1" s="1"/>
  <c r="F1159" i="1" s="1"/>
  <c r="I1160" i="1"/>
  <c r="M1159" i="1"/>
  <c r="L1157" i="1" l="1"/>
  <c r="O1157" i="1" s="1"/>
  <c r="D1158" i="1"/>
  <c r="L1158" i="1" s="1"/>
  <c r="O1158" i="1" s="1"/>
  <c r="E1159" i="1"/>
  <c r="U1159" i="1"/>
  <c r="W1159" i="1" s="1"/>
  <c r="J1160" i="1"/>
  <c r="K1160" i="1" s="1"/>
  <c r="F1160" i="1" s="1"/>
  <c r="N1160" i="1"/>
  <c r="I1161" i="1"/>
  <c r="M1160" i="1"/>
  <c r="D1159" i="1" l="1"/>
  <c r="L1159" i="1" s="1"/>
  <c r="O1159" i="1" s="1"/>
  <c r="G1158" i="1"/>
  <c r="E1160" i="1"/>
  <c r="J1161" i="1"/>
  <c r="K1161" i="1" s="1"/>
  <c r="F1161" i="1" s="1"/>
  <c r="I1162" i="1"/>
  <c r="M1161" i="1"/>
  <c r="N1161" i="1"/>
  <c r="U1160" i="1"/>
  <c r="W1160" i="1" s="1"/>
  <c r="G1159" i="1" l="1"/>
  <c r="D1160" i="1"/>
  <c r="L1160" i="1" s="1"/>
  <c r="O1160" i="1" s="1"/>
  <c r="E1161" i="1"/>
  <c r="J1162" i="1"/>
  <c r="K1162" i="1" s="1"/>
  <c r="F1162" i="1" s="1"/>
  <c r="I1163" i="1"/>
  <c r="N1162" i="1"/>
  <c r="M1162" i="1"/>
  <c r="U1161" i="1"/>
  <c r="W1161" i="1" s="1"/>
  <c r="D1161" i="1" l="1"/>
  <c r="G1161" i="1" s="1"/>
  <c r="G1160" i="1"/>
  <c r="E1162" i="1"/>
  <c r="I1164" i="1"/>
  <c r="J1163" i="1"/>
  <c r="K1163" i="1" s="1"/>
  <c r="F1163" i="1" s="1"/>
  <c r="N1163" i="1"/>
  <c r="M1163" i="1"/>
  <c r="U1162" i="1"/>
  <c r="W1162" i="1" s="1"/>
  <c r="L1161" i="1" l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G1162" i="1" l="1"/>
  <c r="D1163" i="1"/>
  <c r="L1163" i="1" s="1"/>
  <c r="O1163" i="1" s="1"/>
  <c r="E1164" i="1"/>
  <c r="U1164" i="1"/>
  <c r="W1164" i="1" s="1"/>
  <c r="I1166" i="1"/>
  <c r="J1165" i="1"/>
  <c r="K1165" i="1" s="1"/>
  <c r="F1165" i="1" s="1"/>
  <c r="M1165" i="1"/>
  <c r="N1165" i="1"/>
  <c r="G1163" i="1" l="1"/>
  <c r="E1165" i="1"/>
  <c r="D1164" i="1"/>
  <c r="G1164" i="1" s="1"/>
  <c r="U1165" i="1"/>
  <c r="W1165" i="1" s="1"/>
  <c r="I1167" i="1"/>
  <c r="J1166" i="1"/>
  <c r="K1166" i="1" s="1"/>
  <c r="F1166" i="1" s="1"/>
  <c r="L1164" i="1" l="1"/>
  <c r="O1164" i="1" s="1"/>
  <c r="E1166" i="1"/>
  <c r="D1165" i="1"/>
  <c r="G1165" i="1" s="1"/>
  <c r="U1166" i="1"/>
  <c r="W1166" i="1" s="1"/>
  <c r="J1167" i="1"/>
  <c r="K1167" i="1" s="1"/>
  <c r="F1167" i="1" s="1"/>
  <c r="I1168" i="1"/>
  <c r="S1165" i="1"/>
  <c r="D1166" i="1" l="1"/>
  <c r="L1166" i="1" s="1"/>
  <c r="L1165" i="1"/>
  <c r="E1167" i="1"/>
  <c r="U1167" i="1"/>
  <c r="W1167" i="1" s="1"/>
  <c r="I1169" i="1"/>
  <c r="J1168" i="1"/>
  <c r="K1168" i="1" s="1"/>
  <c r="F1168" i="1" s="1"/>
  <c r="O1165" i="1" l="1"/>
  <c r="M1166" i="1"/>
  <c r="D1167" i="1"/>
  <c r="L1167" i="1" s="1"/>
  <c r="G1166" i="1"/>
  <c r="E1168" i="1"/>
  <c r="U1168" i="1"/>
  <c r="W1168" i="1" s="1"/>
  <c r="I1170" i="1"/>
  <c r="J1169" i="1"/>
  <c r="K1169" i="1" s="1"/>
  <c r="F1169" i="1" s="1"/>
  <c r="N1166" i="1" l="1"/>
  <c r="M1167" i="1"/>
  <c r="M1168" i="1" s="1"/>
  <c r="G1167" i="1"/>
  <c r="D1168" i="1"/>
  <c r="L1168" i="1" s="1"/>
  <c r="E1169" i="1"/>
  <c r="U1169" i="1"/>
  <c r="W1169" i="1" s="1"/>
  <c r="I1171" i="1"/>
  <c r="J1170" i="1"/>
  <c r="K1170" i="1" s="1"/>
  <c r="G1168" i="1" l="1"/>
  <c r="D1169" i="1"/>
  <c r="L1169" i="1" s="1"/>
  <c r="N1167" i="1"/>
  <c r="O1166" i="1"/>
  <c r="M1169" i="1"/>
  <c r="M1170" i="1" s="1"/>
  <c r="S1168" i="1"/>
  <c r="F1170" i="1"/>
  <c r="E1170" i="1"/>
  <c r="J1171" i="1"/>
  <c r="K1171" i="1" s="1"/>
  <c r="I1172" i="1"/>
  <c r="U1170" i="1"/>
  <c r="W1170" i="1" s="1"/>
  <c r="G1169" i="1" l="1"/>
  <c r="D1170" i="1"/>
  <c r="L1170" i="1" s="1"/>
  <c r="N1168" i="1"/>
  <c r="O1168" i="1" s="1"/>
  <c r="O1167" i="1"/>
  <c r="Y1168" i="1"/>
  <c r="M1171" i="1"/>
  <c r="M1172" i="1" s="1"/>
  <c r="F1171" i="1"/>
  <c r="E1171" i="1"/>
  <c r="Y1169" i="1"/>
  <c r="J1172" i="1"/>
  <c r="K1172" i="1" s="1"/>
  <c r="I1173" i="1"/>
  <c r="U1171" i="1"/>
  <c r="W1171" i="1" s="1"/>
  <c r="D1171" i="1" l="1"/>
  <c r="G1171" i="1" s="1"/>
  <c r="G1170" i="1"/>
  <c r="S1167" i="1"/>
  <c r="N1169" i="1"/>
  <c r="F1172" i="1"/>
  <c r="M1173" i="1"/>
  <c r="E1172" i="1"/>
  <c r="I1174" i="1"/>
  <c r="J1173" i="1"/>
  <c r="K1173" i="1" s="1"/>
  <c r="U1172" i="1"/>
  <c r="W1172" i="1" s="1"/>
  <c r="D1172" i="1" l="1"/>
  <c r="G1172" i="1" s="1"/>
  <c r="L1171" i="1"/>
  <c r="O1169" i="1"/>
  <c r="N1170" i="1"/>
  <c r="Y1167" i="1"/>
  <c r="E1173" i="1"/>
  <c r="F1173" i="1"/>
  <c r="U1173" i="1"/>
  <c r="W1173" i="1" s="1"/>
  <c r="M1174" i="1"/>
  <c r="J1174" i="1"/>
  <c r="K1174" i="1" s="1"/>
  <c r="I1175" i="1"/>
  <c r="D1173" i="1" l="1"/>
  <c r="G1173" i="1" s="1"/>
  <c r="L1172" i="1"/>
  <c r="N1171" i="1"/>
  <c r="O1170" i="1"/>
  <c r="S1169" i="1"/>
  <c r="E1174" i="1"/>
  <c r="F1174" i="1"/>
  <c r="U1174" i="1"/>
  <c r="W1174" i="1" s="1"/>
  <c r="I1176" i="1"/>
  <c r="J1175" i="1"/>
  <c r="K1175" i="1" s="1"/>
  <c r="M1175" i="1"/>
  <c r="D1174" i="1" l="1"/>
  <c r="L1174" i="1" s="1"/>
  <c r="L1173" i="1"/>
  <c r="N1172" i="1"/>
  <c r="O1171" i="1"/>
  <c r="E1175" i="1"/>
  <c r="F1175" i="1"/>
  <c r="U1175" i="1"/>
  <c r="W1175" i="1" s="1"/>
  <c r="M1176" i="1"/>
  <c r="J1176" i="1"/>
  <c r="K1176" i="1" s="1"/>
  <c r="I1177" i="1"/>
  <c r="D1175" i="1" l="1"/>
  <c r="G1175" i="1" s="1"/>
  <c r="G1174" i="1"/>
  <c r="N1173" i="1"/>
  <c r="O1172" i="1"/>
  <c r="E1176" i="1"/>
  <c r="F1176" i="1"/>
  <c r="I1178" i="1"/>
  <c r="M1177" i="1"/>
  <c r="J1177" i="1"/>
  <c r="K1177" i="1" s="1"/>
  <c r="U1176" i="1"/>
  <c r="W1176" i="1" s="1"/>
  <c r="D1176" i="1" l="1"/>
  <c r="L1176" i="1" s="1"/>
  <c r="L1175" i="1"/>
  <c r="N1174" i="1"/>
  <c r="O1173" i="1"/>
  <c r="E1177" i="1"/>
  <c r="F1177" i="1"/>
  <c r="G1176" i="1"/>
  <c r="U1177" i="1"/>
  <c r="W1177" i="1" s="1"/>
  <c r="J1178" i="1"/>
  <c r="K1178" i="1" s="1"/>
  <c r="I1179" i="1"/>
  <c r="M1178" i="1"/>
  <c r="D1177" i="1" l="1"/>
  <c r="L1177" i="1" s="1"/>
  <c r="N1175" i="1"/>
  <c r="O1174" i="1"/>
  <c r="E1178" i="1"/>
  <c r="F1178" i="1"/>
  <c r="J1179" i="1"/>
  <c r="K1179" i="1" s="1"/>
  <c r="I1180" i="1"/>
  <c r="M1179" i="1"/>
  <c r="U1178" i="1"/>
  <c r="W1178" i="1" s="1"/>
  <c r="D1178" i="1" l="1"/>
  <c r="L1178" i="1" s="1"/>
  <c r="G1177" i="1"/>
  <c r="N1176" i="1"/>
  <c r="O1175" i="1"/>
  <c r="E1179" i="1"/>
  <c r="D1179" i="1" s="1"/>
  <c r="L1179" i="1" s="1"/>
  <c r="F1179" i="1"/>
  <c r="I1181" i="1"/>
  <c r="M1180" i="1"/>
  <c r="J1180" i="1"/>
  <c r="K1180" i="1" s="1"/>
  <c r="U1179" i="1"/>
  <c r="W1179" i="1" s="1"/>
  <c r="G1178" i="1"/>
  <c r="E1180" i="1" l="1"/>
  <c r="D1180" i="1" s="1"/>
  <c r="G1180" i="1" s="1"/>
  <c r="N1177" i="1"/>
  <c r="O1176" i="1"/>
  <c r="F1180" i="1"/>
  <c r="U1180" i="1"/>
  <c r="W1180" i="1" s="1"/>
  <c r="I1182" i="1"/>
  <c r="M1181" i="1"/>
  <c r="J1181" i="1"/>
  <c r="K1181" i="1" s="1"/>
  <c r="G1179" i="1"/>
  <c r="E1181" i="1" l="1"/>
  <c r="D1181" i="1" s="1"/>
  <c r="G1181" i="1" s="1"/>
  <c r="N1178" i="1"/>
  <c r="O1177" i="1"/>
  <c r="F1181" i="1"/>
  <c r="L1180" i="1"/>
  <c r="M1182" i="1"/>
  <c r="J1182" i="1"/>
  <c r="K1182" i="1" s="1"/>
  <c r="I1183" i="1"/>
  <c r="U1181" i="1"/>
  <c r="W1181" i="1" s="1"/>
  <c r="E1182" i="1" l="1"/>
  <c r="D1182" i="1" s="1"/>
  <c r="G1182" i="1" s="1"/>
  <c r="N1179" i="1"/>
  <c r="O1178" i="1"/>
  <c r="F1182" i="1"/>
  <c r="L1181" i="1"/>
  <c r="U1182" i="1"/>
  <c r="W1182" i="1" s="1"/>
  <c r="J1183" i="1"/>
  <c r="K1183" i="1" s="1"/>
  <c r="M1183" i="1"/>
  <c r="I1184" i="1"/>
  <c r="E1183" i="1" l="1"/>
  <c r="D1183" i="1" s="1"/>
  <c r="G1183" i="1" s="1"/>
  <c r="N1180" i="1"/>
  <c r="O1179" i="1"/>
  <c r="F1183" i="1"/>
  <c r="L1182" i="1"/>
  <c r="J1184" i="1"/>
  <c r="K1184" i="1" s="1"/>
  <c r="I1185" i="1"/>
  <c r="M1184" i="1"/>
  <c r="U1183" i="1"/>
  <c r="W1183" i="1" s="1"/>
  <c r="E1184" i="1" l="1"/>
  <c r="D1184" i="1" s="1"/>
  <c r="G1184" i="1" s="1"/>
  <c r="N1181" i="1"/>
  <c r="O1180" i="1"/>
  <c r="F1184" i="1"/>
  <c r="L1183" i="1"/>
  <c r="U1184" i="1"/>
  <c r="W1184" i="1" s="1"/>
  <c r="M1185" i="1"/>
  <c r="I1186" i="1"/>
  <c r="J1185" i="1"/>
  <c r="K1185" i="1" s="1"/>
  <c r="E1185" i="1" l="1"/>
  <c r="D1185" i="1" s="1"/>
  <c r="L1185" i="1" s="1"/>
  <c r="N1182" i="1"/>
  <c r="O1181" i="1"/>
  <c r="F1185" i="1"/>
  <c r="L1184" i="1"/>
  <c r="I1187" i="1"/>
  <c r="J1186" i="1"/>
  <c r="K1186" i="1" s="1"/>
  <c r="M1186" i="1"/>
  <c r="U1185" i="1"/>
  <c r="W1185" i="1" s="1"/>
  <c r="E1186" i="1" l="1"/>
  <c r="N1183" i="1"/>
  <c r="O1182" i="1"/>
  <c r="F1186" i="1"/>
  <c r="G1185" i="1"/>
  <c r="D1186" i="1"/>
  <c r="G1186" i="1" s="1"/>
  <c r="U1186" i="1"/>
  <c r="W1186" i="1" s="1"/>
  <c r="I1188" i="1"/>
  <c r="M1187" i="1"/>
  <c r="J1187" i="1"/>
  <c r="K1187" i="1" s="1"/>
  <c r="E1187" i="1" s="1"/>
  <c r="N1184" i="1" l="1"/>
  <c r="O1183" i="1"/>
  <c r="F1187" i="1"/>
  <c r="L1186" i="1"/>
  <c r="D1187" i="1"/>
  <c r="L1187" i="1" s="1"/>
  <c r="U1187" i="1"/>
  <c r="W1187" i="1" s="1"/>
  <c r="M1188" i="1"/>
  <c r="J1188" i="1"/>
  <c r="K1188" i="1" s="1"/>
  <c r="E1188" i="1" s="1"/>
  <c r="I1189" i="1"/>
  <c r="N1185" i="1" l="1"/>
  <c r="O1184" i="1"/>
  <c r="F1188" i="1"/>
  <c r="J1189" i="1"/>
  <c r="K1189" i="1" s="1"/>
  <c r="E1189" i="1" s="1"/>
  <c r="M1189" i="1"/>
  <c r="I1190" i="1"/>
  <c r="D1188" i="1"/>
  <c r="L1188" i="1" s="1"/>
  <c r="U1188" i="1"/>
  <c r="W1188" i="1" s="1"/>
  <c r="G1187" i="1"/>
  <c r="N1186" i="1" l="1"/>
  <c r="O1185" i="1"/>
  <c r="F1189" i="1"/>
  <c r="G1188" i="1"/>
  <c r="I1191" i="1"/>
  <c r="M1190" i="1"/>
  <c r="J1190" i="1"/>
  <c r="K1190" i="1" s="1"/>
  <c r="E1190" i="1" s="1"/>
  <c r="D1189" i="1"/>
  <c r="G1189" i="1" s="1"/>
  <c r="U1189" i="1"/>
  <c r="W1189" i="1" s="1"/>
  <c r="N1187" i="1" l="1"/>
  <c r="O1186" i="1"/>
  <c r="F1190" i="1"/>
  <c r="J1191" i="1"/>
  <c r="K1191" i="1" s="1"/>
  <c r="E1191" i="1" s="1"/>
  <c r="I1192" i="1"/>
  <c r="M1191" i="1"/>
  <c r="L1189" i="1"/>
  <c r="D1190" i="1"/>
  <c r="L1190" i="1" s="1"/>
  <c r="U1190" i="1"/>
  <c r="W1190" i="1" s="1"/>
  <c r="N1188" i="1" l="1"/>
  <c r="O1187" i="1"/>
  <c r="F1191" i="1"/>
  <c r="J1192" i="1"/>
  <c r="K1192" i="1" s="1"/>
  <c r="E1192" i="1" s="1"/>
  <c r="I1193" i="1"/>
  <c r="M1192" i="1"/>
  <c r="D1191" i="1"/>
  <c r="G1191" i="1" s="1"/>
  <c r="U1191" i="1"/>
  <c r="W1191" i="1" s="1"/>
  <c r="G1190" i="1"/>
  <c r="N1189" i="1" l="1"/>
  <c r="O1188" i="1"/>
  <c r="F1192" i="1"/>
  <c r="J1193" i="1"/>
  <c r="K1193" i="1" s="1"/>
  <c r="E1193" i="1" s="1"/>
  <c r="M1193" i="1"/>
  <c r="I1194" i="1"/>
  <c r="D1192" i="1"/>
  <c r="G1192" i="1" s="1"/>
  <c r="U1192" i="1"/>
  <c r="W1192" i="1" s="1"/>
  <c r="L1191" i="1"/>
  <c r="N1190" i="1" l="1"/>
  <c r="O1189" i="1"/>
  <c r="F1193" i="1"/>
  <c r="I1195" i="1"/>
  <c r="J1194" i="1"/>
  <c r="K1194" i="1" s="1"/>
  <c r="E1194" i="1" s="1"/>
  <c r="M1194" i="1"/>
  <c r="D1193" i="1"/>
  <c r="L1193" i="1" s="1"/>
  <c r="U1193" i="1"/>
  <c r="W1193" i="1" s="1"/>
  <c r="L1192" i="1"/>
  <c r="N1191" i="1" l="1"/>
  <c r="O1190" i="1"/>
  <c r="F1194" i="1"/>
  <c r="G1193" i="1"/>
  <c r="D1194" i="1"/>
  <c r="G1194" i="1" s="1"/>
  <c r="U1194" i="1"/>
  <c r="W1194" i="1" s="1"/>
  <c r="I1196" i="1"/>
  <c r="M1195" i="1"/>
  <c r="J1195" i="1"/>
  <c r="K1195" i="1" s="1"/>
  <c r="E1195" i="1" s="1"/>
  <c r="N1192" i="1" l="1"/>
  <c r="O1191" i="1"/>
  <c r="F1195" i="1"/>
  <c r="L1194" i="1"/>
  <c r="D1195" i="1"/>
  <c r="L1195" i="1" s="1"/>
  <c r="U1195" i="1"/>
  <c r="W1195" i="1" s="1"/>
  <c r="I1197" i="1"/>
  <c r="J1196" i="1"/>
  <c r="K1196" i="1" s="1"/>
  <c r="E1196" i="1" s="1"/>
  <c r="N1193" i="1" l="1"/>
  <c r="O1192" i="1"/>
  <c r="F1196" i="1"/>
  <c r="U1196" i="1"/>
  <c r="W1196" i="1" s="1"/>
  <c r="G1195" i="1"/>
  <c r="M1196" i="1"/>
  <c r="S1195" i="1"/>
  <c r="Y1195" i="1" s="1"/>
  <c r="D1196" i="1"/>
  <c r="G1196" i="1" s="1"/>
  <c r="J1197" i="1"/>
  <c r="K1197" i="1" s="1"/>
  <c r="E1197" i="1" s="1"/>
  <c r="I1198" i="1"/>
  <c r="N1194" i="1" l="1"/>
  <c r="O1193" i="1"/>
  <c r="F1197" i="1"/>
  <c r="L1196" i="1"/>
  <c r="M1197" i="1" s="1"/>
  <c r="D1197" i="1"/>
  <c r="L1197" i="1" s="1"/>
  <c r="U1197" i="1"/>
  <c r="W1197" i="1" s="1"/>
  <c r="J1198" i="1"/>
  <c r="K1198" i="1" s="1"/>
  <c r="E1198" i="1" s="1"/>
  <c r="I1199" i="1"/>
  <c r="M1198" i="1" l="1"/>
  <c r="N1195" i="1"/>
  <c r="O1194" i="1"/>
  <c r="F1198" i="1"/>
  <c r="G1197" i="1"/>
  <c r="D1198" i="1"/>
  <c r="L1198" i="1" s="1"/>
  <c r="U1198" i="1"/>
  <c r="W1198" i="1" s="1"/>
  <c r="I1200" i="1"/>
  <c r="J1199" i="1"/>
  <c r="K1199" i="1" s="1"/>
  <c r="O1195" i="1" l="1"/>
  <c r="N1196" i="1"/>
  <c r="E1199" i="1"/>
  <c r="D1199" i="1" s="1"/>
  <c r="L1199" i="1" s="1"/>
  <c r="F1199" i="1"/>
  <c r="M1199" i="1"/>
  <c r="G1198" i="1"/>
  <c r="U1199" i="1"/>
  <c r="W1199" i="1" s="1"/>
  <c r="I1201" i="1"/>
  <c r="J1200" i="1"/>
  <c r="K1200" i="1" s="1"/>
  <c r="E1200" i="1" s="1"/>
  <c r="N1197" i="1" l="1"/>
  <c r="O1196" i="1"/>
  <c r="M1200" i="1"/>
  <c r="M1201" i="1" s="1"/>
  <c r="F1200" i="1"/>
  <c r="G1199" i="1"/>
  <c r="D1200" i="1"/>
  <c r="L1200" i="1" s="1"/>
  <c r="U1200" i="1"/>
  <c r="W1200" i="1" s="1"/>
  <c r="I1202" i="1"/>
  <c r="J1201" i="1"/>
  <c r="K1201" i="1" s="1"/>
  <c r="E1201" i="1" s="1"/>
  <c r="N1198" i="1" l="1"/>
  <c r="O1197" i="1"/>
  <c r="F1201" i="1"/>
  <c r="G1200" i="1"/>
  <c r="D1201" i="1"/>
  <c r="L1201" i="1" s="1"/>
  <c r="U1201" i="1"/>
  <c r="W1201" i="1" s="1"/>
  <c r="I1203" i="1"/>
  <c r="J1202" i="1"/>
  <c r="K1202" i="1" s="1"/>
  <c r="E1202" i="1" s="1"/>
  <c r="M1202" i="1"/>
  <c r="S1199" i="1"/>
  <c r="O1198" i="1" l="1"/>
  <c r="N1199" i="1"/>
  <c r="Y1199" i="1"/>
  <c r="F1202" i="1"/>
  <c r="M1203" i="1"/>
  <c r="G1201" i="1"/>
  <c r="D1202" i="1"/>
  <c r="G1202" i="1" s="1"/>
  <c r="U1202" i="1"/>
  <c r="W1202" i="1" s="1"/>
  <c r="J1203" i="1"/>
  <c r="K1203" i="1" s="1"/>
  <c r="E1203" i="1" s="1"/>
  <c r="I1204" i="1"/>
  <c r="S1198" i="1" l="1"/>
  <c r="N1200" i="1"/>
  <c r="O1199" i="1"/>
  <c r="F1203" i="1"/>
  <c r="L1202" i="1"/>
  <c r="D1203" i="1"/>
  <c r="G1203" i="1" s="1"/>
  <c r="U1203" i="1"/>
  <c r="W1203" i="1" s="1"/>
  <c r="M1204" i="1"/>
  <c r="J1204" i="1"/>
  <c r="K1204" i="1" s="1"/>
  <c r="E1204" i="1" s="1"/>
  <c r="I1205" i="1"/>
  <c r="Y1198" i="1" l="1"/>
  <c r="N1201" i="1"/>
  <c r="O1200" i="1"/>
  <c r="F1204" i="1"/>
  <c r="L1203" i="1"/>
  <c r="M1205" i="1"/>
  <c r="J1205" i="1"/>
  <c r="K1205" i="1" s="1"/>
  <c r="E1205" i="1" s="1"/>
  <c r="I1206" i="1"/>
  <c r="D1204" i="1"/>
  <c r="L1204" i="1" s="1"/>
  <c r="U1204" i="1"/>
  <c r="W1204" i="1" s="1"/>
  <c r="S1200" i="1" l="1"/>
  <c r="N1202" i="1"/>
  <c r="O1201" i="1"/>
  <c r="F1205" i="1"/>
  <c r="G1204" i="1"/>
  <c r="D1205" i="1"/>
  <c r="L1205" i="1" s="1"/>
  <c r="U1205" i="1"/>
  <c r="W1205" i="1" s="1"/>
  <c r="I1207" i="1"/>
  <c r="M1206" i="1"/>
  <c r="J1206" i="1"/>
  <c r="K1206" i="1" s="1"/>
  <c r="E1206" i="1" s="1"/>
  <c r="Y1200" i="1" l="1"/>
  <c r="N1203" i="1"/>
  <c r="O1202" i="1"/>
  <c r="F1206" i="1"/>
  <c r="G1205" i="1"/>
  <c r="D1206" i="1"/>
  <c r="G1206" i="1" s="1"/>
  <c r="U1206" i="1"/>
  <c r="W1206" i="1" s="1"/>
  <c r="J1207" i="1"/>
  <c r="K1207" i="1" s="1"/>
  <c r="E1207" i="1" s="1"/>
  <c r="M1207" i="1"/>
  <c r="I1208" i="1"/>
  <c r="N1204" i="1" l="1"/>
  <c r="O1203" i="1"/>
  <c r="F1207" i="1"/>
  <c r="L1206" i="1"/>
  <c r="I1209" i="1"/>
  <c r="J1208" i="1"/>
  <c r="K1208" i="1" s="1"/>
  <c r="E1208" i="1" s="1"/>
  <c r="M1208" i="1"/>
  <c r="D1207" i="1"/>
  <c r="L1207" i="1" s="1"/>
  <c r="U1207" i="1"/>
  <c r="W1207" i="1" s="1"/>
  <c r="N1205" i="1" l="1"/>
  <c r="O1204" i="1"/>
  <c r="F1208" i="1"/>
  <c r="D1208" i="1"/>
  <c r="L1208" i="1" s="1"/>
  <c r="U1208" i="1"/>
  <c r="W1208" i="1" s="1"/>
  <c r="I1210" i="1"/>
  <c r="J1209" i="1"/>
  <c r="K1209" i="1" s="1"/>
  <c r="E1209" i="1" s="1"/>
  <c r="M1209" i="1"/>
  <c r="G1207" i="1"/>
  <c r="N1206" i="1" l="1"/>
  <c r="O1205" i="1"/>
  <c r="F1209" i="1"/>
  <c r="I1211" i="1"/>
  <c r="J1210" i="1"/>
  <c r="K1210" i="1" s="1"/>
  <c r="E1210" i="1" s="1"/>
  <c r="M1210" i="1"/>
  <c r="G1208" i="1"/>
  <c r="D1209" i="1"/>
  <c r="G1209" i="1" s="1"/>
  <c r="U1209" i="1"/>
  <c r="W1209" i="1" s="1"/>
  <c r="N1207" i="1" l="1"/>
  <c r="O1206" i="1"/>
  <c r="F1210" i="1"/>
  <c r="D1210" i="1"/>
  <c r="L1210" i="1" s="1"/>
  <c r="U1210" i="1"/>
  <c r="W1210" i="1" s="1"/>
  <c r="I1212" i="1"/>
  <c r="M1211" i="1"/>
  <c r="J1211" i="1"/>
  <c r="K1211" i="1" s="1"/>
  <c r="E1211" i="1" s="1"/>
  <c r="L1209" i="1"/>
  <c r="N1208" i="1" l="1"/>
  <c r="O1207" i="1"/>
  <c r="F1211" i="1"/>
  <c r="D1211" i="1"/>
  <c r="L1211" i="1" s="1"/>
  <c r="U1211" i="1"/>
  <c r="W1211" i="1" s="1"/>
  <c r="M1212" i="1"/>
  <c r="J1212" i="1"/>
  <c r="K1212" i="1" s="1"/>
  <c r="E1212" i="1" s="1"/>
  <c r="I1213" i="1"/>
  <c r="G1210" i="1"/>
  <c r="N1209" i="1" l="1"/>
  <c r="O1208" i="1"/>
  <c r="F1212" i="1"/>
  <c r="D1212" i="1"/>
  <c r="L1212" i="1" s="1"/>
  <c r="U1212" i="1"/>
  <c r="W1212" i="1" s="1"/>
  <c r="G1211" i="1"/>
  <c r="M1213" i="1"/>
  <c r="J1213" i="1"/>
  <c r="K1213" i="1" s="1"/>
  <c r="E1213" i="1" s="1"/>
  <c r="I1214" i="1"/>
  <c r="N1210" i="1" l="1"/>
  <c r="O1209" i="1"/>
  <c r="F1213" i="1"/>
  <c r="J1214" i="1"/>
  <c r="K1214" i="1" s="1"/>
  <c r="E1214" i="1" s="1"/>
  <c r="M1214" i="1"/>
  <c r="I1215" i="1"/>
  <c r="D1213" i="1"/>
  <c r="G1213" i="1" s="1"/>
  <c r="U1213" i="1"/>
  <c r="W1213" i="1" s="1"/>
  <c r="G1212" i="1"/>
  <c r="N1211" i="1" l="1"/>
  <c r="O1210" i="1"/>
  <c r="F1214" i="1"/>
  <c r="J1215" i="1"/>
  <c r="K1215" i="1" s="1"/>
  <c r="E1215" i="1" s="1"/>
  <c r="M1215" i="1"/>
  <c r="I1216" i="1"/>
  <c r="D1214" i="1"/>
  <c r="G1214" i="1" s="1"/>
  <c r="U1214" i="1"/>
  <c r="W1214" i="1" s="1"/>
  <c r="L1213" i="1"/>
  <c r="N1212" i="1" l="1"/>
  <c r="O1211" i="1"/>
  <c r="F1215" i="1"/>
  <c r="L1214" i="1"/>
  <c r="M1216" i="1"/>
  <c r="I1217" i="1"/>
  <c r="J1216" i="1"/>
  <c r="K1216" i="1" s="1"/>
  <c r="E1216" i="1" s="1"/>
  <c r="D1215" i="1"/>
  <c r="L1215" i="1" s="1"/>
  <c r="U1215" i="1"/>
  <c r="W1215" i="1" s="1"/>
  <c r="N1213" i="1" l="1"/>
  <c r="O1212" i="1"/>
  <c r="F1216" i="1"/>
  <c r="G1215" i="1"/>
  <c r="D1216" i="1"/>
  <c r="L1216" i="1" s="1"/>
  <c r="U1216" i="1"/>
  <c r="W1216" i="1" s="1"/>
  <c r="M1217" i="1"/>
  <c r="J1217" i="1"/>
  <c r="K1217" i="1" s="1"/>
  <c r="E1217" i="1" s="1"/>
  <c r="I1218" i="1"/>
  <c r="N1214" i="1" l="1"/>
  <c r="O1213" i="1"/>
  <c r="F1217" i="1"/>
  <c r="G1216" i="1"/>
  <c r="M1218" i="1"/>
  <c r="I1219" i="1"/>
  <c r="J1218" i="1"/>
  <c r="K1218" i="1" s="1"/>
  <c r="E1218" i="1" s="1"/>
  <c r="D1217" i="1"/>
  <c r="L1217" i="1" s="1"/>
  <c r="U1217" i="1"/>
  <c r="W1217" i="1" s="1"/>
  <c r="N1215" i="1" l="1"/>
  <c r="O1214" i="1"/>
  <c r="F1218" i="1"/>
  <c r="D1218" i="1"/>
  <c r="L1218" i="1" s="1"/>
  <c r="U1218" i="1"/>
  <c r="W1218" i="1" s="1"/>
  <c r="I1220" i="1"/>
  <c r="J1219" i="1"/>
  <c r="K1219" i="1" s="1"/>
  <c r="E1219" i="1" s="1"/>
  <c r="M1219" i="1"/>
  <c r="G1217" i="1"/>
  <c r="N1216" i="1" l="1"/>
  <c r="O1215" i="1"/>
  <c r="F1219" i="1"/>
  <c r="G1218" i="1"/>
  <c r="D1219" i="1"/>
  <c r="G1219" i="1" s="1"/>
  <c r="U1219" i="1"/>
  <c r="W1219" i="1" s="1"/>
  <c r="M1220" i="1"/>
  <c r="I1221" i="1"/>
  <c r="J1220" i="1"/>
  <c r="K1220" i="1" s="1"/>
  <c r="E1220" i="1" s="1"/>
  <c r="N1217" i="1" l="1"/>
  <c r="O1216" i="1"/>
  <c r="F1220" i="1"/>
  <c r="D1220" i="1"/>
  <c r="L1220" i="1" s="1"/>
  <c r="U1220" i="1"/>
  <c r="W1220" i="1" s="1"/>
  <c r="L1219" i="1"/>
  <c r="I1222" i="1"/>
  <c r="J1221" i="1"/>
  <c r="K1221" i="1" s="1"/>
  <c r="E1221" i="1" s="1"/>
  <c r="M1221" i="1"/>
  <c r="N1218" i="1" l="1"/>
  <c r="O1217" i="1"/>
  <c r="F1221" i="1"/>
  <c r="G1220" i="1"/>
  <c r="D1221" i="1"/>
  <c r="L1221" i="1" s="1"/>
  <c r="U1221" i="1"/>
  <c r="W1221" i="1" s="1"/>
  <c r="M1222" i="1"/>
  <c r="I1223" i="1"/>
  <c r="J1222" i="1"/>
  <c r="K1222" i="1" s="1"/>
  <c r="E1222" i="1" s="1"/>
  <c r="N1219" i="1" l="1"/>
  <c r="O1218" i="1"/>
  <c r="F1222" i="1"/>
  <c r="G1221" i="1"/>
  <c r="M1223" i="1"/>
  <c r="I1224" i="1"/>
  <c r="J1223" i="1"/>
  <c r="K1223" i="1" s="1"/>
  <c r="E1223" i="1" s="1"/>
  <c r="D1222" i="1"/>
  <c r="G1222" i="1" s="1"/>
  <c r="U1222" i="1"/>
  <c r="W1222" i="1" s="1"/>
  <c r="N1220" i="1" l="1"/>
  <c r="O1219" i="1"/>
  <c r="F1223" i="1"/>
  <c r="L1222" i="1"/>
  <c r="M1224" i="1"/>
  <c r="I1225" i="1"/>
  <c r="J1224" i="1"/>
  <c r="K1224" i="1" s="1"/>
  <c r="E1224" i="1" s="1"/>
  <c r="D1223" i="1"/>
  <c r="L1223" i="1" s="1"/>
  <c r="U1223" i="1"/>
  <c r="W1223" i="1" s="1"/>
  <c r="N1221" i="1" l="1"/>
  <c r="O1220" i="1"/>
  <c r="F1224" i="1"/>
  <c r="G1223" i="1"/>
  <c r="D1224" i="1"/>
  <c r="L1224" i="1" s="1"/>
  <c r="U1224" i="1"/>
  <c r="W1224" i="1" s="1"/>
  <c r="J1225" i="1"/>
  <c r="K1225" i="1" s="1"/>
  <c r="E1225" i="1" s="1"/>
  <c r="I1226" i="1"/>
  <c r="M1225" i="1" l="1"/>
  <c r="N1222" i="1"/>
  <c r="O1221" i="1"/>
  <c r="F1225" i="1"/>
  <c r="G1224" i="1"/>
  <c r="D1225" i="1"/>
  <c r="L1225" i="1" s="1"/>
  <c r="M1226" i="1" s="1"/>
  <c r="U1225" i="1"/>
  <c r="W1225" i="1" s="1"/>
  <c r="I1227" i="1"/>
  <c r="J1226" i="1"/>
  <c r="K1226" i="1" s="1"/>
  <c r="E1226" i="1" s="1"/>
  <c r="N1223" i="1" l="1"/>
  <c r="O1222" i="1"/>
  <c r="F1226" i="1"/>
  <c r="G1225" i="1"/>
  <c r="D1226" i="1"/>
  <c r="G1226" i="1" s="1"/>
  <c r="U1226" i="1"/>
  <c r="W1226" i="1" s="1"/>
  <c r="J1227" i="1"/>
  <c r="K1227" i="1" s="1"/>
  <c r="I1228" i="1"/>
  <c r="U1227" i="1" l="1"/>
  <c r="W1227" i="1" s="1"/>
  <c r="N1224" i="1"/>
  <c r="O1223" i="1"/>
  <c r="F1227" i="1"/>
  <c r="E1227" i="1"/>
  <c r="D1227" i="1" s="1"/>
  <c r="L1227" i="1" s="1"/>
  <c r="L1226" i="1"/>
  <c r="I1229" i="1"/>
  <c r="J1228" i="1"/>
  <c r="K1228" i="1" s="1"/>
  <c r="N1225" i="1" l="1"/>
  <c r="O1224" i="1"/>
  <c r="E1228" i="1"/>
  <c r="D1228" i="1" s="1"/>
  <c r="L1228" i="1" s="1"/>
  <c r="F1228" i="1"/>
  <c r="U1228" i="1"/>
  <c r="W1228" i="1" s="1"/>
  <c r="I1230" i="1"/>
  <c r="J1229" i="1"/>
  <c r="K1229" i="1" s="1"/>
  <c r="G1227" i="1"/>
  <c r="M1227" i="1"/>
  <c r="S1227" i="1"/>
  <c r="N1226" i="1" l="1"/>
  <c r="O1226" i="1" s="1"/>
  <c r="O1225" i="1"/>
  <c r="F1229" i="1"/>
  <c r="E1229" i="1"/>
  <c r="D1229" i="1" s="1"/>
  <c r="L1229" i="1" s="1"/>
  <c r="G1228" i="1"/>
  <c r="U1229" i="1"/>
  <c r="W1229" i="1" s="1"/>
  <c r="J1230" i="1"/>
  <c r="K1230" i="1" s="1"/>
  <c r="I1231" i="1"/>
  <c r="M1228" i="1"/>
  <c r="M1229" i="1" s="1"/>
  <c r="S1226" i="1"/>
  <c r="N1227" i="1" l="1"/>
  <c r="N1228" i="1" s="1"/>
  <c r="F1230" i="1"/>
  <c r="E1230" i="1"/>
  <c r="D1230" i="1" s="1"/>
  <c r="G1230" i="1" s="1"/>
  <c r="M1230" i="1"/>
  <c r="Y1226" i="1"/>
  <c r="G1229" i="1"/>
  <c r="I1232" i="1"/>
  <c r="J1231" i="1"/>
  <c r="K1231" i="1" s="1"/>
  <c r="U1230" i="1"/>
  <c r="W1230" i="1" s="1"/>
  <c r="O1227" i="1" l="1"/>
  <c r="F1231" i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S1228" i="1" l="1"/>
  <c r="Y1228" i="1" s="1"/>
  <c r="F1232" i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S1229" i="1"/>
  <c r="Y1229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E1244" i="1" l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E1245" i="1" l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E1246" i="1" l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E1247" i="1" l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I1254" i="1"/>
  <c r="N1253" i="1"/>
  <c r="M1253" i="1"/>
  <c r="E1253" i="1" l="1"/>
  <c r="D1253" i="1" s="1"/>
  <c r="G1253" i="1" s="1"/>
  <c r="F1253" i="1"/>
  <c r="L1252" i="1"/>
  <c r="O1252" i="1" s="1"/>
  <c r="U1253" i="1"/>
  <c r="W1253" i="1" s="1"/>
  <c r="M1254" i="1"/>
  <c r="J1254" i="1"/>
  <c r="K1254" i="1" s="1"/>
  <c r="I1255" i="1"/>
  <c r="N1254" i="1"/>
  <c r="E1254" i="1" l="1"/>
  <c r="D1254" i="1" s="1"/>
  <c r="L1254" i="1" s="1"/>
  <c r="O1254" i="1" s="1"/>
  <c r="F1254" i="1"/>
  <c r="L1253" i="1"/>
  <c r="O1253" i="1" s="1"/>
  <c r="N1255" i="1"/>
  <c r="J1255" i="1"/>
  <c r="K1255" i="1" s="1"/>
  <c r="M1255" i="1"/>
  <c r="I1256" i="1"/>
  <c r="U1254" i="1"/>
  <c r="W1254" i="1" s="1"/>
  <c r="E1255" i="1" l="1"/>
  <c r="F1255" i="1"/>
  <c r="G1254" i="1"/>
  <c r="D1255" i="1"/>
  <c r="G1255" i="1" s="1"/>
  <c r="U1255" i="1"/>
  <c r="W1255" i="1" s="1"/>
  <c r="J1256" i="1"/>
  <c r="K1256" i="1" s="1"/>
  <c r="E1256" i="1" s="1"/>
  <c r="I1257" i="1"/>
  <c r="F1256" i="1" l="1"/>
  <c r="L1255" i="1"/>
  <c r="I1258" i="1"/>
  <c r="J1257" i="1"/>
  <c r="K1257" i="1" s="1"/>
  <c r="E1257" i="1" s="1"/>
  <c r="D1256" i="1"/>
  <c r="L1256" i="1" s="1"/>
  <c r="U1256" i="1"/>
  <c r="W1256" i="1" s="1"/>
  <c r="O1255" i="1" l="1"/>
  <c r="M1256" i="1"/>
  <c r="F1257" i="1"/>
  <c r="G1256" i="1"/>
  <c r="D1257" i="1"/>
  <c r="G1257" i="1" s="1"/>
  <c r="U1257" i="1"/>
  <c r="W1257" i="1" s="1"/>
  <c r="J1258" i="1"/>
  <c r="K1258" i="1" s="1"/>
  <c r="E1258" i="1" s="1"/>
  <c r="I1259" i="1"/>
  <c r="N1256" i="1" l="1"/>
  <c r="M1257" i="1"/>
  <c r="F1258" i="1"/>
  <c r="J1259" i="1"/>
  <c r="K1259" i="1" s="1"/>
  <c r="E1259" i="1" s="1"/>
  <c r="I1260" i="1"/>
  <c r="L1257" i="1"/>
  <c r="D1258" i="1"/>
  <c r="L1258" i="1" s="1"/>
  <c r="U1258" i="1"/>
  <c r="W1258" i="1" s="1"/>
  <c r="M1258" i="1" l="1"/>
  <c r="M1259" i="1" s="1"/>
  <c r="N1257" i="1"/>
  <c r="N1258" i="1" s="1"/>
  <c r="O1258" i="1" s="1"/>
  <c r="O1256" i="1"/>
  <c r="F1259" i="1"/>
  <c r="U1259" i="1"/>
  <c r="W1259" i="1" s="1"/>
  <c r="G1258" i="1"/>
  <c r="I1261" i="1"/>
  <c r="J1260" i="1"/>
  <c r="K1260" i="1" s="1"/>
  <c r="E1260" i="1" s="1"/>
  <c r="D1259" i="1"/>
  <c r="L1259" i="1" s="1"/>
  <c r="N1259" i="1" l="1"/>
  <c r="O1259" i="1" s="1"/>
  <c r="O1257" i="1"/>
  <c r="F1260" i="1"/>
  <c r="G1259" i="1"/>
  <c r="M1260" i="1"/>
  <c r="D1260" i="1"/>
  <c r="G1260" i="1" s="1"/>
  <c r="U1260" i="1"/>
  <c r="W1260" i="1" s="1"/>
  <c r="I1262" i="1"/>
  <c r="J1261" i="1"/>
  <c r="K1261" i="1" s="1"/>
  <c r="S1258" i="1"/>
  <c r="Y1258" i="1" s="1"/>
  <c r="S1257" i="1" l="1"/>
  <c r="Y1257" i="1" s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s="1"/>
  <c r="M1262" i="1" s="1"/>
  <c r="F1262" i="1" l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M1263" i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F1283" i="1"/>
  <c r="U1283" i="1"/>
  <c r="W1283" i="1" s="1"/>
  <c r="L1282" i="1"/>
  <c r="O1282" i="1" s="1"/>
  <c r="J1284" i="1"/>
  <c r="K1284" i="1" s="1"/>
  <c r="I1285" i="1"/>
  <c r="N1284" i="1"/>
  <c r="M1284" i="1"/>
  <c r="E1284" i="1" l="1"/>
  <c r="D1284" i="1" s="1"/>
  <c r="L1284" i="1" s="1"/>
  <c r="O1284" i="1" s="1"/>
  <c r="F1284" i="1"/>
  <c r="G1283" i="1"/>
  <c r="M1285" i="1"/>
  <c r="U1284" i="1"/>
  <c r="W1284" i="1" s="1"/>
  <c r="I1286" i="1"/>
  <c r="N1285" i="1"/>
  <c r="J1285" i="1"/>
  <c r="K1285" i="1" s="1"/>
  <c r="E1285" i="1" l="1"/>
  <c r="D1285" i="1" s="1"/>
  <c r="L1285" i="1" s="1"/>
  <c r="O1285" i="1" s="1"/>
  <c r="F1285" i="1"/>
  <c r="G1284" i="1"/>
  <c r="I1287" i="1"/>
  <c r="J1286" i="1"/>
  <c r="K1286" i="1" s="1"/>
  <c r="U1285" i="1"/>
  <c r="W1285" i="1" s="1"/>
  <c r="E1286" i="1" l="1"/>
  <c r="D1286" i="1" s="1"/>
  <c r="G1286" i="1" s="1"/>
  <c r="M1286" i="1"/>
  <c r="N1286" i="1" s="1"/>
  <c r="F1286" i="1"/>
  <c r="G1285" i="1"/>
  <c r="U1286" i="1"/>
  <c r="W1286" i="1" s="1"/>
  <c r="I1288" i="1"/>
  <c r="J1287" i="1"/>
  <c r="K1287" i="1" s="1"/>
  <c r="E1287" i="1" s="1"/>
  <c r="F1287" i="1" l="1"/>
  <c r="L1286" i="1"/>
  <c r="D1287" i="1"/>
  <c r="G1287" i="1" s="1"/>
  <c r="U1287" i="1"/>
  <c r="W1287" i="1" s="1"/>
  <c r="I1289" i="1"/>
  <c r="J1288" i="1"/>
  <c r="K1288" i="1" s="1"/>
  <c r="E1288" i="1" s="1"/>
  <c r="O1286" i="1" l="1"/>
  <c r="M1287" i="1"/>
  <c r="N1287" i="1" s="1"/>
  <c r="F1288" i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D1307" i="1" s="1"/>
  <c r="L1307" i="1" s="1"/>
  <c r="O1307" i="1" s="1"/>
  <c r="F1307" i="1"/>
  <c r="G1306" i="1"/>
  <c r="U1307" i="1"/>
  <c r="W1307" i="1" s="1"/>
  <c r="I1309" i="1"/>
  <c r="M1308" i="1"/>
  <c r="J1308" i="1"/>
  <c r="K1308" i="1" s="1"/>
  <c r="E1308" i="1" s="1"/>
  <c r="N1308" i="1"/>
  <c r="F1308" i="1" l="1"/>
  <c r="G1307" i="1"/>
  <c r="D1308" i="1"/>
  <c r="L1308" i="1" s="1"/>
  <c r="O1308" i="1" s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 s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S1320" i="1" l="1"/>
  <c r="M1321" i="1"/>
  <c r="N1321" i="1" s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G1327" i="1"/>
  <c r="D1328" i="1"/>
  <c r="L1328" i="1" s="1"/>
  <c r="O1328" i="1" s="1"/>
  <c r="F1329" i="1"/>
  <c r="U1329" i="1"/>
  <c r="W1329" i="1" s="1"/>
  <c r="I1331" i="1"/>
  <c r="N1330" i="1"/>
  <c r="M1330" i="1"/>
  <c r="J1330" i="1"/>
  <c r="K1330" i="1" s="1"/>
  <c r="E1330" i="1" l="1"/>
  <c r="D1329" i="1"/>
  <c r="L1329" i="1" s="1"/>
  <c r="O1329" i="1" s="1"/>
  <c r="G1328" i="1"/>
  <c r="F1330" i="1"/>
  <c r="I1332" i="1"/>
  <c r="M1331" i="1"/>
  <c r="J1331" i="1"/>
  <c r="K1331" i="1" s="1"/>
  <c r="N1331" i="1"/>
  <c r="U1330" i="1"/>
  <c r="W1330" i="1" s="1"/>
  <c r="E1331" i="1" l="1"/>
  <c r="D1330" i="1"/>
  <c r="G1330" i="1" s="1"/>
  <c r="G1329" i="1"/>
  <c r="F1331" i="1"/>
  <c r="U1331" i="1"/>
  <c r="W1331" i="1" s="1"/>
  <c r="I1333" i="1"/>
  <c r="M1332" i="1"/>
  <c r="J1332" i="1"/>
  <c r="K1332" i="1" s="1"/>
  <c r="N1332" i="1"/>
  <c r="E1332" i="1" l="1"/>
  <c r="D1331" i="1"/>
  <c r="G1331" i="1" s="1"/>
  <c r="L1330" i="1"/>
  <c r="O1330" i="1" s="1"/>
  <c r="F1332" i="1"/>
  <c r="U1332" i="1"/>
  <c r="W1332" i="1" s="1"/>
  <c r="J1333" i="1"/>
  <c r="K1333" i="1" s="1"/>
  <c r="I1334" i="1"/>
  <c r="N1333" i="1"/>
  <c r="M1333" i="1"/>
  <c r="E1333" i="1" l="1"/>
  <c r="D1332" i="1"/>
  <c r="L1332" i="1" s="1"/>
  <c r="O1332" i="1" s="1"/>
  <c r="L1331" i="1"/>
  <c r="O1331" i="1" s="1"/>
  <c r="F1333" i="1"/>
  <c r="I1335" i="1"/>
  <c r="M1334" i="1"/>
  <c r="J1334" i="1"/>
  <c r="K1334" i="1" s="1"/>
  <c r="N1334" i="1"/>
  <c r="U1333" i="1"/>
  <c r="W1333" i="1" s="1"/>
  <c r="E1334" i="1" l="1"/>
  <c r="D1333" i="1"/>
  <c r="L1333" i="1" s="1"/>
  <c r="O1333" i="1" s="1"/>
  <c r="G1332" i="1"/>
  <c r="F1334" i="1"/>
  <c r="J1335" i="1"/>
  <c r="K1335" i="1" s="1"/>
  <c r="M1335" i="1"/>
  <c r="I1336" i="1"/>
  <c r="N1335" i="1"/>
  <c r="U1334" i="1"/>
  <c r="W1334" i="1" s="1"/>
  <c r="E1335" i="1" l="1"/>
  <c r="D1334" i="1"/>
  <c r="G1334" i="1" s="1"/>
  <c r="G1333" i="1"/>
  <c r="F1335" i="1"/>
  <c r="J1336" i="1"/>
  <c r="K1336" i="1" s="1"/>
  <c r="M1336" i="1"/>
  <c r="I1337" i="1"/>
  <c r="N1336" i="1"/>
  <c r="U1335" i="1"/>
  <c r="W1335" i="1" s="1"/>
  <c r="E1336" i="1" l="1"/>
  <c r="D1335" i="1"/>
  <c r="L1335" i="1" s="1"/>
  <c r="O1335" i="1" s="1"/>
  <c r="L1334" i="1"/>
  <c r="O1334" i="1" s="1"/>
  <c r="F1336" i="1"/>
  <c r="M1337" i="1"/>
  <c r="I1338" i="1"/>
  <c r="N1337" i="1"/>
  <c r="J1337" i="1"/>
  <c r="K1337" i="1" s="1"/>
  <c r="U1336" i="1"/>
  <c r="W1336" i="1" s="1"/>
  <c r="E1337" i="1" l="1"/>
  <c r="D1336" i="1"/>
  <c r="L1336" i="1" s="1"/>
  <c r="O1336" i="1" s="1"/>
  <c r="G1335" i="1"/>
  <c r="F1337" i="1"/>
  <c r="U1337" i="1"/>
  <c r="W1337" i="1" s="1"/>
  <c r="J1338" i="1"/>
  <c r="K1338" i="1" s="1"/>
  <c r="I1339" i="1"/>
  <c r="N1338" i="1"/>
  <c r="M1338" i="1"/>
  <c r="G1336" i="1" l="1"/>
  <c r="E1338" i="1"/>
  <c r="D1337" i="1"/>
  <c r="G1337" i="1" s="1"/>
  <c r="F1338" i="1"/>
  <c r="I1340" i="1"/>
  <c r="J1339" i="1"/>
  <c r="K1339" i="1" s="1"/>
  <c r="M1339" i="1"/>
  <c r="N1339" i="1"/>
  <c r="U1338" i="1"/>
  <c r="W1338" i="1" s="1"/>
  <c r="E1339" i="1" l="1"/>
  <c r="D1338" i="1"/>
  <c r="G1338" i="1" s="1"/>
  <c r="L1337" i="1"/>
  <c r="O1337" i="1" s="1"/>
  <c r="F1339" i="1"/>
  <c r="U1339" i="1"/>
  <c r="W1339" i="1" s="1"/>
  <c r="J1340" i="1"/>
  <c r="K1340" i="1" s="1"/>
  <c r="M1340" i="1"/>
  <c r="I1341" i="1"/>
  <c r="N1340" i="1"/>
  <c r="E1340" i="1" l="1"/>
  <c r="D1339" i="1"/>
  <c r="L1339" i="1" s="1"/>
  <c r="O1339" i="1" s="1"/>
  <c r="L1338" i="1"/>
  <c r="O1338" i="1" s="1"/>
  <c r="F1340" i="1"/>
  <c r="I1342" i="1"/>
  <c r="M1341" i="1"/>
  <c r="J1341" i="1"/>
  <c r="K1341" i="1" s="1"/>
  <c r="N1341" i="1"/>
  <c r="U1340" i="1"/>
  <c r="W1340" i="1" s="1"/>
  <c r="E1341" i="1" l="1"/>
  <c r="G1339" i="1"/>
  <c r="D1340" i="1"/>
  <c r="L1340" i="1" s="1"/>
  <c r="O1340" i="1" s="1"/>
  <c r="F1341" i="1"/>
  <c r="J1342" i="1"/>
  <c r="K1342" i="1" s="1"/>
  <c r="M1342" i="1"/>
  <c r="I1343" i="1"/>
  <c r="N1342" i="1"/>
  <c r="U1341" i="1"/>
  <c r="W1341" i="1" s="1"/>
  <c r="E1342" i="1" l="1"/>
  <c r="D1341" i="1"/>
  <c r="G1341" i="1" s="1"/>
  <c r="G1340" i="1"/>
  <c r="F1342" i="1"/>
  <c r="J1343" i="1"/>
  <c r="K1343" i="1" s="1"/>
  <c r="M1343" i="1"/>
  <c r="I1344" i="1"/>
  <c r="N1343" i="1"/>
  <c r="U1342" i="1"/>
  <c r="W1342" i="1" s="1"/>
  <c r="E1343" i="1" l="1"/>
  <c r="D1342" i="1"/>
  <c r="L1342" i="1" s="1"/>
  <c r="O1342" i="1" s="1"/>
  <c r="L1341" i="1"/>
  <c r="O1341" i="1" s="1"/>
  <c r="F1343" i="1"/>
  <c r="I1345" i="1"/>
  <c r="J1344" i="1"/>
  <c r="K1344" i="1" s="1"/>
  <c r="E1344" i="1" s="1"/>
  <c r="M1344" i="1"/>
  <c r="N1344" i="1"/>
  <c r="U1343" i="1"/>
  <c r="W1343" i="1" s="1"/>
  <c r="D1343" i="1" l="1"/>
  <c r="L1343" i="1" s="1"/>
  <c r="O1343" i="1" s="1"/>
  <c r="G1342" i="1"/>
  <c r="F1344" i="1"/>
  <c r="U1344" i="1"/>
  <c r="W1344" i="1" s="1"/>
  <c r="J1345" i="1"/>
  <c r="K1345" i="1" s="1"/>
  <c r="E1345" i="1" s="1"/>
  <c r="I1346" i="1"/>
  <c r="N1345" i="1"/>
  <c r="M1345" i="1"/>
  <c r="G1343" i="1" l="1"/>
  <c r="D1344" i="1"/>
  <c r="G1344" i="1" s="1"/>
  <c r="F1345" i="1"/>
  <c r="N1346" i="1"/>
  <c r="J1346" i="1"/>
  <c r="K1346" i="1" s="1"/>
  <c r="E1346" i="1" s="1"/>
  <c r="I1347" i="1"/>
  <c r="M1346" i="1"/>
  <c r="U1345" i="1"/>
  <c r="W1345" i="1" s="1"/>
  <c r="L1344" i="1" l="1"/>
  <c r="O1344" i="1" s="1"/>
  <c r="D1345" i="1"/>
  <c r="G1345" i="1" s="1"/>
  <c r="F1346" i="1"/>
  <c r="U1346" i="1"/>
  <c r="W1346" i="1" s="1"/>
  <c r="J1347" i="1"/>
  <c r="K1347" i="1" s="1"/>
  <c r="E1347" i="1" s="1"/>
  <c r="M1347" i="1"/>
  <c r="N1347" i="1" s="1"/>
  <c r="I1348" i="1"/>
  <c r="D1346" i="1" l="1"/>
  <c r="L1346" i="1" s="1"/>
  <c r="O1346" i="1" s="1"/>
  <c r="L1345" i="1"/>
  <c r="O1345" i="1" s="1"/>
  <c r="F1347" i="1"/>
  <c r="I1349" i="1"/>
  <c r="J1348" i="1"/>
  <c r="K1348" i="1" s="1"/>
  <c r="E1348" i="1" s="1"/>
  <c r="U1347" i="1"/>
  <c r="W1347" i="1" s="1"/>
  <c r="D1347" i="1" l="1"/>
  <c r="L1347" i="1" s="1"/>
  <c r="O1347" i="1" s="1"/>
  <c r="G1346" i="1"/>
  <c r="F1348" i="1"/>
  <c r="U1348" i="1"/>
  <c r="W1348" i="1" s="1"/>
  <c r="I1350" i="1"/>
  <c r="J1349" i="1"/>
  <c r="K1349" i="1" s="1"/>
  <c r="E1349" i="1" s="1"/>
  <c r="D1348" i="1" l="1"/>
  <c r="G1348" i="1" s="1"/>
  <c r="G1347" i="1"/>
  <c r="M1348" i="1"/>
  <c r="N1348" i="1" s="1"/>
  <c r="F1349" i="1"/>
  <c r="L1348" i="1"/>
  <c r="U1349" i="1"/>
  <c r="W1349" i="1" s="1"/>
  <c r="I1351" i="1"/>
  <c r="J1350" i="1"/>
  <c r="K1350" i="1" s="1"/>
  <c r="E1350" i="1" s="1"/>
  <c r="D1349" i="1" l="1"/>
  <c r="L1349" i="1" s="1"/>
  <c r="O1348" i="1"/>
  <c r="M1349" i="1"/>
  <c r="N1349" i="1" s="1"/>
  <c r="F1350" i="1"/>
  <c r="U1350" i="1"/>
  <c r="W1350" i="1" s="1"/>
  <c r="D1350" i="1"/>
  <c r="L1350" i="1" s="1"/>
  <c r="I1352" i="1"/>
  <c r="J1351" i="1"/>
  <c r="K1351" i="1" s="1"/>
  <c r="E1351" i="1" s="1"/>
  <c r="S1349" i="1"/>
  <c r="G1349" i="1" l="1"/>
  <c r="O1349" i="1"/>
  <c r="M1350" i="1"/>
  <c r="N1350" i="1" s="1"/>
  <c r="N1351" i="1" s="1"/>
  <c r="S1348" i="1"/>
  <c r="Y1348" i="1" s="1"/>
  <c r="F1351" i="1"/>
  <c r="Y1349" i="1"/>
  <c r="G1350" i="1"/>
  <c r="D1351" i="1"/>
  <c r="G1351" i="1" s="1"/>
  <c r="U1351" i="1"/>
  <c r="W1351" i="1" s="1"/>
  <c r="I1353" i="1"/>
  <c r="J1352" i="1"/>
  <c r="K1352" i="1" s="1"/>
  <c r="S1350" i="1"/>
  <c r="M1351" i="1" l="1"/>
  <c r="O1350" i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F1367" i="1" s="1"/>
  <c r="N1367" i="1"/>
  <c r="E1367" i="1" l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L1373" i="1" l="1"/>
  <c r="O1373" i="1" s="1"/>
  <c r="D1374" i="1"/>
  <c r="L1374" i="1" s="1"/>
  <c r="O1374" i="1" s="1"/>
  <c r="E1375" i="1"/>
  <c r="U1375" i="1"/>
  <c r="W1375" i="1" s="1"/>
  <c r="I1377" i="1"/>
  <c r="J1376" i="1"/>
  <c r="K1376" i="1" s="1"/>
  <c r="F1376" i="1" s="1"/>
  <c r="N1376" i="1"/>
  <c r="M1376" i="1"/>
  <c r="D1375" i="1" l="1"/>
  <c r="G1375" i="1" s="1"/>
  <c r="G1374" i="1"/>
  <c r="E1376" i="1"/>
  <c r="U1376" i="1"/>
  <c r="W1376" i="1" s="1"/>
  <c r="I1378" i="1"/>
  <c r="N1377" i="1"/>
  <c r="M1377" i="1"/>
  <c r="J1377" i="1"/>
  <c r="K1377" i="1" s="1"/>
  <c r="F1377" i="1" s="1"/>
  <c r="L1375" i="1" l="1"/>
  <c r="O1375" i="1" s="1"/>
  <c r="D1376" i="1"/>
  <c r="L1376" i="1" s="1"/>
  <c r="O1376" i="1" s="1"/>
  <c r="E1377" i="1"/>
  <c r="U1377" i="1"/>
  <c r="W1377" i="1" s="1"/>
  <c r="J1378" i="1"/>
  <c r="K1378" i="1" s="1"/>
  <c r="F1378" i="1" s="1"/>
  <c r="I1379" i="1"/>
  <c r="G1376" i="1" l="1"/>
  <c r="D1377" i="1"/>
  <c r="G1377" i="1" s="1"/>
  <c r="E1378" i="1"/>
  <c r="I1380" i="1"/>
  <c r="J1379" i="1"/>
  <c r="K1379" i="1" s="1"/>
  <c r="F1379" i="1" s="1"/>
  <c r="U1378" i="1"/>
  <c r="W1378" i="1" s="1"/>
  <c r="D1378" i="1" l="1"/>
  <c r="G1378" i="1" s="1"/>
  <c r="L1377" i="1"/>
  <c r="O1377" i="1" s="1"/>
  <c r="M1378" i="1"/>
  <c r="E1379" i="1"/>
  <c r="J1380" i="1"/>
  <c r="K1380" i="1" s="1"/>
  <c r="F1380" i="1" s="1"/>
  <c r="I1381" i="1"/>
  <c r="U1379" i="1"/>
  <c r="W1379" i="1" s="1"/>
  <c r="L1378" i="1" l="1"/>
  <c r="M1379" i="1" s="1"/>
  <c r="M1380" i="1" s="1"/>
  <c r="D1379" i="1"/>
  <c r="L1379" i="1" s="1"/>
  <c r="N1378" i="1"/>
  <c r="E1380" i="1"/>
  <c r="U1380" i="1"/>
  <c r="W1380" i="1" s="1"/>
  <c r="J1381" i="1"/>
  <c r="K1381" i="1" s="1"/>
  <c r="F1381" i="1" s="1"/>
  <c r="I1382" i="1"/>
  <c r="G1379" i="1" l="1"/>
  <c r="D1380" i="1"/>
  <c r="L1380" i="1" s="1"/>
  <c r="N1379" i="1"/>
  <c r="O1379" i="1" s="1"/>
  <c r="M1381" i="1"/>
  <c r="O1378" i="1"/>
  <c r="E1381" i="1"/>
  <c r="S1379" i="1"/>
  <c r="Y1379" i="1" s="1"/>
  <c r="J1382" i="1"/>
  <c r="K1382" i="1" s="1"/>
  <c r="F1382" i="1" s="1"/>
  <c r="I1383" i="1"/>
  <c r="U1381" i="1"/>
  <c r="W1381" i="1" s="1"/>
  <c r="S1380" i="1"/>
  <c r="D1381" i="1" l="1"/>
  <c r="G1381" i="1" s="1"/>
  <c r="G1380" i="1"/>
  <c r="N1380" i="1"/>
  <c r="O1380" i="1" s="1"/>
  <c r="E1382" i="1"/>
  <c r="I1384" i="1"/>
  <c r="J1383" i="1"/>
  <c r="K1383" i="1" s="1"/>
  <c r="U1382" i="1"/>
  <c r="W1382" i="1" s="1"/>
  <c r="L1381" i="1" l="1"/>
  <c r="D1382" i="1"/>
  <c r="L1382" i="1" s="1"/>
  <c r="N1381" i="1"/>
  <c r="F1383" i="1"/>
  <c r="E1383" i="1"/>
  <c r="M1382" i="1"/>
  <c r="U1383" i="1"/>
  <c r="W1383" i="1" s="1"/>
  <c r="I1385" i="1"/>
  <c r="J1384" i="1"/>
  <c r="K1384" i="1" s="1"/>
  <c r="O1381" i="1" l="1"/>
  <c r="D1383" i="1"/>
  <c r="G1383" i="1" s="1"/>
  <c r="G1382" i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G1384" i="1"/>
  <c r="U1385" i="1"/>
  <c r="W1385" i="1" s="1"/>
  <c r="M1386" i="1"/>
  <c r="I1387" i="1"/>
  <c r="J1386" i="1"/>
  <c r="K1386" i="1" s="1"/>
  <c r="D1385" i="1" l="1"/>
  <c r="G1385" i="1" s="1"/>
  <c r="F1386" i="1"/>
  <c r="E1386" i="1"/>
  <c r="S1382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Y1382" i="1"/>
  <c r="E1387" i="1"/>
  <c r="J1388" i="1"/>
  <c r="K1388" i="1" s="1"/>
  <c r="I1389" i="1"/>
  <c r="M1388" i="1"/>
  <c r="N1388" i="1"/>
  <c r="U1387" i="1"/>
  <c r="W1387" i="1" s="1"/>
  <c r="L1386" i="1" l="1"/>
  <c r="O1386" i="1" s="1"/>
  <c r="D1387" i="1"/>
  <c r="L1387" i="1" s="1"/>
  <c r="O1387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D1391" i="1"/>
  <c r="L1391" i="1" s="1"/>
  <c r="O1391" i="1" s="1"/>
  <c r="G1390" i="1"/>
  <c r="E1392" i="1"/>
  <c r="U1392" i="1"/>
  <c r="W1392" i="1" s="1"/>
  <c r="J1393" i="1"/>
  <c r="K1393" i="1" s="1"/>
  <c r="N1393" i="1"/>
  <c r="I1394" i="1"/>
  <c r="M1393" i="1"/>
  <c r="F1393" i="1" l="1"/>
  <c r="D1392" i="1"/>
  <c r="G1392" i="1" s="1"/>
  <c r="G1391" i="1"/>
  <c r="E1393" i="1"/>
  <c r="U1393" i="1"/>
  <c r="W1393" i="1" s="1"/>
  <c r="J1394" i="1"/>
  <c r="K1394" i="1" s="1"/>
  <c r="M1394" i="1"/>
  <c r="N1394" i="1"/>
  <c r="I1395" i="1"/>
  <c r="F1394" i="1" l="1"/>
  <c r="D1393" i="1"/>
  <c r="L1393" i="1" s="1"/>
  <c r="O1393" i="1" s="1"/>
  <c r="L1392" i="1"/>
  <c r="O1392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D1398" i="1"/>
  <c r="L1398" i="1" s="1"/>
  <c r="O1398" i="1" s="1"/>
  <c r="G1397" i="1"/>
  <c r="E1399" i="1"/>
  <c r="U1399" i="1"/>
  <c r="W1399" i="1" s="1"/>
  <c r="I1401" i="1"/>
  <c r="J1400" i="1"/>
  <c r="K1400" i="1" s="1"/>
  <c r="M1400" i="1"/>
  <c r="N1400" i="1"/>
  <c r="F1400" i="1" l="1"/>
  <c r="D1399" i="1"/>
  <c r="L1399" i="1" s="1"/>
  <c r="O1399" i="1" s="1"/>
  <c r="G1398" i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D1401" i="1"/>
  <c r="G1401" i="1" s="1"/>
  <c r="G1400" i="1"/>
  <c r="E1402" i="1"/>
  <c r="M1403" i="1"/>
  <c r="N1403" i="1"/>
  <c r="I1404" i="1"/>
  <c r="J1403" i="1"/>
  <c r="K1403" i="1" s="1"/>
  <c r="U1402" i="1"/>
  <c r="W1402" i="1" s="1"/>
  <c r="F1403" i="1" l="1"/>
  <c r="L1401" i="1"/>
  <c r="O1401" i="1" s="1"/>
  <c r="D1402" i="1"/>
  <c r="L1402" i="1" s="1"/>
  <c r="O1402" i="1" s="1"/>
  <c r="E1403" i="1"/>
  <c r="I1405" i="1"/>
  <c r="J1404" i="1"/>
  <c r="K1404" i="1" s="1"/>
  <c r="M1404" i="1"/>
  <c r="N1404" i="1"/>
  <c r="U1403" i="1"/>
  <c r="W1403" i="1" s="1"/>
  <c r="F1404" i="1" l="1"/>
  <c r="D1403" i="1"/>
  <c r="L1403" i="1" s="1"/>
  <c r="O1403" i="1" s="1"/>
  <c r="G1402" i="1"/>
  <c r="E1404" i="1"/>
  <c r="U1404" i="1"/>
  <c r="W1404" i="1" s="1"/>
  <c r="M1405" i="1"/>
  <c r="I1406" i="1"/>
  <c r="N1405" i="1"/>
  <c r="J1405" i="1"/>
  <c r="K1405" i="1" s="1"/>
  <c r="F1405" i="1" l="1"/>
  <c r="D1404" i="1"/>
  <c r="L1404" i="1" s="1"/>
  <c r="O1404" i="1" s="1"/>
  <c r="G1403" i="1"/>
  <c r="E1405" i="1"/>
  <c r="U1405" i="1"/>
  <c r="W1405" i="1" s="1"/>
  <c r="J1406" i="1"/>
  <c r="K1406" i="1" s="1"/>
  <c r="I1407" i="1"/>
  <c r="M1406" i="1"/>
  <c r="N1406" i="1"/>
  <c r="F1406" i="1" l="1"/>
  <c r="G1404" i="1"/>
  <c r="D1405" i="1"/>
  <c r="L1405" i="1" s="1"/>
  <c r="O1405" i="1" s="1"/>
  <c r="E1406" i="1"/>
  <c r="U1406" i="1"/>
  <c r="W1406" i="1" s="1"/>
  <c r="J1407" i="1"/>
  <c r="K1407" i="1" s="1"/>
  <c r="N1407" i="1"/>
  <c r="I1408" i="1"/>
  <c r="M1407" i="1"/>
  <c r="F1407" i="1" l="1"/>
  <c r="D1406" i="1"/>
  <c r="G1406" i="1" s="1"/>
  <c r="G1405" i="1"/>
  <c r="E1407" i="1"/>
  <c r="U1407" i="1"/>
  <c r="W1407" i="1" s="1"/>
  <c r="J1408" i="1"/>
  <c r="K1408" i="1" s="1"/>
  <c r="I1409" i="1"/>
  <c r="N1408" i="1"/>
  <c r="M1408" i="1"/>
  <c r="F1408" i="1" l="1"/>
  <c r="D1407" i="1"/>
  <c r="G1407" i="1" s="1"/>
  <c r="L1406" i="1"/>
  <c r="O1406" i="1" s="1"/>
  <c r="E1408" i="1"/>
  <c r="I1410" i="1"/>
  <c r="J1409" i="1"/>
  <c r="K1409" i="1" s="1"/>
  <c r="U1408" i="1"/>
  <c r="W1408" i="1" s="1"/>
  <c r="F1409" i="1" l="1"/>
  <c r="L1407" i="1"/>
  <c r="O1407" i="1" s="1"/>
  <c r="D1408" i="1"/>
  <c r="G1408" i="1" s="1"/>
  <c r="E1409" i="1"/>
  <c r="I1411" i="1"/>
  <c r="J1410" i="1"/>
  <c r="K1410" i="1" s="1"/>
  <c r="U1409" i="1"/>
  <c r="W1409" i="1" s="1"/>
  <c r="F1410" i="1" l="1"/>
  <c r="L1408" i="1"/>
  <c r="O1408" i="1" s="1"/>
  <c r="D1409" i="1"/>
  <c r="G1409" i="1" s="1"/>
  <c r="M1409" i="1"/>
  <c r="N1409" i="1" s="1"/>
  <c r="E1410" i="1"/>
  <c r="U1410" i="1"/>
  <c r="W1410" i="1" s="1"/>
  <c r="I1412" i="1"/>
  <c r="J1411" i="1"/>
  <c r="K1411" i="1" s="1"/>
  <c r="D1410" i="1" l="1"/>
  <c r="G1410" i="1" s="1"/>
  <c r="L1409" i="1"/>
  <c r="O1409" i="1" s="1"/>
  <c r="M1410" i="1"/>
  <c r="N1410" i="1" s="1"/>
  <c r="E1411" i="1"/>
  <c r="F1411" i="1"/>
  <c r="U1411" i="1"/>
  <c r="W1411" i="1" s="1"/>
  <c r="J1412" i="1"/>
  <c r="K1412" i="1" s="1"/>
  <c r="I1413" i="1"/>
  <c r="L1410" i="1" l="1"/>
  <c r="O1410" i="1" s="1"/>
  <c r="D1411" i="1"/>
  <c r="G1411" i="1" s="1"/>
  <c r="F1412" i="1"/>
  <c r="E1412" i="1"/>
  <c r="S1409" i="1"/>
  <c r="U1412" i="1"/>
  <c r="W1412" i="1" s="1"/>
  <c r="J1413" i="1"/>
  <c r="K1413" i="1" s="1"/>
  <c r="I1414" i="1"/>
  <c r="D1412" i="1" l="1"/>
  <c r="L1412" i="1" s="1"/>
  <c r="L1411" i="1"/>
  <c r="M1411" i="1"/>
  <c r="N1411" i="1" s="1"/>
  <c r="F1413" i="1"/>
  <c r="E1413" i="1"/>
  <c r="Y1409" i="1"/>
  <c r="I1415" i="1"/>
  <c r="J1414" i="1"/>
  <c r="K1414" i="1" s="1"/>
  <c r="U1413" i="1"/>
  <c r="W1413" i="1" s="1"/>
  <c r="D1413" i="1" l="1"/>
  <c r="L1413" i="1" s="1"/>
  <c r="G1412" i="1"/>
  <c r="O1411" i="1"/>
  <c r="M1412" i="1"/>
  <c r="M1413" i="1" s="1"/>
  <c r="M1414" i="1" s="1"/>
  <c r="M1415" i="1" s="1"/>
  <c r="N1412" i="1"/>
  <c r="O1412" i="1" s="1"/>
  <c r="S1411" i="1"/>
  <c r="Y1411" i="1" s="1"/>
  <c r="F1414" i="1"/>
  <c r="E1414" i="1"/>
  <c r="Y1412" i="1"/>
  <c r="U1414" i="1"/>
  <c r="W1414" i="1" s="1"/>
  <c r="I1416" i="1"/>
  <c r="J1415" i="1"/>
  <c r="K1415" i="1" s="1"/>
  <c r="G1413" i="1" l="1"/>
  <c r="F1415" i="1"/>
  <c r="N1413" i="1"/>
  <c r="E1415" i="1"/>
  <c r="D1414" i="1"/>
  <c r="G1414" i="1" s="1"/>
  <c r="U1415" i="1"/>
  <c r="W1415" i="1" s="1"/>
  <c r="J1416" i="1"/>
  <c r="K1416" i="1" s="1"/>
  <c r="I1417" i="1"/>
  <c r="M1416" i="1"/>
  <c r="F1416" i="1" l="1"/>
  <c r="N1414" i="1"/>
  <c r="N1415" i="1" s="1"/>
  <c r="N1416" i="1" s="1"/>
  <c r="N1417" i="1" s="1"/>
  <c r="O1413" i="1"/>
  <c r="D1415" i="1"/>
  <c r="L1415" i="1" s="1"/>
  <c r="L1414" i="1"/>
  <c r="E1416" i="1"/>
  <c r="M1417" i="1"/>
  <c r="I1418" i="1"/>
  <c r="J1417" i="1"/>
  <c r="K1417" i="1" s="1"/>
  <c r="U1416" i="1"/>
  <c r="W1416" i="1" s="1"/>
  <c r="F1417" i="1" l="1"/>
  <c r="D1416" i="1"/>
  <c r="L1416" i="1" s="1"/>
  <c r="O1416" i="1" s="1"/>
  <c r="G1415" i="1"/>
  <c r="O1414" i="1"/>
  <c r="O1415" i="1"/>
  <c r="E1417" i="1"/>
  <c r="U1417" i="1"/>
  <c r="W1417" i="1" s="1"/>
  <c r="J1418" i="1"/>
  <c r="K1418" i="1" s="1"/>
  <c r="I1419" i="1"/>
  <c r="M1418" i="1"/>
  <c r="N1418" i="1"/>
  <c r="F1418" i="1" l="1"/>
  <c r="D1417" i="1"/>
  <c r="L1417" i="1" s="1"/>
  <c r="O1417" i="1" s="1"/>
  <c r="G1416" i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G1417" i="1"/>
  <c r="E1419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D1420" i="1" l="1"/>
  <c r="G1420" i="1" s="1"/>
  <c r="G1419" i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L1421" i="1" l="1"/>
  <c r="O1421" i="1" s="1"/>
  <c r="D1422" i="1"/>
  <c r="G1422" i="1" s="1"/>
  <c r="E1423" i="1"/>
  <c r="F1423" i="1"/>
  <c r="U1423" i="1"/>
  <c r="W1423" i="1" s="1"/>
  <c r="I1425" i="1"/>
  <c r="M1424" i="1"/>
  <c r="J1424" i="1"/>
  <c r="K1424" i="1" s="1"/>
  <c r="N1424" i="1"/>
  <c r="D1423" i="1" l="1"/>
  <c r="G1423" i="1" s="1"/>
  <c r="L1422" i="1"/>
  <c r="O1422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L1424" i="1" l="1"/>
  <c r="O1424" i="1" s="1"/>
  <c r="D1425" i="1"/>
  <c r="G1425" i="1" s="1"/>
  <c r="E1426" i="1"/>
  <c r="F1426" i="1"/>
  <c r="U1426" i="1"/>
  <c r="W1426" i="1" s="1"/>
  <c r="I1428" i="1"/>
  <c r="J1427" i="1"/>
  <c r="K1427" i="1" s="1"/>
  <c r="M1427" i="1"/>
  <c r="N1427" i="1"/>
  <c r="L1425" i="1" l="1"/>
  <c r="O1425" i="1" s="1"/>
  <c r="D1426" i="1"/>
  <c r="G1426" i="1" s="1"/>
  <c r="E1427" i="1"/>
  <c r="F1427" i="1"/>
  <c r="U1427" i="1"/>
  <c r="W1427" i="1" s="1"/>
  <c r="I1429" i="1"/>
  <c r="J1428" i="1"/>
  <c r="K1428" i="1" s="1"/>
  <c r="M1428" i="1"/>
  <c r="N1428" i="1"/>
  <c r="L1426" i="1" l="1"/>
  <c r="O1426" i="1" s="1"/>
  <c r="D1427" i="1"/>
  <c r="G1427" i="1" s="1"/>
  <c r="E1428" i="1"/>
  <c r="F1428" i="1"/>
  <c r="J1429" i="1"/>
  <c r="K1429" i="1" s="1"/>
  <c r="I1430" i="1"/>
  <c r="M1429" i="1"/>
  <c r="N1429" i="1"/>
  <c r="U1428" i="1"/>
  <c r="W1428" i="1" s="1"/>
  <c r="L1427" i="1" l="1"/>
  <c r="O1427" i="1" s="1"/>
  <c r="D1428" i="1"/>
  <c r="G1428" i="1" s="1"/>
  <c r="E1429" i="1"/>
  <c r="F1429" i="1"/>
  <c r="J1430" i="1"/>
  <c r="K1430" i="1" s="1"/>
  <c r="I1431" i="1"/>
  <c r="M1430" i="1"/>
  <c r="N1430" i="1"/>
  <c r="U1429" i="1"/>
  <c r="W1429" i="1" s="1"/>
  <c r="E1430" i="1" l="1"/>
  <c r="D1429" i="1"/>
  <c r="L1429" i="1" s="1"/>
  <c r="O1429" i="1" s="1"/>
  <c r="L1428" i="1"/>
  <c r="O1428" i="1" s="1"/>
  <c r="F1430" i="1"/>
  <c r="U1430" i="1"/>
  <c r="W1430" i="1" s="1"/>
  <c r="M1431" i="1"/>
  <c r="N1431" i="1"/>
  <c r="I1432" i="1"/>
  <c r="J1431" i="1"/>
  <c r="K1431" i="1" s="1"/>
  <c r="E1431" i="1" s="1"/>
  <c r="G1429" i="1" l="1"/>
  <c r="D1430" i="1"/>
  <c r="L1430" i="1" s="1"/>
  <c r="O1430" i="1" s="1"/>
  <c r="F1431" i="1"/>
  <c r="U1431" i="1"/>
  <c r="W1431" i="1" s="1"/>
  <c r="J1432" i="1"/>
  <c r="K1432" i="1" s="1"/>
  <c r="E1432" i="1" s="1"/>
  <c r="I1433" i="1"/>
  <c r="N1432" i="1"/>
  <c r="M1432" i="1"/>
  <c r="D1431" i="1" l="1"/>
  <c r="L1431" i="1" s="1"/>
  <c r="O1431" i="1" s="1"/>
  <c r="G1430" i="1"/>
  <c r="F1432" i="1"/>
  <c r="J1433" i="1"/>
  <c r="K1433" i="1" s="1"/>
  <c r="E1433" i="1" s="1"/>
  <c r="N1433" i="1"/>
  <c r="M1433" i="1"/>
  <c r="I1434" i="1"/>
  <c r="U1432" i="1"/>
  <c r="W1432" i="1" s="1"/>
  <c r="G1431" i="1" l="1"/>
  <c r="D1432" i="1"/>
  <c r="G1432" i="1" s="1"/>
  <c r="F1433" i="1"/>
  <c r="U1433" i="1"/>
  <c r="W1433" i="1" s="1"/>
  <c r="J1434" i="1"/>
  <c r="K1434" i="1" s="1"/>
  <c r="E1434" i="1" s="1"/>
  <c r="N1434" i="1"/>
  <c r="I1435" i="1"/>
  <c r="M1434" i="1"/>
  <c r="L1432" i="1" l="1"/>
  <c r="O1432" i="1" s="1"/>
  <c r="D1433" i="1"/>
  <c r="L1433" i="1" s="1"/>
  <c r="O1433" i="1" s="1"/>
  <c r="F1434" i="1"/>
  <c r="I1436" i="1"/>
  <c r="J1435" i="1"/>
  <c r="K1435" i="1" s="1"/>
  <c r="E1435" i="1" s="1"/>
  <c r="N1435" i="1"/>
  <c r="M1435" i="1"/>
  <c r="U1434" i="1"/>
  <c r="W1434" i="1" s="1"/>
  <c r="G1433" i="1" l="1"/>
  <c r="D1434" i="1"/>
  <c r="L1434" i="1" s="1"/>
  <c r="O1434" i="1" s="1"/>
  <c r="F1435" i="1"/>
  <c r="I1437" i="1"/>
  <c r="N1436" i="1"/>
  <c r="M1436" i="1"/>
  <c r="J1436" i="1"/>
  <c r="K1436" i="1" s="1"/>
  <c r="E1436" i="1" s="1"/>
  <c r="U1435" i="1"/>
  <c r="W1435" i="1" s="1"/>
  <c r="D1435" i="1" l="1"/>
  <c r="L1435" i="1" s="1"/>
  <c r="O1435" i="1" s="1"/>
  <c r="G1434" i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J1438" i="1"/>
  <c r="K1438" i="1" s="1"/>
  <c r="E1438" i="1" s="1"/>
  <c r="I1439" i="1"/>
  <c r="N1438" i="1"/>
  <c r="M1438" i="1"/>
  <c r="U1437" i="1"/>
  <c r="W1437" i="1" s="1"/>
  <c r="L1436" i="1" l="1"/>
  <c r="O1436" i="1" s="1"/>
  <c r="D1437" i="1"/>
  <c r="L1437" i="1" s="1"/>
  <c r="O1437" i="1" s="1"/>
  <c r="F1438" i="1"/>
  <c r="I1440" i="1"/>
  <c r="J1439" i="1"/>
  <c r="K1439" i="1" s="1"/>
  <c r="E1439" i="1" s="1"/>
  <c r="U1438" i="1"/>
  <c r="W1438" i="1" s="1"/>
  <c r="G1437" i="1" l="1"/>
  <c r="D1438" i="1"/>
  <c r="G1438" i="1" s="1"/>
  <c r="F1439" i="1"/>
  <c r="I1441" i="1"/>
  <c r="J1440" i="1"/>
  <c r="K1440" i="1" s="1"/>
  <c r="E1440" i="1" s="1"/>
  <c r="U1439" i="1"/>
  <c r="W1439" i="1" s="1"/>
  <c r="L1438" i="1" l="1"/>
  <c r="O1438" i="1" s="1"/>
  <c r="D1439" i="1"/>
  <c r="G1439" i="1" s="1"/>
  <c r="S1412" i="1"/>
  <c r="M1439" i="1"/>
  <c r="F1440" i="1"/>
  <c r="U1440" i="1"/>
  <c r="W1440" i="1" s="1"/>
  <c r="J1441" i="1"/>
  <c r="K1441" i="1" s="1"/>
  <c r="I1442" i="1"/>
  <c r="D1440" i="1" l="1"/>
  <c r="L1440" i="1" s="1"/>
  <c r="L1439" i="1"/>
  <c r="M1440" i="1" s="1"/>
  <c r="M1441" i="1" s="1"/>
  <c r="U1441" i="1"/>
  <c r="W1441" i="1" s="1"/>
  <c r="N1439" i="1"/>
  <c r="F1441" i="1"/>
  <c r="E1441" i="1"/>
  <c r="I1443" i="1"/>
  <c r="J1442" i="1"/>
  <c r="K1442" i="1" s="1"/>
  <c r="G1440" i="1" l="1"/>
  <c r="D1441" i="1"/>
  <c r="L1441" i="1" s="1"/>
  <c r="N1440" i="1"/>
  <c r="O1440" i="1" s="1"/>
  <c r="S1440" i="1"/>
  <c r="O1439" i="1"/>
  <c r="Y1440" i="1"/>
  <c r="E1442" i="1"/>
  <c r="F1442" i="1"/>
  <c r="M1442" i="1"/>
  <c r="M1443" i="1" s="1"/>
  <c r="U1442" i="1"/>
  <c r="W1442" i="1" s="1"/>
  <c r="I1444" i="1"/>
  <c r="J1443" i="1"/>
  <c r="K1443" i="1" s="1"/>
  <c r="D1442" i="1" l="1"/>
  <c r="G1442" i="1" s="1"/>
  <c r="G1441" i="1"/>
  <c r="N1441" i="1"/>
  <c r="O1441" i="1" s="1"/>
  <c r="S1441" i="1"/>
  <c r="Y1441" i="1" s="1"/>
  <c r="F1443" i="1"/>
  <c r="E1443" i="1"/>
  <c r="U1443" i="1"/>
  <c r="W1443" i="1" s="1"/>
  <c r="I1445" i="1"/>
  <c r="J1444" i="1"/>
  <c r="K1444" i="1" s="1"/>
  <c r="D1443" i="1" l="1"/>
  <c r="G1443" i="1" s="1"/>
  <c r="L1442" i="1"/>
  <c r="N1442" i="1"/>
  <c r="N1443" i="1" s="1"/>
  <c r="F1444" i="1"/>
  <c r="E1444" i="1"/>
  <c r="D1444" i="1" s="1"/>
  <c r="L1444" i="1" s="1"/>
  <c r="L1443" i="1"/>
  <c r="U1444" i="1"/>
  <c r="W1444" i="1" s="1"/>
  <c r="I1446" i="1"/>
  <c r="J1445" i="1"/>
  <c r="K1445" i="1" s="1"/>
  <c r="O1443" i="1" l="1"/>
  <c r="O1442" i="1"/>
  <c r="E1445" i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D1461" i="1" s="1"/>
  <c r="G1461" i="1" s="1"/>
  <c r="F1461" i="1"/>
  <c r="G1460" i="1"/>
  <c r="U1461" i="1"/>
  <c r="W1461" i="1" s="1"/>
  <c r="M1462" i="1"/>
  <c r="J1462" i="1"/>
  <c r="K1462" i="1" s="1"/>
  <c r="I1463" i="1"/>
  <c r="N1462" i="1"/>
  <c r="E1462" i="1" l="1"/>
  <c r="D1462" i="1" s="1"/>
  <c r="L1462" i="1" s="1"/>
  <c r="O1462" i="1" s="1"/>
  <c r="F1462" i="1"/>
  <c r="L1461" i="1"/>
  <c r="O1461" i="1" s="1"/>
  <c r="J1463" i="1"/>
  <c r="K1463" i="1" s="1"/>
  <c r="I1464" i="1"/>
  <c r="M1463" i="1"/>
  <c r="N1463" i="1"/>
  <c r="U1462" i="1"/>
  <c r="W1462" i="1" s="1"/>
  <c r="E1463" i="1" l="1"/>
  <c r="D1463" i="1" s="1"/>
  <c r="L1463" i="1" s="1"/>
  <c r="O1463" i="1" s="1"/>
  <c r="F1463" i="1"/>
  <c r="G1462" i="1"/>
  <c r="I1465" i="1"/>
  <c r="N1464" i="1"/>
  <c r="J1464" i="1"/>
  <c r="K1464" i="1" s="1"/>
  <c r="M1464" i="1"/>
  <c r="U1463" i="1"/>
  <c r="W1463" i="1" s="1"/>
  <c r="E1464" i="1" l="1"/>
  <c r="D1464" i="1" s="1"/>
  <c r="G1464" i="1" s="1"/>
  <c r="F1464" i="1"/>
  <c r="U1464" i="1"/>
  <c r="W1464" i="1" s="1"/>
  <c r="I1466" i="1"/>
  <c r="J1465" i="1"/>
  <c r="K1465" i="1" s="1"/>
  <c r="N1465" i="1"/>
  <c r="M1465" i="1"/>
  <c r="G1463" i="1"/>
  <c r="E1465" i="1" l="1"/>
  <c r="D1465" i="1" s="1"/>
  <c r="G1465" i="1" s="1"/>
  <c r="F1465" i="1"/>
  <c r="L1464" i="1"/>
  <c r="O1464" i="1" s="1"/>
  <c r="U1465" i="1"/>
  <c r="W1465" i="1" s="1"/>
  <c r="J1466" i="1"/>
  <c r="K1466" i="1" s="1"/>
  <c r="I1467" i="1"/>
  <c r="M1466" i="1"/>
  <c r="N1466" i="1"/>
  <c r="E1466" i="1" l="1"/>
  <c r="D1466" i="1" s="1"/>
  <c r="L1466" i="1" s="1"/>
  <c r="O1466" i="1" s="1"/>
  <c r="F1466" i="1"/>
  <c r="L1465" i="1"/>
  <c r="O1465" i="1" s="1"/>
  <c r="U1466" i="1"/>
  <c r="W1466" i="1" s="1"/>
  <c r="M1467" i="1"/>
  <c r="I1468" i="1"/>
  <c r="J1467" i="1"/>
  <c r="K1467" i="1" s="1"/>
  <c r="N1467" i="1"/>
  <c r="E1467" i="1" l="1"/>
  <c r="F1467" i="1"/>
  <c r="G1466" i="1"/>
  <c r="J1468" i="1"/>
  <c r="K1468" i="1" s="1"/>
  <c r="N1468" i="1"/>
  <c r="I1469" i="1"/>
  <c r="M1468" i="1"/>
  <c r="D1467" i="1"/>
  <c r="L1467" i="1" s="1"/>
  <c r="O1467" i="1" s="1"/>
  <c r="U1467" i="1"/>
  <c r="W1467" i="1" s="1"/>
  <c r="E1468" i="1" l="1"/>
  <c r="D1468" i="1" s="1"/>
  <c r="G1468" i="1" s="1"/>
  <c r="F1468" i="1"/>
  <c r="G1467" i="1"/>
  <c r="J1469" i="1"/>
  <c r="K1469" i="1" s="1"/>
  <c r="I1470" i="1"/>
  <c r="N1469" i="1"/>
  <c r="M1469" i="1"/>
  <c r="U1468" i="1"/>
  <c r="W1468" i="1" s="1"/>
  <c r="E1469" i="1" l="1"/>
  <c r="D1469" i="1" s="1"/>
  <c r="L1469" i="1" s="1"/>
  <c r="O1469" i="1" s="1"/>
  <c r="F1469" i="1"/>
  <c r="L1468" i="1"/>
  <c r="O1468" i="1" s="1"/>
  <c r="I1471" i="1"/>
  <c r="J1470" i="1"/>
  <c r="K1470" i="1" s="1"/>
  <c r="U1469" i="1"/>
  <c r="W1469" i="1" s="1"/>
  <c r="E1470" i="1" l="1"/>
  <c r="D1470" i="1" s="1"/>
  <c r="L1470" i="1" s="1"/>
  <c r="M1470" i="1"/>
  <c r="N1470" i="1" s="1"/>
  <c r="F1470" i="1"/>
  <c r="U1470" i="1"/>
  <c r="W1470" i="1" s="1"/>
  <c r="G1469" i="1"/>
  <c r="I1472" i="1"/>
  <c r="J1471" i="1"/>
  <c r="K1471" i="1" s="1"/>
  <c r="E1471" i="1" s="1"/>
  <c r="O1470" i="1" l="1"/>
  <c r="M1471" i="1"/>
  <c r="N1471" i="1" s="1"/>
  <c r="F1471" i="1"/>
  <c r="G1470" i="1"/>
  <c r="D1471" i="1"/>
  <c r="L1471" i="1" s="1"/>
  <c r="U1471" i="1"/>
  <c r="W1471" i="1" s="1"/>
  <c r="J1472" i="1"/>
  <c r="K1472" i="1" s="1"/>
  <c r="I1473" i="1"/>
  <c r="U1472" i="1" l="1"/>
  <c r="W1472" i="1" s="1"/>
  <c r="M1472" i="1"/>
  <c r="F1472" i="1"/>
  <c r="E1472" i="1"/>
  <c r="D1472" i="1" s="1"/>
  <c r="L1472" i="1" s="1"/>
  <c r="O1471" i="1"/>
  <c r="G1471" i="1"/>
  <c r="I1474" i="1"/>
  <c r="J1473" i="1"/>
  <c r="K1473" i="1" s="1"/>
  <c r="F1473" i="1" s="1"/>
  <c r="N1472" i="1"/>
  <c r="M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O1473" i="1" s="1"/>
  <c r="S1472" i="1"/>
  <c r="M1474" i="1" l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M1475" i="1"/>
  <c r="M1476" i="1" s="1"/>
  <c r="M1477" i="1" s="1"/>
  <c r="E1476" i="1"/>
  <c r="G1475" i="1"/>
  <c r="I1478" i="1"/>
  <c r="J1477" i="1"/>
  <c r="K1477" i="1" s="1"/>
  <c r="F1477" i="1" s="1"/>
  <c r="N1477" i="1"/>
  <c r="U1476" i="1"/>
  <c r="W1476" i="1" s="1"/>
  <c r="O1475" i="1" l="1"/>
  <c r="O1474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L1482" i="1" l="1"/>
  <c r="O1482" i="1" s="1"/>
  <c r="D1483" i="1"/>
  <c r="G1483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D1493" i="1" l="1"/>
  <c r="L1493" i="1" s="1"/>
  <c r="O1493" i="1" s="1"/>
  <c r="L1492" i="1"/>
  <c r="O1492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S1470" i="1" l="1"/>
  <c r="G1499" i="1"/>
  <c r="D1500" i="1"/>
  <c r="G1500" i="1" s="1"/>
  <c r="E1501" i="1"/>
  <c r="Y1499" i="1"/>
  <c r="J1502" i="1"/>
  <c r="K1502" i="1" s="1"/>
  <c r="F1502" i="1" s="1"/>
  <c r="I1503" i="1"/>
  <c r="M1501" i="1"/>
  <c r="U1501" i="1"/>
  <c r="W1501" i="1" s="1"/>
  <c r="Y1470" i="1" l="1"/>
  <c r="D1501" i="1"/>
  <c r="G1501" i="1" s="1"/>
  <c r="L1500" i="1"/>
  <c r="O1500" i="1" s="1"/>
  <c r="E1502" i="1"/>
  <c r="I1504" i="1"/>
  <c r="J1503" i="1"/>
  <c r="K1503" i="1" s="1"/>
  <c r="U1502" i="1"/>
  <c r="W1502" i="1" s="1"/>
  <c r="D1502" i="1" l="1"/>
  <c r="L1502" i="1" s="1"/>
  <c r="L1501" i="1"/>
  <c r="F1503" i="1"/>
  <c r="E1503" i="1"/>
  <c r="I1505" i="1"/>
  <c r="J1504" i="1"/>
  <c r="K1504" i="1" s="1"/>
  <c r="U1503" i="1"/>
  <c r="W1503" i="1" s="1"/>
  <c r="S1502" i="1"/>
  <c r="G1502" i="1" l="1"/>
  <c r="D1503" i="1"/>
  <c r="L1503" i="1" s="1"/>
  <c r="O1501" i="1"/>
  <c r="M1502" i="1"/>
  <c r="F1504" i="1"/>
  <c r="E1504" i="1"/>
  <c r="Y1502" i="1"/>
  <c r="U1504" i="1"/>
  <c r="W1504" i="1" s="1"/>
  <c r="J1505" i="1"/>
  <c r="K1505" i="1" s="1"/>
  <c r="I1506" i="1"/>
  <c r="D1504" i="1" l="1"/>
  <c r="L1504" i="1" s="1"/>
  <c r="G1503" i="1"/>
  <c r="N1502" i="1"/>
  <c r="M1503" i="1"/>
  <c r="M1504" i="1" s="1"/>
  <c r="M1505" i="1" s="1"/>
  <c r="F1505" i="1"/>
  <c r="E1505" i="1"/>
  <c r="G1504" i="1"/>
  <c r="J1506" i="1"/>
  <c r="K1506" i="1" s="1"/>
  <c r="I1507" i="1"/>
  <c r="U1505" i="1"/>
  <c r="W1505" i="1" s="1"/>
  <c r="S1503" i="1"/>
  <c r="D1505" i="1" l="1"/>
  <c r="G1505" i="1" s="1"/>
  <c r="O1502" i="1"/>
  <c r="N1503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D1506" i="1"/>
  <c r="G1506" i="1" s="1"/>
  <c r="N1504" i="1"/>
  <c r="O1503" i="1"/>
  <c r="F1507" i="1"/>
  <c r="E1507" i="1"/>
  <c r="I1509" i="1"/>
  <c r="J1508" i="1"/>
  <c r="K1508" i="1" s="1"/>
  <c r="M1508" i="1"/>
  <c r="U1507" i="1"/>
  <c r="W1507" i="1" s="1"/>
  <c r="L1506" i="1" l="1"/>
  <c r="D1507" i="1"/>
  <c r="G1507" i="1" s="1"/>
  <c r="O1504" i="1"/>
  <c r="N1505" i="1"/>
  <c r="E1508" i="1"/>
  <c r="F1508" i="1"/>
  <c r="U1508" i="1"/>
  <c r="W1508" i="1" s="1"/>
  <c r="J1509" i="1"/>
  <c r="K1509" i="1" s="1"/>
  <c r="M1509" i="1"/>
  <c r="I1510" i="1"/>
  <c r="L1507" i="1" l="1"/>
  <c r="D1508" i="1"/>
  <c r="G1508" i="1" s="1"/>
  <c r="N1506" i="1"/>
  <c r="O1505" i="1"/>
  <c r="S1504" i="1"/>
  <c r="F1509" i="1"/>
  <c r="E1509" i="1"/>
  <c r="U1509" i="1"/>
  <c r="W1509" i="1" s="1"/>
  <c r="J1510" i="1"/>
  <c r="K1510" i="1" s="1"/>
  <c r="I1511" i="1"/>
  <c r="M1510" i="1"/>
  <c r="L1508" i="1" l="1"/>
  <c r="D1509" i="1"/>
  <c r="L1509" i="1" s="1"/>
  <c r="N1507" i="1"/>
  <c r="O1506" i="1"/>
  <c r="E1510" i="1"/>
  <c r="D1510" i="1" s="1"/>
  <c r="G1510" i="1" s="1"/>
  <c r="F1510" i="1"/>
  <c r="G1509" i="1"/>
  <c r="J1511" i="1"/>
  <c r="K1511" i="1" s="1"/>
  <c r="I1512" i="1"/>
  <c r="M1511" i="1"/>
  <c r="U1510" i="1"/>
  <c r="W1510" i="1" s="1"/>
  <c r="N1508" i="1" l="1"/>
  <c r="O1507" i="1"/>
  <c r="F1511" i="1"/>
  <c r="E1511" i="1"/>
  <c r="D1511" i="1" s="1"/>
  <c r="L1511" i="1" s="1"/>
  <c r="L1510" i="1"/>
  <c r="U1511" i="1"/>
  <c r="W1511" i="1" s="1"/>
  <c r="I1513" i="1"/>
  <c r="M1512" i="1"/>
  <c r="J1512" i="1"/>
  <c r="K1512" i="1" s="1"/>
  <c r="N1509" i="1" l="1"/>
  <c r="O1508" i="1"/>
  <c r="E1512" i="1"/>
  <c r="D1512" i="1" s="1"/>
  <c r="G1512" i="1" s="1"/>
  <c r="G1511" i="1"/>
  <c r="F1512" i="1"/>
  <c r="U1512" i="1"/>
  <c r="W1512" i="1" s="1"/>
  <c r="I1514" i="1"/>
  <c r="J1513" i="1"/>
  <c r="K1513" i="1" s="1"/>
  <c r="M1513" i="1"/>
  <c r="E1513" i="1" l="1"/>
  <c r="D1513" i="1" s="1"/>
  <c r="L1513" i="1" s="1"/>
  <c r="N1510" i="1"/>
  <c r="O1509" i="1"/>
  <c r="F1513" i="1"/>
  <c r="L1512" i="1"/>
  <c r="I1515" i="1"/>
  <c r="M1514" i="1"/>
  <c r="J1514" i="1"/>
  <c r="K1514" i="1" s="1"/>
  <c r="U1513" i="1"/>
  <c r="W1513" i="1" s="1"/>
  <c r="E1514" i="1" l="1"/>
  <c r="D1514" i="1" s="1"/>
  <c r="G1514" i="1" s="1"/>
  <c r="N1511" i="1"/>
  <c r="O1510" i="1"/>
  <c r="F1514" i="1"/>
  <c r="G1513" i="1"/>
  <c r="U1514" i="1"/>
  <c r="W1514" i="1" s="1"/>
  <c r="M1515" i="1"/>
  <c r="I1516" i="1"/>
  <c r="J1515" i="1"/>
  <c r="K1515" i="1" s="1"/>
  <c r="E1515" i="1" l="1"/>
  <c r="D1515" i="1" s="1"/>
  <c r="G1515" i="1" s="1"/>
  <c r="N1512" i="1"/>
  <c r="O1511" i="1"/>
  <c r="F1515" i="1"/>
  <c r="L1514" i="1"/>
  <c r="J1516" i="1"/>
  <c r="K1516" i="1" s="1"/>
  <c r="M1516" i="1"/>
  <c r="I1517" i="1"/>
  <c r="U1515" i="1"/>
  <c r="W1515" i="1" s="1"/>
  <c r="E1516" i="1" l="1"/>
  <c r="D1516" i="1" s="1"/>
  <c r="G1516" i="1" s="1"/>
  <c r="N1513" i="1"/>
  <c r="O1512" i="1"/>
  <c r="F1516" i="1"/>
  <c r="L1515" i="1"/>
  <c r="J1517" i="1"/>
  <c r="K1517" i="1" s="1"/>
  <c r="I1518" i="1"/>
  <c r="M1517" i="1"/>
  <c r="U1516" i="1"/>
  <c r="W1516" i="1" s="1"/>
  <c r="E1517" i="1" l="1"/>
  <c r="D1517" i="1" s="1"/>
  <c r="G1517" i="1" s="1"/>
  <c r="N1514" i="1"/>
  <c r="O1513" i="1"/>
  <c r="F1517" i="1"/>
  <c r="L1516" i="1"/>
  <c r="J1518" i="1"/>
  <c r="K1518" i="1" s="1"/>
  <c r="I1519" i="1"/>
  <c r="M1518" i="1"/>
  <c r="U1517" i="1"/>
  <c r="W1517" i="1" s="1"/>
  <c r="E1518" i="1" l="1"/>
  <c r="D1518" i="1" s="1"/>
  <c r="L1518" i="1" s="1"/>
  <c r="N1515" i="1"/>
  <c r="O1514" i="1"/>
  <c r="F1518" i="1"/>
  <c r="L1517" i="1"/>
  <c r="I1520" i="1"/>
  <c r="J1519" i="1"/>
  <c r="K1519" i="1" s="1"/>
  <c r="M1519" i="1"/>
  <c r="U1518" i="1"/>
  <c r="W1518" i="1" s="1"/>
  <c r="E1519" i="1" l="1"/>
  <c r="D1519" i="1" s="1"/>
  <c r="L1519" i="1" s="1"/>
  <c r="N1516" i="1"/>
  <c r="O1515" i="1"/>
  <c r="F1519" i="1"/>
  <c r="G1518" i="1"/>
  <c r="U1519" i="1"/>
  <c r="W1519" i="1" s="1"/>
  <c r="J1520" i="1"/>
  <c r="K1520" i="1" s="1"/>
  <c r="E1520" i="1" s="1"/>
  <c r="I1521" i="1"/>
  <c r="M1520" i="1"/>
  <c r="N1517" i="1" l="1"/>
  <c r="O1516" i="1"/>
  <c r="F1520" i="1"/>
  <c r="D1520" i="1"/>
  <c r="L1520" i="1" s="1"/>
  <c r="U1520" i="1"/>
  <c r="W1520" i="1" s="1"/>
  <c r="M1521" i="1"/>
  <c r="J1521" i="1"/>
  <c r="K1521" i="1" s="1"/>
  <c r="E1521" i="1" s="1"/>
  <c r="I1522" i="1"/>
  <c r="G1519" i="1"/>
  <c r="N1518" i="1" l="1"/>
  <c r="O1517" i="1"/>
  <c r="F1521" i="1"/>
  <c r="G1520" i="1"/>
  <c r="J1522" i="1"/>
  <c r="K1522" i="1" s="1"/>
  <c r="E1522" i="1" s="1"/>
  <c r="I1523" i="1"/>
  <c r="M1522" i="1"/>
  <c r="D1521" i="1"/>
  <c r="L1521" i="1" s="1"/>
  <c r="U1521" i="1"/>
  <c r="W1521" i="1" s="1"/>
  <c r="N1519" i="1" l="1"/>
  <c r="O1518" i="1"/>
  <c r="F1522" i="1"/>
  <c r="G1521" i="1"/>
  <c r="I1524" i="1"/>
  <c r="J1523" i="1"/>
  <c r="K1523" i="1" s="1"/>
  <c r="E1523" i="1" s="1"/>
  <c r="M1523" i="1"/>
  <c r="D1522" i="1"/>
  <c r="L1522" i="1" s="1"/>
  <c r="U1522" i="1"/>
  <c r="W1522" i="1" s="1"/>
  <c r="N1520" i="1" l="1"/>
  <c r="O1519" i="1"/>
  <c r="F1523" i="1"/>
  <c r="D1523" i="1"/>
  <c r="L1523" i="1" s="1"/>
  <c r="U1523" i="1"/>
  <c r="W1523" i="1" s="1"/>
  <c r="G1522" i="1"/>
  <c r="I1525" i="1"/>
  <c r="J1524" i="1"/>
  <c r="K1524" i="1" s="1"/>
  <c r="E1524" i="1" s="1"/>
  <c r="M1524" i="1"/>
  <c r="N1521" i="1" l="1"/>
  <c r="O1520" i="1"/>
  <c r="F1524" i="1"/>
  <c r="D1524" i="1"/>
  <c r="L1524" i="1" s="1"/>
  <c r="U1524" i="1"/>
  <c r="W1524" i="1" s="1"/>
  <c r="I1526" i="1"/>
  <c r="M1525" i="1"/>
  <c r="J1525" i="1"/>
  <c r="K1525" i="1" s="1"/>
  <c r="E1525" i="1" s="1"/>
  <c r="G1523" i="1"/>
  <c r="N1522" i="1" l="1"/>
  <c r="O1521" i="1"/>
  <c r="F1525" i="1"/>
  <c r="D1525" i="1"/>
  <c r="G1525" i="1" s="1"/>
  <c r="U1525" i="1"/>
  <c r="W1525" i="1" s="1"/>
  <c r="G1524" i="1"/>
  <c r="I1527" i="1"/>
  <c r="M1526" i="1"/>
  <c r="J1526" i="1"/>
  <c r="K1526" i="1" s="1"/>
  <c r="E1526" i="1" s="1"/>
  <c r="N1523" i="1" l="1"/>
  <c r="O1522" i="1"/>
  <c r="F1526" i="1"/>
  <c r="L1525" i="1"/>
  <c r="I1528" i="1"/>
  <c r="M1527" i="1"/>
  <c r="J1527" i="1"/>
  <c r="K1527" i="1" s="1"/>
  <c r="E1527" i="1" s="1"/>
  <c r="D1526" i="1"/>
  <c r="L1526" i="1" s="1"/>
  <c r="U1526" i="1"/>
  <c r="W1526" i="1" s="1"/>
  <c r="N1524" i="1" l="1"/>
  <c r="O1523" i="1"/>
  <c r="F1527" i="1"/>
  <c r="M1528" i="1"/>
  <c r="D1527" i="1"/>
  <c r="G1527" i="1" s="1"/>
  <c r="U1527" i="1"/>
  <c r="W1527" i="1" s="1"/>
  <c r="I1529" i="1"/>
  <c r="J1528" i="1"/>
  <c r="K1528" i="1" s="1"/>
  <c r="E1528" i="1" s="1"/>
  <c r="G1526" i="1"/>
  <c r="N1525" i="1" l="1"/>
  <c r="O1524" i="1"/>
  <c r="F1528" i="1"/>
  <c r="L1527" i="1"/>
  <c r="M1529" i="1"/>
  <c r="J1529" i="1"/>
  <c r="K1529" i="1" s="1"/>
  <c r="E1529" i="1" s="1"/>
  <c r="I1530" i="1"/>
  <c r="D1528" i="1"/>
  <c r="L1528" i="1" s="1"/>
  <c r="U1528" i="1"/>
  <c r="W1528" i="1" s="1"/>
  <c r="N1526" i="1" l="1"/>
  <c r="O1525" i="1"/>
  <c r="F1529" i="1"/>
  <c r="G1528" i="1"/>
  <c r="M1530" i="1"/>
  <c r="I1531" i="1"/>
  <c r="J1530" i="1"/>
  <c r="K1530" i="1" s="1"/>
  <c r="E1530" i="1" s="1"/>
  <c r="D1529" i="1"/>
  <c r="G1529" i="1" s="1"/>
  <c r="U1529" i="1"/>
  <c r="W1529" i="1" s="1"/>
  <c r="N1527" i="1" l="1"/>
  <c r="O1526" i="1"/>
  <c r="F1530" i="1"/>
  <c r="J1531" i="1"/>
  <c r="K1531" i="1" s="1"/>
  <c r="E1531" i="1" s="1"/>
  <c r="I1532" i="1"/>
  <c r="D1530" i="1"/>
  <c r="G1530" i="1" s="1"/>
  <c r="U1530" i="1"/>
  <c r="W1530" i="1" s="1"/>
  <c r="L1529" i="1"/>
  <c r="N1528" i="1" l="1"/>
  <c r="O1527" i="1"/>
  <c r="L1530" i="1"/>
  <c r="F1531" i="1"/>
  <c r="I1533" i="1"/>
  <c r="J1532" i="1"/>
  <c r="K1532" i="1" s="1"/>
  <c r="E1532" i="1" s="1"/>
  <c r="D1531" i="1"/>
  <c r="G1531" i="1" s="1"/>
  <c r="U1531" i="1"/>
  <c r="W1531" i="1" s="1"/>
  <c r="M1531" i="1"/>
  <c r="S1530" i="1"/>
  <c r="N1529" i="1" l="1"/>
  <c r="O1528" i="1"/>
  <c r="L1531" i="1"/>
  <c r="F1532" i="1"/>
  <c r="D1532" i="1"/>
  <c r="L1532" i="1" s="1"/>
  <c r="U1532" i="1"/>
  <c r="W1532" i="1" s="1"/>
  <c r="I1534" i="1"/>
  <c r="J1533" i="1"/>
  <c r="K1533" i="1" s="1"/>
  <c r="U1533" i="1" l="1"/>
  <c r="W1533" i="1" s="1"/>
  <c r="N1530" i="1"/>
  <c r="O1529" i="1"/>
  <c r="M1532" i="1"/>
  <c r="M1533" i="1" s="1"/>
  <c r="F1533" i="1"/>
  <c r="E1533" i="1"/>
  <c r="D1533" i="1" s="1"/>
  <c r="G1533" i="1" s="1"/>
  <c r="I1535" i="1"/>
  <c r="J1534" i="1"/>
  <c r="K1534" i="1" s="1"/>
  <c r="G1532" i="1"/>
  <c r="O1530" i="1" l="1"/>
  <c r="N1531" i="1"/>
  <c r="F1534" i="1"/>
  <c r="E1534" i="1"/>
  <c r="D1534" i="1" s="1"/>
  <c r="L1534" i="1" s="1"/>
  <c r="L1533" i="1"/>
  <c r="J1535" i="1"/>
  <c r="K1535" i="1" s="1"/>
  <c r="I1536" i="1"/>
  <c r="S1532" i="1"/>
  <c r="U1534" i="1"/>
  <c r="W1534" i="1" s="1"/>
  <c r="N1532" i="1" l="1"/>
  <c r="O1531" i="1"/>
  <c r="E1535" i="1"/>
  <c r="D1535" i="1" s="1"/>
  <c r="L1535" i="1" s="1"/>
  <c r="F1535" i="1"/>
  <c r="M1534" i="1"/>
  <c r="Y1532" i="1"/>
  <c r="G1534" i="1"/>
  <c r="I1537" i="1"/>
  <c r="J1536" i="1"/>
  <c r="K1536" i="1" s="1"/>
  <c r="U1535" i="1"/>
  <c r="W1535" i="1" s="1"/>
  <c r="O1532" i="1" l="1"/>
  <c r="N1533" i="1"/>
  <c r="O1533" i="1" s="1"/>
  <c r="F1536" i="1"/>
  <c r="E1536" i="1"/>
  <c r="D1536" i="1" s="1"/>
  <c r="L1536" i="1" s="1"/>
  <c r="M1535" i="1"/>
  <c r="M1536" i="1" s="1"/>
  <c r="M1537" i="1" s="1"/>
  <c r="S1533" i="1"/>
  <c r="G1535" i="1"/>
  <c r="I1538" i="1"/>
  <c r="J1537" i="1"/>
  <c r="K1537" i="1" s="1"/>
  <c r="U1536" i="1"/>
  <c r="W1536" i="1" s="1"/>
  <c r="F1537" i="1" l="1"/>
  <c r="N1534" i="1"/>
  <c r="N1535" i="1" s="1"/>
  <c r="Y1533" i="1"/>
  <c r="E1537" i="1"/>
  <c r="D1537" i="1" s="1"/>
  <c r="L1537" i="1" s="1"/>
  <c r="G1536" i="1"/>
  <c r="U1537" i="1"/>
  <c r="W1537" i="1" s="1"/>
  <c r="J1538" i="1"/>
  <c r="K1538" i="1" s="1"/>
  <c r="I1539" i="1"/>
  <c r="M1538" i="1"/>
  <c r="F1538" i="1" l="1"/>
  <c r="O1534" i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F1546" i="1" s="1"/>
  <c r="I1547" i="1"/>
  <c r="M1546" i="1"/>
  <c r="U1545" i="1"/>
  <c r="W1545" i="1" s="1"/>
  <c r="L1544" i="1" l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E1549" i="1" l="1"/>
  <c r="D1548" i="1"/>
  <c r="G1548" i="1" s="1"/>
  <c r="L1547" i="1"/>
  <c r="O1547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E1553" i="1" s="1"/>
  <c r="M1553" i="1"/>
  <c r="N1553" i="1"/>
  <c r="D1552" i="1" l="1"/>
  <c r="L1552" i="1" s="1"/>
  <c r="O1552" i="1" s="1"/>
  <c r="L1551" i="1"/>
  <c r="O1551" i="1" s="1"/>
  <c r="F1553" i="1"/>
  <c r="U1553" i="1"/>
  <c r="W1553" i="1" s="1"/>
  <c r="M1554" i="1"/>
  <c r="I1555" i="1"/>
  <c r="J1554" i="1"/>
  <c r="K1554" i="1" s="1"/>
  <c r="E1554" i="1" s="1"/>
  <c r="N1554" i="1"/>
  <c r="G1552" i="1" l="1"/>
  <c r="D1553" i="1"/>
  <c r="L1553" i="1" s="1"/>
  <c r="O1553" i="1" s="1"/>
  <c r="F1554" i="1"/>
  <c r="U1554" i="1"/>
  <c r="W1554" i="1" s="1"/>
  <c r="M1555" i="1"/>
  <c r="N1555" i="1"/>
  <c r="I1556" i="1"/>
  <c r="J1555" i="1"/>
  <c r="K1555" i="1" s="1"/>
  <c r="E1555" i="1" s="1"/>
  <c r="G1553" i="1" l="1"/>
  <c r="D1554" i="1"/>
  <c r="G1554" i="1" s="1"/>
  <c r="F1555" i="1"/>
  <c r="U1555" i="1"/>
  <c r="W1555" i="1" s="1"/>
  <c r="M1556" i="1"/>
  <c r="I1557" i="1"/>
  <c r="J1556" i="1"/>
  <c r="K1556" i="1" s="1"/>
  <c r="E1556" i="1" s="1"/>
  <c r="N1556" i="1"/>
  <c r="L1554" i="1" l="1"/>
  <c r="O1554" i="1" s="1"/>
  <c r="D1555" i="1"/>
  <c r="G1555" i="1" s="1"/>
  <c r="F1556" i="1"/>
  <c r="I1558" i="1"/>
  <c r="J1557" i="1"/>
  <c r="K1557" i="1" s="1"/>
  <c r="E1557" i="1" s="1"/>
  <c r="M1557" i="1"/>
  <c r="N1557" i="1"/>
  <c r="U1556" i="1"/>
  <c r="W1556" i="1" s="1"/>
  <c r="L1555" i="1" l="1"/>
  <c r="O1555" i="1" s="1"/>
  <c r="D1556" i="1"/>
  <c r="L1556" i="1" s="1"/>
  <c r="O1556" i="1" s="1"/>
  <c r="F1557" i="1"/>
  <c r="M1558" i="1"/>
  <c r="U1557" i="1"/>
  <c r="W1557" i="1" s="1"/>
  <c r="J1558" i="1"/>
  <c r="K1558" i="1" s="1"/>
  <c r="E1558" i="1" s="1"/>
  <c r="I1559" i="1"/>
  <c r="N1558" i="1"/>
  <c r="G1556" i="1" l="1"/>
  <c r="D1557" i="1"/>
  <c r="L1557" i="1" s="1"/>
  <c r="O1557" i="1" s="1"/>
  <c r="F1558" i="1"/>
  <c r="J1559" i="1"/>
  <c r="K1559" i="1" s="1"/>
  <c r="E1559" i="1" s="1"/>
  <c r="I1560" i="1"/>
  <c r="N1559" i="1"/>
  <c r="M1559" i="1"/>
  <c r="U1558" i="1"/>
  <c r="W1558" i="1" s="1"/>
  <c r="G1557" i="1" l="1"/>
  <c r="D1558" i="1"/>
  <c r="L1558" i="1" s="1"/>
  <c r="O1558" i="1" s="1"/>
  <c r="F1559" i="1"/>
  <c r="M1560" i="1"/>
  <c r="I1561" i="1"/>
  <c r="J1560" i="1"/>
  <c r="K1560" i="1" s="1"/>
  <c r="E1560" i="1" s="1"/>
  <c r="N1560" i="1"/>
  <c r="U1559" i="1"/>
  <c r="W1559" i="1" s="1"/>
  <c r="D1559" i="1" l="1"/>
  <c r="L1559" i="1" s="1"/>
  <c r="O1559" i="1" s="1"/>
  <c r="G1558" i="1"/>
  <c r="F1560" i="1"/>
  <c r="U1560" i="1"/>
  <c r="W1560" i="1" s="1"/>
  <c r="J1561" i="1"/>
  <c r="K1561" i="1" s="1"/>
  <c r="E1561" i="1" s="1"/>
  <c r="I1562" i="1"/>
  <c r="D1560" i="1" l="1"/>
  <c r="L1560" i="1" s="1"/>
  <c r="O1560" i="1" s="1"/>
  <c r="G1559" i="1"/>
  <c r="F1561" i="1"/>
  <c r="U1561" i="1"/>
  <c r="W1561" i="1" s="1"/>
  <c r="M1561" i="1"/>
  <c r="N1561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M1562" i="1"/>
  <c r="N1562" i="1" s="1"/>
  <c r="N1563" i="1" s="1"/>
  <c r="Y1560" i="1"/>
  <c r="I1564" i="1"/>
  <c r="J1563" i="1"/>
  <c r="K1563" i="1" s="1"/>
  <c r="E1563" i="1" s="1"/>
  <c r="D1562" i="1"/>
  <c r="G1562" i="1" s="1"/>
  <c r="U1562" i="1"/>
  <c r="W1562" i="1" s="1"/>
  <c r="G1561" i="1" l="1"/>
  <c r="F1563" i="1"/>
  <c r="L1562" i="1"/>
  <c r="O1562" i="1" s="1"/>
  <c r="D1563" i="1"/>
  <c r="G1563" i="1" s="1"/>
  <c r="U1563" i="1"/>
  <c r="W1563" i="1" s="1"/>
  <c r="J1564" i="1"/>
  <c r="K1564" i="1" s="1"/>
  <c r="I1565" i="1"/>
  <c r="M1563" i="1"/>
  <c r="L1563" i="1" l="1"/>
  <c r="O1563" i="1" s="1"/>
  <c r="F1564" i="1"/>
  <c r="E1564" i="1"/>
  <c r="D1564" i="1" s="1"/>
  <c r="L1564" i="1" s="1"/>
  <c r="U1564" i="1"/>
  <c r="W1564" i="1" s="1"/>
  <c r="J1565" i="1"/>
  <c r="K1565" i="1" s="1"/>
  <c r="I1566" i="1"/>
  <c r="M1564" i="1" l="1"/>
  <c r="N1564" i="1" s="1"/>
  <c r="F1565" i="1"/>
  <c r="E1565" i="1"/>
  <c r="D1565" i="1" s="1"/>
  <c r="L1565" i="1" s="1"/>
  <c r="G1564" i="1"/>
  <c r="J1566" i="1"/>
  <c r="K1566" i="1" s="1"/>
  <c r="I1567" i="1"/>
  <c r="U1565" i="1"/>
  <c r="W1565" i="1" s="1"/>
  <c r="Y1563" i="1" l="1"/>
  <c r="M1565" i="1"/>
  <c r="M1566" i="1" s="1"/>
  <c r="M1567" i="1" s="1"/>
  <c r="O1564" i="1"/>
  <c r="E1566" i="1"/>
  <c r="D1566" i="1" s="1"/>
  <c r="L1566" i="1" s="1"/>
  <c r="F1566" i="1"/>
  <c r="G1565" i="1"/>
  <c r="J1567" i="1"/>
  <c r="K1567" i="1" s="1"/>
  <c r="I1568" i="1"/>
  <c r="U1566" i="1"/>
  <c r="W1566" i="1" s="1"/>
  <c r="N1565" i="1" l="1"/>
  <c r="O1565" i="1" s="1"/>
  <c r="E1567" i="1"/>
  <c r="D1567" i="1" s="1"/>
  <c r="L1567" i="1" s="1"/>
  <c r="F1567" i="1"/>
  <c r="G1566" i="1"/>
  <c r="J1568" i="1"/>
  <c r="K1568" i="1" s="1"/>
  <c r="M1568" i="1"/>
  <c r="I1569" i="1"/>
  <c r="U1567" i="1"/>
  <c r="W1567" i="1" s="1"/>
  <c r="N1566" i="1" l="1"/>
  <c r="N1567" i="1" s="1"/>
  <c r="N1568" i="1" s="1"/>
  <c r="N1569" i="1" s="1"/>
  <c r="E1568" i="1"/>
  <c r="D1568" i="1" s="1"/>
  <c r="L1568" i="1" s="1"/>
  <c r="Y1565" i="1"/>
  <c r="F1568" i="1"/>
  <c r="G1567" i="1"/>
  <c r="I1570" i="1"/>
  <c r="M1569" i="1"/>
  <c r="J1569" i="1"/>
  <c r="K1569" i="1" s="1"/>
  <c r="U1568" i="1"/>
  <c r="W1568" i="1" s="1"/>
  <c r="O1566" i="1" l="1"/>
  <c r="O1568" i="1"/>
  <c r="O1567" i="1"/>
  <c r="E1569" i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F1582" i="1"/>
  <c r="N1583" i="1"/>
  <c r="I1584" i="1"/>
  <c r="M1583" i="1"/>
  <c r="J1583" i="1"/>
  <c r="K1583" i="1" s="1"/>
  <c r="E1583" i="1" s="1"/>
  <c r="D1582" i="1"/>
  <c r="L1582" i="1" s="1"/>
  <c r="O1582" i="1" s="1"/>
  <c r="U1582" i="1"/>
  <c r="W1582" i="1" s="1"/>
  <c r="L1581" i="1"/>
  <c r="O1581" i="1" s="1"/>
  <c r="F1583" i="1" l="1"/>
  <c r="D1583" i="1"/>
  <c r="L1583" i="1" s="1"/>
  <c r="O1583" i="1" s="1"/>
  <c r="U1583" i="1"/>
  <c r="W1583" i="1" s="1"/>
  <c r="G1582" i="1"/>
  <c r="M1584" i="1"/>
  <c r="I1585" i="1"/>
  <c r="N1584" i="1"/>
  <c r="J1584" i="1"/>
  <c r="K1584" i="1" s="1"/>
  <c r="E1584" i="1" s="1"/>
  <c r="F1584" i="1" l="1"/>
  <c r="D1584" i="1"/>
  <c r="G1584" i="1" s="1"/>
  <c r="U1584" i="1"/>
  <c r="W1584" i="1" s="1"/>
  <c r="I1586" i="1"/>
  <c r="M1585" i="1"/>
  <c r="J1585" i="1"/>
  <c r="K1585" i="1" s="1"/>
  <c r="E1585" i="1" s="1"/>
  <c r="N1585" i="1"/>
  <c r="G1583" i="1"/>
  <c r="F1585" i="1" l="1"/>
  <c r="L1584" i="1"/>
  <c r="O1584" i="1" s="1"/>
  <c r="J1586" i="1"/>
  <c r="K1586" i="1" s="1"/>
  <c r="E1586" i="1" s="1"/>
  <c r="M1586" i="1"/>
  <c r="I1587" i="1"/>
  <c r="N1586" i="1"/>
  <c r="D1585" i="1"/>
  <c r="G1585" i="1" s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D1589" i="1"/>
  <c r="L1589" i="1" s="1"/>
  <c r="O1589" i="1" s="1"/>
  <c r="U1589" i="1"/>
  <c r="W1589" i="1" s="1"/>
  <c r="M1590" i="1" l="1"/>
  <c r="N1590" i="1" s="1"/>
  <c r="N1591" i="1" s="1"/>
  <c r="F1590" i="1"/>
  <c r="G1589" i="1"/>
  <c r="I1592" i="1"/>
  <c r="J1591" i="1"/>
  <c r="K1591" i="1" s="1"/>
  <c r="E1591" i="1" s="1"/>
  <c r="D1590" i="1"/>
  <c r="L1590" i="1" s="1"/>
  <c r="U1590" i="1"/>
  <c r="W1590" i="1" s="1"/>
  <c r="O1590" i="1" l="1"/>
  <c r="M1591" i="1"/>
  <c r="F1591" i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N1593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O1593" i="1" l="1"/>
  <c r="M1594" i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Y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N1595" i="1"/>
  <c r="M1596" i="1"/>
  <c r="L1596" i="1"/>
  <c r="I1599" i="1"/>
  <c r="J1598" i="1"/>
  <c r="K1598" i="1" s="1"/>
  <c r="U1597" i="1"/>
  <c r="W1597" i="1" s="1"/>
  <c r="Y1594" i="1" l="1"/>
  <c r="F1598" i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S1563" i="1" l="1"/>
  <c r="O1597" i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S1565" i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F1611" i="1"/>
  <c r="M1612" i="1"/>
  <c r="J1612" i="1"/>
  <c r="K1612" i="1" s="1"/>
  <c r="I1613" i="1"/>
  <c r="N1612" i="1"/>
  <c r="D1611" i="1"/>
  <c r="G1611" i="1" s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F1614" i="1"/>
  <c r="M1615" i="1"/>
  <c r="I1616" i="1"/>
  <c r="J1615" i="1"/>
  <c r="K1615" i="1" s="1"/>
  <c r="N1615" i="1"/>
  <c r="D1614" i="1"/>
  <c r="G1614" i="1" s="1"/>
  <c r="U1614" i="1"/>
  <c r="W1614" i="1" s="1"/>
  <c r="L1613" i="1"/>
  <c r="O1613" i="1" s="1"/>
  <c r="E1615" i="1" l="1"/>
  <c r="F1615" i="1"/>
  <c r="I1617" i="1"/>
  <c r="N1616" i="1"/>
  <c r="M1616" i="1"/>
  <c r="J1616" i="1"/>
  <c r="K1616" i="1" s="1"/>
  <c r="E1616" i="1" s="1"/>
  <c r="D1615" i="1"/>
  <c r="L1615" i="1" s="1"/>
  <c r="O1615" i="1" s="1"/>
  <c r="U1615" i="1"/>
  <c r="W1615" i="1" s="1"/>
  <c r="L1614" i="1"/>
  <c r="O1614" i="1" s="1"/>
  <c r="F1616" i="1" l="1"/>
  <c r="D1616" i="1"/>
  <c r="L1616" i="1" s="1"/>
  <c r="O1616" i="1" s="1"/>
  <c r="U1616" i="1"/>
  <c r="W1616" i="1" s="1"/>
  <c r="N1617" i="1"/>
  <c r="J1617" i="1"/>
  <c r="K1617" i="1" s="1"/>
  <c r="E1617" i="1" s="1"/>
  <c r="I1618" i="1"/>
  <c r="M1617" i="1"/>
  <c r="G1615" i="1"/>
  <c r="F1617" i="1" l="1"/>
  <c r="G1616" i="1"/>
  <c r="D1617" i="1"/>
  <c r="G1617" i="1" s="1"/>
  <c r="U1617" i="1"/>
  <c r="W1617" i="1" s="1"/>
  <c r="J1618" i="1"/>
  <c r="K1618" i="1" s="1"/>
  <c r="E1618" i="1" s="1"/>
  <c r="I1619" i="1"/>
  <c r="M1618" i="1"/>
  <c r="N1618" i="1"/>
  <c r="F1618" i="1" l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J1621" i="1"/>
  <c r="K1621" i="1" s="1"/>
  <c r="E1621" i="1" s="1"/>
  <c r="G1619" i="1"/>
  <c r="D1620" i="1"/>
  <c r="G1620" i="1" s="1"/>
  <c r="U1620" i="1"/>
  <c r="W1620" i="1" s="1"/>
  <c r="F1621" i="1" l="1"/>
  <c r="L1620" i="1"/>
  <c r="I1623" i="1"/>
  <c r="J1622" i="1"/>
  <c r="K1622" i="1" s="1"/>
  <c r="E1622" i="1" s="1"/>
  <c r="D1621" i="1"/>
  <c r="G1621" i="1" s="1"/>
  <c r="U1621" i="1"/>
  <c r="W1621" i="1" s="1"/>
  <c r="O1620" i="1" l="1"/>
  <c r="M1621" i="1"/>
  <c r="F1622" i="1"/>
  <c r="L1621" i="1"/>
  <c r="D1622" i="1"/>
  <c r="L1622" i="1" s="1"/>
  <c r="U1622" i="1"/>
  <c r="W1622" i="1" s="1"/>
  <c r="J1623" i="1"/>
  <c r="K1623" i="1" s="1"/>
  <c r="I1624" i="1"/>
  <c r="U1623" i="1" l="1"/>
  <c r="W1623" i="1" s="1"/>
  <c r="N1621" i="1"/>
  <c r="M1622" i="1"/>
  <c r="M1623" i="1" s="1"/>
  <c r="F1623" i="1"/>
  <c r="E1623" i="1"/>
  <c r="D1623" i="1" s="1"/>
  <c r="L1623" i="1" s="1"/>
  <c r="G1622" i="1"/>
  <c r="I1625" i="1"/>
  <c r="J1624" i="1"/>
  <c r="K1624" i="1" s="1"/>
  <c r="N1622" i="1" l="1"/>
  <c r="O1622" i="1" s="1"/>
  <c r="M1624" i="1"/>
  <c r="S1622" i="1"/>
  <c r="O1621" i="1"/>
  <c r="E1624" i="1"/>
  <c r="D1624" i="1" s="1"/>
  <c r="L1624" i="1" s="1"/>
  <c r="F1624" i="1"/>
  <c r="Y1622" i="1"/>
  <c r="G1623" i="1"/>
  <c r="U1624" i="1"/>
  <c r="W1624" i="1" s="1"/>
  <c r="J1625" i="1"/>
  <c r="K1625" i="1" s="1"/>
  <c r="I1626" i="1"/>
  <c r="S1623" i="1"/>
  <c r="N1623" i="1" l="1"/>
  <c r="Y1623" i="1"/>
  <c r="F1625" i="1"/>
  <c r="E1625" i="1"/>
  <c r="D1625" i="1" s="1"/>
  <c r="L1625" i="1" s="1"/>
  <c r="M1625" i="1"/>
  <c r="G1624" i="1"/>
  <c r="J1626" i="1"/>
  <c r="K1626" i="1" s="1"/>
  <c r="I1627" i="1"/>
  <c r="U1625" i="1"/>
  <c r="W1625" i="1" s="1"/>
  <c r="E1626" i="1" l="1"/>
  <c r="D1626" i="1" s="1"/>
  <c r="L1626" i="1" s="1"/>
  <c r="N1624" i="1"/>
  <c r="O1624" i="1" s="1"/>
  <c r="O1623" i="1"/>
  <c r="F1626" i="1"/>
  <c r="M1626" i="1"/>
  <c r="Y1624" i="1"/>
  <c r="G1625" i="1"/>
  <c r="I1628" i="1"/>
  <c r="J1627" i="1"/>
  <c r="K1627" i="1" s="1"/>
  <c r="U1626" i="1"/>
  <c r="W1626" i="1" s="1"/>
  <c r="S1624" i="1" l="1"/>
  <c r="N1625" i="1"/>
  <c r="M1627" i="1"/>
  <c r="F1627" i="1"/>
  <c r="E1627" i="1"/>
  <c r="D1627" i="1" s="1"/>
  <c r="L1627" i="1" s="1"/>
  <c r="U1627" i="1"/>
  <c r="W1627" i="1" s="1"/>
  <c r="G1626" i="1"/>
  <c r="J1628" i="1"/>
  <c r="K1628" i="1" s="1"/>
  <c r="I1629" i="1"/>
  <c r="N1626" i="1" l="1"/>
  <c r="O1626" i="1" s="1"/>
  <c r="O1625" i="1"/>
  <c r="M1628" i="1"/>
  <c r="M1629" i="1" s="1"/>
  <c r="Y1626" i="1"/>
  <c r="E1628" i="1"/>
  <c r="D1628" i="1" s="1"/>
  <c r="L1628" i="1" s="1"/>
  <c r="F1628" i="1"/>
  <c r="J1629" i="1"/>
  <c r="K1629" i="1" s="1"/>
  <c r="I1630" i="1"/>
  <c r="U1628" i="1"/>
  <c r="W1628" i="1" s="1"/>
  <c r="G1627" i="1"/>
  <c r="S1626" i="1" l="1"/>
  <c r="N1627" i="1"/>
  <c r="F1629" i="1"/>
  <c r="E1629" i="1"/>
  <c r="D1629" i="1" s="1"/>
  <c r="L1629" i="1" s="1"/>
  <c r="G1628" i="1"/>
  <c r="I1631" i="1"/>
  <c r="J1630" i="1"/>
  <c r="K1630" i="1" s="1"/>
  <c r="M1630" i="1"/>
  <c r="U1629" i="1"/>
  <c r="W1629" i="1" s="1"/>
  <c r="N1628" i="1" l="1"/>
  <c r="O1627" i="1"/>
  <c r="E1630" i="1"/>
  <c r="D1630" i="1" s="1"/>
  <c r="L1630" i="1" s="1"/>
  <c r="F1630" i="1"/>
  <c r="G1629" i="1"/>
  <c r="U1630" i="1"/>
  <c r="W1630" i="1" s="1"/>
  <c r="J1631" i="1"/>
  <c r="K1631" i="1" s="1"/>
  <c r="M1631" i="1"/>
  <c r="I1632" i="1"/>
  <c r="N1629" i="1" l="1"/>
  <c r="O1628" i="1"/>
  <c r="F1631" i="1"/>
  <c r="E1631" i="1"/>
  <c r="D1631" i="1" s="1"/>
  <c r="L1631" i="1" s="1"/>
  <c r="U1631" i="1"/>
  <c r="W1631" i="1" s="1"/>
  <c r="M1632" i="1"/>
  <c r="I1633" i="1"/>
  <c r="J1632" i="1"/>
  <c r="K1632" i="1" s="1"/>
  <c r="G1630" i="1"/>
  <c r="N1630" i="1" l="1"/>
  <c r="O1629" i="1"/>
  <c r="E1632" i="1"/>
  <c r="D1632" i="1" s="1"/>
  <c r="G1632" i="1" s="1"/>
  <c r="F1632" i="1"/>
  <c r="G1631" i="1"/>
  <c r="U1632" i="1"/>
  <c r="W1632" i="1" s="1"/>
  <c r="J1633" i="1"/>
  <c r="K1633" i="1" s="1"/>
  <c r="I1634" i="1"/>
  <c r="M1633" i="1"/>
  <c r="N1631" i="1" l="1"/>
  <c r="O1630" i="1"/>
  <c r="F1633" i="1"/>
  <c r="E1633" i="1"/>
  <c r="D1633" i="1" s="1"/>
  <c r="L1633" i="1" s="1"/>
  <c r="L1632" i="1"/>
  <c r="J1634" i="1"/>
  <c r="K1634" i="1" s="1"/>
  <c r="I1635" i="1"/>
  <c r="M1634" i="1"/>
  <c r="U1633" i="1"/>
  <c r="W1633" i="1" s="1"/>
  <c r="N1632" i="1" l="1"/>
  <c r="N1633" i="1" s="1"/>
  <c r="N1634" i="1" s="1"/>
  <c r="N1635" i="1" s="1"/>
  <c r="O1631" i="1"/>
  <c r="E1634" i="1"/>
  <c r="D1634" i="1" s="1"/>
  <c r="L1634" i="1" s="1"/>
  <c r="F1634" i="1"/>
  <c r="G1633" i="1"/>
  <c r="J1635" i="1"/>
  <c r="K1635" i="1" s="1"/>
  <c r="I1636" i="1"/>
  <c r="M1635" i="1"/>
  <c r="U1634" i="1"/>
  <c r="W1634" i="1" s="1"/>
  <c r="O1634" i="1" l="1"/>
  <c r="O1633" i="1"/>
  <c r="O1632" i="1"/>
  <c r="F1635" i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S1593" i="1" l="1"/>
  <c r="E1636" i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I1652" i="1"/>
  <c r="J1651" i="1"/>
  <c r="K1651" i="1" s="1"/>
  <c r="L1649" i="1"/>
  <c r="O1649" i="1" s="1"/>
  <c r="G1650" i="1" l="1"/>
  <c r="L1650" i="1"/>
  <c r="F1651" i="1"/>
  <c r="E1651" i="1"/>
  <c r="J1652" i="1"/>
  <c r="K1652" i="1" s="1"/>
  <c r="I1653" i="1"/>
  <c r="U1651" i="1"/>
  <c r="W1651" i="1" s="1"/>
  <c r="O1650" i="1" l="1"/>
  <c r="M1651" i="1"/>
  <c r="E1652" i="1"/>
  <c r="F1652" i="1"/>
  <c r="D1651" i="1"/>
  <c r="L1651" i="1" s="1"/>
  <c r="I1654" i="1"/>
  <c r="J1653" i="1"/>
  <c r="K1653" i="1" s="1"/>
  <c r="U1652" i="1"/>
  <c r="W1652" i="1" s="1"/>
  <c r="N1651" i="1" l="1"/>
  <c r="M1652" i="1"/>
  <c r="D1652" i="1"/>
  <c r="L1652" i="1" s="1"/>
  <c r="G1651" i="1"/>
  <c r="F1653" i="1"/>
  <c r="E1653" i="1"/>
  <c r="U1653" i="1"/>
  <c r="W1653" i="1" s="1"/>
  <c r="I1655" i="1"/>
  <c r="J1654" i="1"/>
  <c r="K1654" i="1" s="1"/>
  <c r="N1652" i="1" l="1"/>
  <c r="O1652" i="1" s="1"/>
  <c r="S1652" i="1"/>
  <c r="Y1652" i="1" s="1"/>
  <c r="M1653" i="1"/>
  <c r="O1651" i="1"/>
  <c r="D1653" i="1"/>
  <c r="G1653" i="1" s="1"/>
  <c r="G1652" i="1"/>
  <c r="E1654" i="1"/>
  <c r="F1654" i="1"/>
  <c r="U1654" i="1"/>
  <c r="W1654" i="1" s="1"/>
  <c r="I1656" i="1"/>
  <c r="J1655" i="1"/>
  <c r="K1655" i="1" s="1"/>
  <c r="N1653" i="1" l="1"/>
  <c r="L1653" i="1"/>
  <c r="M1654" i="1" s="1"/>
  <c r="D1654" i="1"/>
  <c r="G1654" i="1" s="1"/>
  <c r="F1655" i="1"/>
  <c r="E1655" i="1"/>
  <c r="U1655" i="1"/>
  <c r="W1655" i="1" s="1"/>
  <c r="J1656" i="1"/>
  <c r="K1656" i="1" s="1"/>
  <c r="I1657" i="1"/>
  <c r="S1653" i="1"/>
  <c r="N1654" i="1" l="1"/>
  <c r="N1655" i="1" s="1"/>
  <c r="O1653" i="1"/>
  <c r="M1655" i="1"/>
  <c r="D1655" i="1"/>
  <c r="L1655" i="1" s="1"/>
  <c r="L1654" i="1"/>
  <c r="F1656" i="1"/>
  <c r="E1656" i="1"/>
  <c r="U1656" i="1"/>
  <c r="W1656" i="1" s="1"/>
  <c r="I1658" i="1"/>
  <c r="J1657" i="1"/>
  <c r="K1657" i="1" s="1"/>
  <c r="S1654" i="1"/>
  <c r="O1654" i="1" l="1"/>
  <c r="O1655" i="1"/>
  <c r="D1656" i="1"/>
  <c r="G1656" i="1" s="1"/>
  <c r="G1655" i="1"/>
  <c r="M1656" i="1"/>
  <c r="N1656" i="1" s="1"/>
  <c r="N1657" i="1" s="1"/>
  <c r="F1657" i="1"/>
  <c r="E1657" i="1"/>
  <c r="J1658" i="1"/>
  <c r="K1658" i="1" s="1"/>
  <c r="I1659" i="1"/>
  <c r="U1657" i="1"/>
  <c r="W1657" i="1" s="1"/>
  <c r="Y1655" i="1" l="1"/>
  <c r="M1657" i="1"/>
  <c r="M1658" i="1" s="1"/>
  <c r="N1658" i="1" s="1"/>
  <c r="N1659" i="1" s="1"/>
  <c r="D1657" i="1"/>
  <c r="L1657" i="1" s="1"/>
  <c r="O1657" i="1" s="1"/>
  <c r="L1656" i="1"/>
  <c r="O1656" i="1" s="1"/>
  <c r="F1658" i="1"/>
  <c r="E1658" i="1"/>
  <c r="I1660" i="1"/>
  <c r="J1659" i="1"/>
  <c r="K1659" i="1" s="1"/>
  <c r="U1658" i="1"/>
  <c r="W1658" i="1" s="1"/>
  <c r="F1659" i="1" l="1"/>
  <c r="D1658" i="1"/>
  <c r="L1658" i="1" s="1"/>
  <c r="O1658" i="1" s="1"/>
  <c r="G1657" i="1"/>
  <c r="E1659" i="1"/>
  <c r="M1659" i="1"/>
  <c r="M1660" i="1" s="1"/>
  <c r="Y1657" i="1"/>
  <c r="U1659" i="1"/>
  <c r="W1659" i="1" s="1"/>
  <c r="N1660" i="1"/>
  <c r="I1661" i="1"/>
  <c r="J1660" i="1"/>
  <c r="K1660" i="1" s="1"/>
  <c r="D1659" i="1" l="1"/>
  <c r="G1659" i="1" s="1"/>
  <c r="G1658" i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D1663" i="1" l="1"/>
  <c r="L1663" i="1" s="1"/>
  <c r="O1663" i="1" s="1"/>
  <c r="L1662" i="1"/>
  <c r="O1662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G1664" i="1" l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G1665" i="1" l="1"/>
  <c r="D1666" i="1"/>
  <c r="G1666" i="1" s="1"/>
  <c r="F1667" i="1"/>
  <c r="E1667" i="1"/>
  <c r="U1667" i="1"/>
  <c r="W1667" i="1" s="1"/>
  <c r="I1669" i="1"/>
  <c r="J1668" i="1"/>
  <c r="K1668" i="1" s="1"/>
  <c r="N1668" i="1"/>
  <c r="M1668" i="1"/>
  <c r="L1666" i="1" l="1"/>
  <c r="O1666" i="1" s="1"/>
  <c r="D1667" i="1"/>
  <c r="L1667" i="1" s="1"/>
  <c r="O1667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L1669" i="1" l="1"/>
  <c r="O1669" i="1" s="1"/>
  <c r="D1670" i="1"/>
  <c r="G1670" i="1" s="1"/>
  <c r="F1671" i="1"/>
  <c r="E1671" i="1"/>
  <c r="N1672" i="1"/>
  <c r="I1673" i="1"/>
  <c r="J1672" i="1"/>
  <c r="K1672" i="1" s="1"/>
  <c r="M1672" i="1"/>
  <c r="U1671" i="1"/>
  <c r="W1671" i="1" s="1"/>
  <c r="L1670" i="1" l="1"/>
  <c r="O1670" i="1" s="1"/>
  <c r="F1672" i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I1677" i="1"/>
  <c r="M1676" i="1"/>
  <c r="N1676" i="1"/>
  <c r="F1676" i="1" l="1"/>
  <c r="L1674" i="1"/>
  <c r="O1674" i="1" s="1"/>
  <c r="D1675" i="1"/>
  <c r="L1675" i="1" s="1"/>
  <c r="O1675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I1679" i="1"/>
  <c r="N1678" i="1"/>
  <c r="M1678" i="1"/>
  <c r="U1677" i="1"/>
  <c r="W1677" i="1" s="1"/>
  <c r="F1678" i="1" l="1"/>
  <c r="L1676" i="1"/>
  <c r="O1676" i="1" s="1"/>
  <c r="E1678" i="1"/>
  <c r="D1677" i="1"/>
  <c r="L1677" i="1" s="1"/>
  <c r="O1677" i="1" s="1"/>
  <c r="I1680" i="1"/>
  <c r="J1679" i="1"/>
  <c r="K1679" i="1" s="1"/>
  <c r="M1679" i="1"/>
  <c r="N1679" i="1"/>
  <c r="U1678" i="1"/>
  <c r="W1678" i="1" s="1"/>
  <c r="F1679" i="1" l="1"/>
  <c r="D1678" i="1"/>
  <c r="L1678" i="1" s="1"/>
  <c r="O1678" i="1" s="1"/>
  <c r="G1677" i="1"/>
  <c r="E1679" i="1"/>
  <c r="U1679" i="1"/>
  <c r="W1679" i="1" s="1"/>
  <c r="J1680" i="1"/>
  <c r="K1680" i="1" s="1"/>
  <c r="I1681" i="1"/>
  <c r="M1680" i="1"/>
  <c r="N1680" i="1"/>
  <c r="F1680" i="1" l="1"/>
  <c r="G1678" i="1"/>
  <c r="D1679" i="1"/>
  <c r="G1679" i="1" s="1"/>
  <c r="E1680" i="1"/>
  <c r="I1682" i="1"/>
  <c r="J1681" i="1"/>
  <c r="K1681" i="1" s="1"/>
  <c r="M1681" i="1"/>
  <c r="N1681" i="1"/>
  <c r="U1680" i="1"/>
  <c r="W1680" i="1" s="1"/>
  <c r="F1681" i="1" l="1"/>
  <c r="D1680" i="1"/>
  <c r="L1680" i="1" s="1"/>
  <c r="O1680" i="1" s="1"/>
  <c r="L1679" i="1"/>
  <c r="O1679" i="1" s="1"/>
  <c r="E1681" i="1"/>
  <c r="U1681" i="1"/>
  <c r="W1681" i="1" s="1"/>
  <c r="J1682" i="1"/>
  <c r="K1682" i="1" s="1"/>
  <c r="I1683" i="1"/>
  <c r="F1682" i="1" l="1"/>
  <c r="G1680" i="1"/>
  <c r="D1681" i="1"/>
  <c r="L1681" i="1" s="1"/>
  <c r="O1681" i="1" s="1"/>
  <c r="M1682" i="1"/>
  <c r="N1682" i="1" s="1"/>
  <c r="N1683" i="1" s="1"/>
  <c r="E1682" i="1"/>
  <c r="U1682" i="1"/>
  <c r="W1682" i="1" s="1"/>
  <c r="J1683" i="1"/>
  <c r="K1683" i="1" s="1"/>
  <c r="I1684" i="1"/>
  <c r="F1683" i="1" l="1"/>
  <c r="D1682" i="1"/>
  <c r="L1682" i="1" s="1"/>
  <c r="O1682" i="1" s="1"/>
  <c r="G1681" i="1"/>
  <c r="M1683" i="1"/>
  <c r="E1683" i="1"/>
  <c r="U1683" i="1"/>
  <c r="W1683" i="1" s="1"/>
  <c r="J1684" i="1"/>
  <c r="K1684" i="1" s="1"/>
  <c r="F1684" i="1" s="1"/>
  <c r="I1685" i="1"/>
  <c r="G1682" i="1" l="1"/>
  <c r="D1683" i="1"/>
  <c r="L1683" i="1" s="1"/>
  <c r="O1683" i="1" s="1"/>
  <c r="E1684" i="1"/>
  <c r="U1684" i="1"/>
  <c r="W1684" i="1" s="1"/>
  <c r="J1685" i="1"/>
  <c r="K1685" i="1" s="1"/>
  <c r="F1685" i="1" s="1"/>
  <c r="I1686" i="1"/>
  <c r="G1683" i="1" l="1"/>
  <c r="D1684" i="1"/>
  <c r="G1684" i="1" s="1"/>
  <c r="M1684" i="1"/>
  <c r="N1684" i="1" s="1"/>
  <c r="E1685" i="1"/>
  <c r="U1685" i="1"/>
  <c r="W1685" i="1" s="1"/>
  <c r="I1687" i="1"/>
  <c r="J1686" i="1"/>
  <c r="K1686" i="1" s="1"/>
  <c r="L1684" i="1" l="1"/>
  <c r="O1684" i="1" s="1"/>
  <c r="D1685" i="1"/>
  <c r="L1685" i="1" s="1"/>
  <c r="U1686" i="1"/>
  <c r="W1686" i="1" s="1"/>
  <c r="M1685" i="1"/>
  <c r="N1685" i="1" s="1"/>
  <c r="E1686" i="1"/>
  <c r="F1686" i="1"/>
  <c r="S1685" i="1"/>
  <c r="J1687" i="1"/>
  <c r="K1687" i="1" s="1"/>
  <c r="I1688" i="1"/>
  <c r="G1685" i="1" l="1"/>
  <c r="D1686" i="1"/>
  <c r="L1686" i="1" s="1"/>
  <c r="M1686" i="1"/>
  <c r="N1686" i="1" s="1"/>
  <c r="O1685" i="1"/>
  <c r="S1684" i="1"/>
  <c r="F1687" i="1"/>
  <c r="E1687" i="1"/>
  <c r="Y1685" i="1"/>
  <c r="U1687" i="1"/>
  <c r="W1687" i="1" s="1"/>
  <c r="J1688" i="1"/>
  <c r="K1688" i="1" s="1"/>
  <c r="I1689" i="1"/>
  <c r="D1687" i="1" l="1"/>
  <c r="L1687" i="1" s="1"/>
  <c r="O1686" i="1"/>
  <c r="G1686" i="1"/>
  <c r="M1687" i="1"/>
  <c r="N1687" i="1" s="1"/>
  <c r="Y1684" i="1"/>
  <c r="S1686" i="1"/>
  <c r="F1688" i="1"/>
  <c r="E1688" i="1"/>
  <c r="I1690" i="1"/>
  <c r="J1689" i="1"/>
  <c r="K1689" i="1" s="1"/>
  <c r="U1688" i="1"/>
  <c r="W1688" i="1" s="1"/>
  <c r="O1687" i="1" l="1"/>
  <c r="G1687" i="1"/>
  <c r="M1688" i="1"/>
  <c r="N1688" i="1" s="1"/>
  <c r="N1689" i="1" s="1"/>
  <c r="N1690" i="1" s="1"/>
  <c r="F1689" i="1"/>
  <c r="Y1686" i="1"/>
  <c r="E1689" i="1"/>
  <c r="D1688" i="1"/>
  <c r="G1688" i="1" s="1"/>
  <c r="Y1687" i="1"/>
  <c r="U1689" i="1"/>
  <c r="W1689" i="1" s="1"/>
  <c r="J1690" i="1"/>
  <c r="K1690" i="1" s="1"/>
  <c r="I1691" i="1"/>
  <c r="M1689" i="1" l="1"/>
  <c r="M1690" i="1" s="1"/>
  <c r="M1691" i="1" s="1"/>
  <c r="F1690" i="1"/>
  <c r="L1688" i="1"/>
  <c r="O1688" i="1" s="1"/>
  <c r="D1689" i="1"/>
  <c r="L1689" i="1" s="1"/>
  <c r="O1689" i="1" s="1"/>
  <c r="E1690" i="1"/>
  <c r="U1690" i="1"/>
  <c r="W1690" i="1" s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D1692" i="1" l="1"/>
  <c r="L1692" i="1" s="1"/>
  <c r="O1692" i="1" s="1"/>
  <c r="G1691" i="1"/>
  <c r="F1693" i="1"/>
  <c r="E1693" i="1"/>
  <c r="U1693" i="1"/>
  <c r="W1693" i="1" s="1"/>
  <c r="I1695" i="1"/>
  <c r="J1694" i="1"/>
  <c r="K1694" i="1" s="1"/>
  <c r="M1694" i="1"/>
  <c r="N1694" i="1"/>
  <c r="F1694" i="1" l="1"/>
  <c r="D1693" i="1"/>
  <c r="G1693" i="1" s="1"/>
  <c r="G1692" i="1"/>
  <c r="E1694" i="1"/>
  <c r="U1694" i="1"/>
  <c r="W1694" i="1" s="1"/>
  <c r="I1696" i="1"/>
  <c r="J1695" i="1"/>
  <c r="K1695" i="1" s="1"/>
  <c r="N1695" i="1"/>
  <c r="M1695" i="1"/>
  <c r="F1695" i="1" l="1"/>
  <c r="D1694" i="1"/>
  <c r="G1694" i="1" s="1"/>
  <c r="L1693" i="1"/>
  <c r="O1693" i="1" s="1"/>
  <c r="E1695" i="1"/>
  <c r="U1695" i="1"/>
  <c r="W1695" i="1" s="1"/>
  <c r="J1696" i="1"/>
  <c r="K1696" i="1" s="1"/>
  <c r="I1697" i="1"/>
  <c r="M1696" i="1"/>
  <c r="N1696" i="1"/>
  <c r="F1696" i="1" l="1"/>
  <c r="L1694" i="1"/>
  <c r="O1694" i="1" s="1"/>
  <c r="D1695" i="1"/>
  <c r="G1695" i="1" s="1"/>
  <c r="E1696" i="1"/>
  <c r="M1697" i="1"/>
  <c r="I1698" i="1"/>
  <c r="N1697" i="1"/>
  <c r="J1697" i="1"/>
  <c r="K1697" i="1" s="1"/>
  <c r="U1696" i="1"/>
  <c r="W1696" i="1" s="1"/>
  <c r="F1697" i="1" l="1"/>
  <c r="L1695" i="1"/>
  <c r="O1695" i="1" s="1"/>
  <c r="D1696" i="1"/>
  <c r="L1696" i="1" s="1"/>
  <c r="O1696" i="1" s="1"/>
  <c r="E1697" i="1"/>
  <c r="U1697" i="1"/>
  <c r="W1697" i="1" s="1"/>
  <c r="J1698" i="1"/>
  <c r="K1698" i="1" s="1"/>
  <c r="I1699" i="1"/>
  <c r="N1698" i="1"/>
  <c r="M1698" i="1"/>
  <c r="F1698" i="1" l="1"/>
  <c r="G1696" i="1"/>
  <c r="D1697" i="1"/>
  <c r="G1697" i="1" s="1"/>
  <c r="E1698" i="1"/>
  <c r="I1700" i="1"/>
  <c r="J1699" i="1"/>
  <c r="K1699" i="1" s="1"/>
  <c r="M1699" i="1"/>
  <c r="N1699" i="1"/>
  <c r="U1698" i="1"/>
  <c r="W1698" i="1" s="1"/>
  <c r="F1699" i="1" l="1"/>
  <c r="L1697" i="1"/>
  <c r="O1697" i="1" s="1"/>
  <c r="D1698" i="1"/>
  <c r="G1698" i="1" s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G1699" i="1" l="1"/>
  <c r="D1700" i="1"/>
  <c r="L1700" i="1" s="1"/>
  <c r="O1700" i="1" s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S1655" i="1" l="1"/>
  <c r="F1703" i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S1657" i="1" l="1"/>
  <c r="F1706" i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D1708" i="1"/>
  <c r="L1708" i="1" s="1"/>
  <c r="O1708" i="1" s="1"/>
  <c r="G1707" i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U1712" i="1"/>
  <c r="W1712" i="1" s="1"/>
  <c r="L1711" i="1" l="1"/>
  <c r="F1713" i="1"/>
  <c r="D1712" i="1"/>
  <c r="L1712" i="1" s="1"/>
  <c r="E1713" i="1"/>
  <c r="U1713" i="1"/>
  <c r="W1713" i="1" s="1"/>
  <c r="I1715" i="1"/>
  <c r="J1714" i="1"/>
  <c r="K1714" i="1" s="1"/>
  <c r="F1714" i="1" l="1"/>
  <c r="O1711" i="1"/>
  <c r="M1712" i="1"/>
  <c r="G1712" i="1"/>
  <c r="D1713" i="1"/>
  <c r="G1713" i="1" s="1"/>
  <c r="E1714" i="1"/>
  <c r="U1714" i="1"/>
  <c r="W1714" i="1" s="1"/>
  <c r="I1716" i="1"/>
  <c r="J1715" i="1"/>
  <c r="K1715" i="1" s="1"/>
  <c r="F1715" i="1" l="1"/>
  <c r="N1712" i="1"/>
  <c r="M1713" i="1"/>
  <c r="L1713" i="1"/>
  <c r="D1714" i="1"/>
  <c r="L1714" i="1" s="1"/>
  <c r="E1715" i="1"/>
  <c r="U1715" i="1"/>
  <c r="W1715" i="1" s="1"/>
  <c r="J1716" i="1"/>
  <c r="K1716" i="1" s="1"/>
  <c r="I1717" i="1"/>
  <c r="F1716" i="1" l="1"/>
  <c r="D1715" i="1"/>
  <c r="L1715" i="1" s="1"/>
  <c r="G1714" i="1"/>
  <c r="N1713" i="1"/>
  <c r="O1713" i="1" s="1"/>
  <c r="O1712" i="1"/>
  <c r="M1714" i="1"/>
  <c r="M1715" i="1" s="1"/>
  <c r="M1716" i="1" s="1"/>
  <c r="S1714" i="1"/>
  <c r="E1716" i="1"/>
  <c r="U1716" i="1"/>
  <c r="W1716" i="1" s="1"/>
  <c r="I1718" i="1"/>
  <c r="J1717" i="1"/>
  <c r="K1717" i="1" s="1"/>
  <c r="G1715" i="1" l="1"/>
  <c r="N1714" i="1"/>
  <c r="O1714" i="1" s="1"/>
  <c r="D1716" i="1"/>
  <c r="L1716" i="1" s="1"/>
  <c r="S1713" i="1"/>
  <c r="Y1713" i="1" s="1"/>
  <c r="Y1714" i="1"/>
  <c r="F1717" i="1"/>
  <c r="E1717" i="1"/>
  <c r="M1717" i="1"/>
  <c r="M1718" i="1" s="1"/>
  <c r="U1717" i="1"/>
  <c r="W1717" i="1" s="1"/>
  <c r="I1719" i="1"/>
  <c r="J1718" i="1"/>
  <c r="K1718" i="1" s="1"/>
  <c r="S1716" i="1"/>
  <c r="N1715" i="1" l="1"/>
  <c r="N1716" i="1" s="1"/>
  <c r="O1716" i="1" s="1"/>
  <c r="G1716" i="1"/>
  <c r="D1717" i="1"/>
  <c r="L1717" i="1" s="1"/>
  <c r="F1718" i="1"/>
  <c r="E1718" i="1"/>
  <c r="Y1716" i="1"/>
  <c r="J1719" i="1"/>
  <c r="K1719" i="1" s="1"/>
  <c r="I1720" i="1"/>
  <c r="U1718" i="1"/>
  <c r="W1718" i="1" s="1"/>
  <c r="M1719" i="1"/>
  <c r="N1717" i="1" l="1"/>
  <c r="N1718" i="1" s="1"/>
  <c r="N1719" i="1" s="1"/>
  <c r="N1720" i="1" s="1"/>
  <c r="O1715" i="1"/>
  <c r="D1718" i="1"/>
  <c r="L1718" i="1" s="1"/>
  <c r="G1717" i="1"/>
  <c r="F1719" i="1"/>
  <c r="E1719" i="1"/>
  <c r="M1720" i="1"/>
  <c r="J1720" i="1"/>
  <c r="K1720" i="1" s="1"/>
  <c r="I1721" i="1"/>
  <c r="U1719" i="1"/>
  <c r="W1719" i="1" s="1"/>
  <c r="S1717" i="1"/>
  <c r="O1718" i="1" l="1"/>
  <c r="O1717" i="1"/>
  <c r="G1718" i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G1721" i="1" l="1"/>
  <c r="D1722" i="1"/>
  <c r="L1722" i="1" s="1"/>
  <c r="O1722" i="1" s="1"/>
  <c r="F1723" i="1"/>
  <c r="E1723" i="1"/>
  <c r="U1723" i="1"/>
  <c r="W1723" i="1" s="1"/>
  <c r="M1724" i="1"/>
  <c r="I1725" i="1"/>
  <c r="J1724" i="1"/>
  <c r="K1724" i="1" s="1"/>
  <c r="N1724" i="1"/>
  <c r="D1723" i="1" l="1"/>
  <c r="L1723" i="1" s="1"/>
  <c r="O1723" i="1" s="1"/>
  <c r="G1722" i="1"/>
  <c r="F1724" i="1"/>
  <c r="E1724" i="1"/>
  <c r="M1725" i="1"/>
  <c r="I1726" i="1"/>
  <c r="J1725" i="1"/>
  <c r="K1725" i="1" s="1"/>
  <c r="N1725" i="1"/>
  <c r="U1724" i="1"/>
  <c r="W1724" i="1" s="1"/>
  <c r="G1723" i="1" l="1"/>
  <c r="D1724" i="1"/>
  <c r="L1724" i="1" s="1"/>
  <c r="O1724" i="1" s="1"/>
  <c r="F1725" i="1"/>
  <c r="E1725" i="1"/>
  <c r="U1725" i="1"/>
  <c r="W1725" i="1" s="1"/>
  <c r="I1727" i="1"/>
  <c r="M1726" i="1"/>
  <c r="J1726" i="1"/>
  <c r="K1726" i="1" s="1"/>
  <c r="N1726" i="1"/>
  <c r="G1724" i="1" l="1"/>
  <c r="D1725" i="1"/>
  <c r="L1725" i="1" s="1"/>
  <c r="O1725" i="1" s="1"/>
  <c r="F1726" i="1"/>
  <c r="E1726" i="1"/>
  <c r="U1726" i="1"/>
  <c r="W1726" i="1" s="1"/>
  <c r="N1727" i="1"/>
  <c r="M1727" i="1"/>
  <c r="I1728" i="1"/>
  <c r="J1727" i="1"/>
  <c r="K1727" i="1" s="1"/>
  <c r="D1726" i="1" l="1"/>
  <c r="L1726" i="1" s="1"/>
  <c r="O1726" i="1" s="1"/>
  <c r="G1725" i="1"/>
  <c r="F1727" i="1"/>
  <c r="E1727" i="1"/>
  <c r="M1728" i="1"/>
  <c r="J1728" i="1"/>
  <c r="K1728" i="1" s="1"/>
  <c r="I1729" i="1"/>
  <c r="N1728" i="1"/>
  <c r="U1727" i="1"/>
  <c r="W1727" i="1" s="1"/>
  <c r="G1726" i="1" l="1"/>
  <c r="F1728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D1731" i="1"/>
  <c r="G1731" i="1" s="1"/>
  <c r="G1730" i="1"/>
  <c r="E1732" i="1"/>
  <c r="U1732" i="1"/>
  <c r="W1732" i="1" s="1"/>
  <c r="J1733" i="1"/>
  <c r="K1733" i="1" s="1"/>
  <c r="M1733" i="1"/>
  <c r="N1733" i="1"/>
  <c r="I1734" i="1"/>
  <c r="F1733" i="1" l="1"/>
  <c r="D1732" i="1"/>
  <c r="L1732" i="1" s="1"/>
  <c r="O1732" i="1" s="1"/>
  <c r="L1731" i="1"/>
  <c r="O1731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N1735" i="1"/>
  <c r="U1734" i="1"/>
  <c r="W1734" i="1" s="1"/>
  <c r="F1735" i="1" l="1"/>
  <c r="D1734" i="1"/>
  <c r="G1734" i="1" s="1"/>
  <c r="L1733" i="1"/>
  <c r="O1733" i="1" s="1"/>
  <c r="E1735" i="1"/>
  <c r="U1735" i="1"/>
  <c r="W1735" i="1" s="1"/>
  <c r="N1736" i="1"/>
  <c r="M1736" i="1"/>
  <c r="I1737" i="1"/>
  <c r="J1736" i="1"/>
  <c r="K1736" i="1" s="1"/>
  <c r="F1736" i="1" l="1"/>
  <c r="L1734" i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D1736" i="1" l="1"/>
  <c r="L1736" i="1" s="1"/>
  <c r="O1736" i="1" s="1"/>
  <c r="G1735" i="1"/>
  <c r="E1737" i="1"/>
  <c r="U1737" i="1"/>
  <c r="W1737" i="1" s="1"/>
  <c r="J1738" i="1"/>
  <c r="K1738" i="1" s="1"/>
  <c r="F1738" i="1" s="1"/>
  <c r="I1739" i="1"/>
  <c r="M1738" i="1"/>
  <c r="N1738" i="1"/>
  <c r="G1736" i="1" l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S1687" i="1" l="1"/>
  <c r="L1737" i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U1742" i="1"/>
  <c r="W1742" i="1" s="1"/>
  <c r="G1741" i="1" l="1"/>
  <c r="E1743" i="1"/>
  <c r="D1742" i="1"/>
  <c r="G1742" i="1" s="1"/>
  <c r="U1743" i="1"/>
  <c r="W1743" i="1" s="1"/>
  <c r="I1745" i="1"/>
  <c r="J1744" i="1"/>
  <c r="K1744" i="1" s="1"/>
  <c r="F1744" i="1" s="1"/>
  <c r="D1743" i="1" l="1"/>
  <c r="G1743" i="1" s="1"/>
  <c r="L1742" i="1"/>
  <c r="E1744" i="1"/>
  <c r="U1744" i="1"/>
  <c r="W1744" i="1" s="1"/>
  <c r="J1745" i="1"/>
  <c r="K1745" i="1" s="1"/>
  <c r="I1746" i="1"/>
  <c r="U1745" i="1" l="1"/>
  <c r="W1745" i="1" s="1"/>
  <c r="D1744" i="1"/>
  <c r="L1744" i="1" s="1"/>
  <c r="O1742" i="1"/>
  <c r="M1743" i="1"/>
  <c r="L1743" i="1"/>
  <c r="E1745" i="1"/>
  <c r="F1745" i="1"/>
  <c r="J1746" i="1"/>
  <c r="K1746" i="1" s="1"/>
  <c r="I1747" i="1"/>
  <c r="D1745" i="1" l="1"/>
  <c r="L1745" i="1" s="1"/>
  <c r="G1744" i="1"/>
  <c r="N1743" i="1"/>
  <c r="M1744" i="1"/>
  <c r="M1745" i="1" s="1"/>
  <c r="M1746" i="1" s="1"/>
  <c r="F1746" i="1"/>
  <c r="E1746" i="1"/>
  <c r="I1748" i="1"/>
  <c r="J1747" i="1"/>
  <c r="K1747" i="1" s="1"/>
  <c r="U1746" i="1"/>
  <c r="W1746" i="1" s="1"/>
  <c r="S1745" i="1"/>
  <c r="G1745" i="1" l="1"/>
  <c r="D1746" i="1"/>
  <c r="L1746" i="1" s="1"/>
  <c r="N1744" i="1"/>
  <c r="O1744" i="1" s="1"/>
  <c r="S1744" i="1"/>
  <c r="O1743" i="1"/>
  <c r="Y1745" i="1"/>
  <c r="M1747" i="1"/>
  <c r="E1747" i="1"/>
  <c r="F1747" i="1"/>
  <c r="U1747" i="1"/>
  <c r="W1747" i="1" s="1"/>
  <c r="J1748" i="1"/>
  <c r="K1748" i="1" s="1"/>
  <c r="I1749" i="1"/>
  <c r="G1746" i="1" l="1"/>
  <c r="D1747" i="1"/>
  <c r="L1747" i="1" s="1"/>
  <c r="N1745" i="1"/>
  <c r="Y1744" i="1"/>
  <c r="S1746" i="1"/>
  <c r="Y1746" i="1" s="1"/>
  <c r="F1748" i="1"/>
  <c r="E1748" i="1"/>
  <c r="M1748" i="1"/>
  <c r="J1749" i="1"/>
  <c r="K1749" i="1" s="1"/>
  <c r="I1750" i="1"/>
  <c r="U1748" i="1"/>
  <c r="W1748" i="1" s="1"/>
  <c r="G1747" i="1" l="1"/>
  <c r="D1748" i="1"/>
  <c r="G1748" i="1" s="1"/>
  <c r="O1745" i="1"/>
  <c r="N1746" i="1"/>
  <c r="F1749" i="1"/>
  <c r="E1749" i="1"/>
  <c r="Y1747" i="1"/>
  <c r="J1750" i="1"/>
  <c r="K1750" i="1" s="1"/>
  <c r="I1751" i="1"/>
  <c r="U1749" i="1"/>
  <c r="W1749" i="1" s="1"/>
  <c r="L1748" i="1" l="1"/>
  <c r="D1749" i="1"/>
  <c r="L1749" i="1" s="1"/>
  <c r="N1747" i="1"/>
  <c r="O1746" i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O1747" i="1"/>
  <c r="N1748" i="1"/>
  <c r="O1748" i="1" s="1"/>
  <c r="E1751" i="1"/>
  <c r="S1748" i="1"/>
  <c r="M1750" i="1"/>
  <c r="M1751" i="1" s="1"/>
  <c r="M1752" i="1" s="1"/>
  <c r="Y1748" i="1"/>
  <c r="I1753" i="1"/>
  <c r="J1752" i="1"/>
  <c r="K1752" i="1" s="1"/>
  <c r="U1751" i="1"/>
  <c r="W1751" i="1" s="1"/>
  <c r="D1751" i="1" l="1"/>
  <c r="L1751" i="1" s="1"/>
  <c r="G1750" i="1"/>
  <c r="F1752" i="1"/>
  <c r="N1749" i="1"/>
  <c r="N1750" i="1" s="1"/>
  <c r="S1747" i="1"/>
  <c r="E1752" i="1"/>
  <c r="M1753" i="1"/>
  <c r="I1754" i="1"/>
  <c r="J1753" i="1"/>
  <c r="K1753" i="1" s="1"/>
  <c r="U1752" i="1"/>
  <c r="W1752" i="1" s="1"/>
  <c r="D1752" i="1" l="1"/>
  <c r="G1752" i="1" s="1"/>
  <c r="G1751" i="1"/>
  <c r="F1753" i="1"/>
  <c r="O1749" i="1"/>
  <c r="E1753" i="1"/>
  <c r="D1753" i="1" s="1"/>
  <c r="G1753" i="1" s="1"/>
  <c r="N1751" i="1"/>
  <c r="O1750" i="1"/>
  <c r="U1753" i="1"/>
  <c r="W1753" i="1" s="1"/>
  <c r="J1754" i="1"/>
  <c r="K1754" i="1" s="1"/>
  <c r="M1754" i="1"/>
  <c r="I1755" i="1"/>
  <c r="L1752" i="1" l="1"/>
  <c r="F1754" i="1"/>
  <c r="E1754" i="1"/>
  <c r="D1754" i="1" s="1"/>
  <c r="G1754" i="1" s="1"/>
  <c r="L1753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E1755" i="1" l="1"/>
  <c r="D1755" i="1" s="1"/>
  <c r="G1755" i="1" s="1"/>
  <c r="F1755" i="1"/>
  <c r="O1752" i="1"/>
  <c r="O1753" i="1"/>
  <c r="L1754" i="1"/>
  <c r="O1754" i="1" s="1"/>
  <c r="U1755" i="1"/>
  <c r="W1755" i="1" s="1"/>
  <c r="N1756" i="1"/>
  <c r="I1757" i="1"/>
  <c r="M1756" i="1"/>
  <c r="J1756" i="1"/>
  <c r="K1756" i="1" s="1"/>
  <c r="E1756" i="1" l="1"/>
  <c r="D1756" i="1" s="1"/>
  <c r="L1756" i="1" s="1"/>
  <c r="O1756" i="1" s="1"/>
  <c r="F1756" i="1"/>
  <c r="L1755" i="1"/>
  <c r="O1755" i="1" s="1"/>
  <c r="U1756" i="1"/>
  <c r="W1756" i="1" s="1"/>
  <c r="M1757" i="1"/>
  <c r="I1758" i="1"/>
  <c r="J1757" i="1"/>
  <c r="K1757" i="1" s="1"/>
  <c r="N1757" i="1"/>
  <c r="E1757" i="1" l="1"/>
  <c r="D1757" i="1" s="1"/>
  <c r="L1757" i="1" s="1"/>
  <c r="O1757" i="1" s="1"/>
  <c r="F1757" i="1"/>
  <c r="G1756" i="1"/>
  <c r="J1758" i="1"/>
  <c r="K1758" i="1" s="1"/>
  <c r="M1758" i="1"/>
  <c r="N1758" i="1"/>
  <c r="I1759" i="1"/>
  <c r="U1757" i="1"/>
  <c r="W1757" i="1" s="1"/>
  <c r="E1758" i="1" l="1"/>
  <c r="D1758" i="1" s="1"/>
  <c r="G1758" i="1" s="1"/>
  <c r="F1758" i="1"/>
  <c r="G1757" i="1"/>
  <c r="M1759" i="1"/>
  <c r="N1759" i="1"/>
  <c r="J1759" i="1"/>
  <c r="K1759" i="1" s="1"/>
  <c r="I1760" i="1"/>
  <c r="U1758" i="1"/>
  <c r="W1758" i="1" s="1"/>
  <c r="E1759" i="1" l="1"/>
  <c r="D1759" i="1" s="1"/>
  <c r="G1759" i="1" s="1"/>
  <c r="F1759" i="1"/>
  <c r="L1758" i="1"/>
  <c r="O1758" i="1" s="1"/>
  <c r="I1761" i="1"/>
  <c r="M1760" i="1"/>
  <c r="J1760" i="1"/>
  <c r="K1760" i="1" s="1"/>
  <c r="N1760" i="1"/>
  <c r="U1759" i="1"/>
  <c r="W1759" i="1" s="1"/>
  <c r="E1760" i="1" l="1"/>
  <c r="D1760" i="1" s="1"/>
  <c r="G1760" i="1" s="1"/>
  <c r="F1760" i="1"/>
  <c r="L1759" i="1"/>
  <c r="O1759" i="1" s="1"/>
  <c r="U1760" i="1"/>
  <c r="W1760" i="1" s="1"/>
  <c r="J1761" i="1"/>
  <c r="K1761" i="1" s="1"/>
  <c r="I1762" i="1"/>
  <c r="N1761" i="1"/>
  <c r="M1761" i="1"/>
  <c r="E1761" i="1" l="1"/>
  <c r="D1761" i="1" s="1"/>
  <c r="G1761" i="1" s="1"/>
  <c r="F1761" i="1"/>
  <c r="L1760" i="1"/>
  <c r="O1760" i="1" s="1"/>
  <c r="U1761" i="1"/>
  <c r="W1761" i="1" s="1"/>
  <c r="I1763" i="1"/>
  <c r="J1762" i="1"/>
  <c r="K1762" i="1" s="1"/>
  <c r="E1762" i="1" s="1"/>
  <c r="M1762" i="1"/>
  <c r="N1762" i="1"/>
  <c r="F1762" i="1" l="1"/>
  <c r="L1761" i="1"/>
  <c r="O1761" i="1" s="1"/>
  <c r="D1762" i="1"/>
  <c r="L1762" i="1" s="1"/>
  <c r="O1762" i="1" s="1"/>
  <c r="U1762" i="1"/>
  <c r="W1762" i="1" s="1"/>
  <c r="J1763" i="1"/>
  <c r="K1763" i="1" s="1"/>
  <c r="E1763" i="1" s="1"/>
  <c r="I1764" i="1"/>
  <c r="N1763" i="1"/>
  <c r="M1763" i="1"/>
  <c r="F1763" i="1" l="1"/>
  <c r="G1762" i="1"/>
  <c r="M1764" i="1"/>
  <c r="I1765" i="1"/>
  <c r="N1764" i="1"/>
  <c r="J1764" i="1"/>
  <c r="K1764" i="1" s="1"/>
  <c r="E1764" i="1" s="1"/>
  <c r="D1763" i="1"/>
  <c r="L1763" i="1" s="1"/>
  <c r="O1763" i="1" s="1"/>
  <c r="U1763" i="1"/>
  <c r="W1763" i="1" s="1"/>
  <c r="F1764" i="1" l="1"/>
  <c r="M1765" i="1"/>
  <c r="J1765" i="1"/>
  <c r="K1765" i="1" s="1"/>
  <c r="E1765" i="1" s="1"/>
  <c r="N1765" i="1"/>
  <c r="I1766" i="1"/>
  <c r="D1764" i="1"/>
  <c r="L1764" i="1" s="1"/>
  <c r="O1764" i="1" s="1"/>
  <c r="U1764" i="1"/>
  <c r="W1764" i="1" s="1"/>
  <c r="G1763" i="1"/>
  <c r="F1765" i="1" l="1"/>
  <c r="I1767" i="1"/>
  <c r="M1766" i="1"/>
  <c r="N1766" i="1"/>
  <c r="J1766" i="1"/>
  <c r="K1766" i="1" s="1"/>
  <c r="E1766" i="1" s="1"/>
  <c r="D1765" i="1"/>
  <c r="L1765" i="1" s="1"/>
  <c r="O1765" i="1" s="1"/>
  <c r="U1765" i="1"/>
  <c r="W1765" i="1" s="1"/>
  <c r="G1764" i="1"/>
  <c r="F1766" i="1" l="1"/>
  <c r="G1765" i="1"/>
  <c r="D1766" i="1"/>
  <c r="G1766" i="1" s="1"/>
  <c r="U1766" i="1"/>
  <c r="W1766" i="1" s="1"/>
  <c r="M1767" i="1"/>
  <c r="J1767" i="1"/>
  <c r="K1767" i="1" s="1"/>
  <c r="E1767" i="1" s="1"/>
  <c r="I1768" i="1"/>
  <c r="N1767" i="1"/>
  <c r="F1767" i="1" l="1"/>
  <c r="L1766" i="1"/>
  <c r="O1766" i="1" s="1"/>
  <c r="J1768" i="1"/>
  <c r="K1768" i="1" s="1"/>
  <c r="E1768" i="1" s="1"/>
  <c r="I1769" i="1"/>
  <c r="N1768" i="1"/>
  <c r="M1768" i="1"/>
  <c r="D1767" i="1"/>
  <c r="L1767" i="1" s="1"/>
  <c r="O1767" i="1" s="1"/>
  <c r="U1767" i="1"/>
  <c r="W1767" i="1" s="1"/>
  <c r="F1768" i="1" l="1"/>
  <c r="G1767" i="1"/>
  <c r="J1769" i="1"/>
  <c r="K1769" i="1" s="1"/>
  <c r="E1769" i="1" s="1"/>
  <c r="I1770" i="1"/>
  <c r="M1769" i="1"/>
  <c r="N1769" i="1"/>
  <c r="D1768" i="1"/>
  <c r="L1768" i="1" s="1"/>
  <c r="O1768" i="1" s="1"/>
  <c r="U1768" i="1"/>
  <c r="W1768" i="1" s="1"/>
  <c r="F1769" i="1" l="1"/>
  <c r="G1768" i="1"/>
  <c r="I1771" i="1"/>
  <c r="M1770" i="1"/>
  <c r="N1770" i="1"/>
  <c r="J1770" i="1"/>
  <c r="K1770" i="1" s="1"/>
  <c r="E1770" i="1" s="1"/>
  <c r="D1769" i="1"/>
  <c r="G1769" i="1" s="1"/>
  <c r="U1769" i="1"/>
  <c r="W1769" i="1" s="1"/>
  <c r="F1770" i="1" l="1"/>
  <c r="L1769" i="1"/>
  <c r="O1769" i="1" s="1"/>
  <c r="D1770" i="1"/>
  <c r="G1770" i="1" s="1"/>
  <c r="U1770" i="1"/>
  <c r="W1770" i="1" s="1"/>
  <c r="I1772" i="1"/>
  <c r="N1771" i="1"/>
  <c r="J1771" i="1"/>
  <c r="K1771" i="1" s="1"/>
  <c r="E1771" i="1" s="1"/>
  <c r="M1771" i="1"/>
  <c r="F1771" i="1" l="1"/>
  <c r="L1770" i="1"/>
  <c r="O1770" i="1" s="1"/>
  <c r="D1771" i="1"/>
  <c r="L1771" i="1" s="1"/>
  <c r="O1771" i="1" s="1"/>
  <c r="U1771" i="1"/>
  <c r="W1771" i="1" s="1"/>
  <c r="J1772" i="1"/>
  <c r="K1772" i="1" s="1"/>
  <c r="E1772" i="1" s="1"/>
  <c r="I1773" i="1"/>
  <c r="M1772" i="1"/>
  <c r="N1772" i="1"/>
  <c r="F1772" i="1" l="1"/>
  <c r="G1771" i="1"/>
  <c r="D1772" i="1"/>
  <c r="G1772" i="1" s="1"/>
  <c r="U1772" i="1"/>
  <c r="W1772" i="1" s="1"/>
  <c r="I1774" i="1"/>
  <c r="J1773" i="1"/>
  <c r="K1773" i="1" s="1"/>
  <c r="E1773" i="1" s="1"/>
  <c r="N1773" i="1"/>
  <c r="M1773" i="1"/>
  <c r="F1773" i="1" l="1"/>
  <c r="L1772" i="1"/>
  <c r="O1772" i="1" s="1"/>
  <c r="D1773" i="1"/>
  <c r="G1773" i="1" s="1"/>
  <c r="U1773" i="1"/>
  <c r="W1773" i="1" s="1"/>
  <c r="I1775" i="1"/>
  <c r="J1774" i="1"/>
  <c r="K1774" i="1" s="1"/>
  <c r="E1774" i="1" s="1"/>
  <c r="F1774" i="1" l="1"/>
  <c r="L1773" i="1"/>
  <c r="D1774" i="1"/>
  <c r="L1774" i="1" s="1"/>
  <c r="U1774" i="1"/>
  <c r="W1774" i="1" s="1"/>
  <c r="J1775" i="1"/>
  <c r="K1775" i="1" s="1"/>
  <c r="E1775" i="1" s="1"/>
  <c r="I1776" i="1"/>
  <c r="O1773" i="1" l="1"/>
  <c r="M1774" i="1"/>
  <c r="F1775" i="1"/>
  <c r="G1774" i="1"/>
  <c r="D1775" i="1"/>
  <c r="L1775" i="1" s="1"/>
  <c r="U1775" i="1"/>
  <c r="W1775" i="1" s="1"/>
  <c r="I1777" i="1"/>
  <c r="J1776" i="1"/>
  <c r="K1776" i="1" s="1"/>
  <c r="N1774" i="1" l="1"/>
  <c r="M1775" i="1"/>
  <c r="M1776" i="1" s="1"/>
  <c r="F1776" i="1"/>
  <c r="E1776" i="1"/>
  <c r="D1776" i="1" s="1"/>
  <c r="G1776" i="1" s="1"/>
  <c r="G1775" i="1"/>
  <c r="U1776" i="1"/>
  <c r="W1776" i="1" s="1"/>
  <c r="J1777" i="1"/>
  <c r="K1777" i="1" s="1"/>
  <c r="I1778" i="1"/>
  <c r="N1775" i="1" l="1"/>
  <c r="O1775" i="1" s="1"/>
  <c r="O1774" i="1"/>
  <c r="F1777" i="1"/>
  <c r="E1777" i="1"/>
  <c r="D1777" i="1" s="1"/>
  <c r="L1777" i="1" s="1"/>
  <c r="U1777" i="1"/>
  <c r="W1777" i="1" s="1"/>
  <c r="L1776" i="1"/>
  <c r="I1779" i="1"/>
  <c r="J1778" i="1"/>
  <c r="K1778" i="1" s="1"/>
  <c r="M1777" i="1"/>
  <c r="S1775" i="1" l="1"/>
  <c r="Y1775" i="1" s="1"/>
  <c r="N1776" i="1"/>
  <c r="O1776" i="1" s="1"/>
  <c r="F1778" i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S1776" i="1"/>
  <c r="Y1776" i="1" s="1"/>
  <c r="N1777" i="1" l="1"/>
  <c r="N1778" i="1" s="1"/>
  <c r="N1779" i="1" s="1"/>
  <c r="N1780" i="1" s="1"/>
  <c r="F1779" i="1"/>
  <c r="E1779" i="1"/>
  <c r="D1779" i="1" s="1"/>
  <c r="L1779" i="1" s="1"/>
  <c r="M1780" i="1"/>
  <c r="G1778" i="1"/>
  <c r="J1780" i="1"/>
  <c r="K1780" i="1" s="1"/>
  <c r="I1781" i="1"/>
  <c r="U1779" i="1"/>
  <c r="W1779" i="1" s="1"/>
  <c r="O1777" i="1" l="1"/>
  <c r="F1780" i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L1789" i="1"/>
  <c r="O1789" i="1" s="1"/>
  <c r="D1790" i="1"/>
  <c r="G1790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G1791" i="1"/>
  <c r="D1792" i="1"/>
  <c r="L1792" i="1" s="1"/>
  <c r="O1792" i="1" s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N1799" i="1"/>
  <c r="U1798" i="1"/>
  <c r="W1798" i="1" s="1"/>
  <c r="E1799" i="1" l="1"/>
  <c r="D1798" i="1"/>
  <c r="L1798" i="1" s="1"/>
  <c r="O1798" i="1" s="1"/>
  <c r="L1797" i="1"/>
  <c r="O1797" i="1" s="1"/>
  <c r="F1799" i="1"/>
  <c r="U1799" i="1"/>
  <c r="W1799" i="1" s="1"/>
  <c r="J1800" i="1"/>
  <c r="K1800" i="1" s="1"/>
  <c r="I1801" i="1"/>
  <c r="M1800" i="1"/>
  <c r="N1800" i="1"/>
  <c r="E1800" i="1" l="1"/>
  <c r="D1799" i="1"/>
  <c r="G1799" i="1" s="1"/>
  <c r="G1798" i="1"/>
  <c r="F1800" i="1"/>
  <c r="M1801" i="1"/>
  <c r="I1802" i="1"/>
  <c r="J1801" i="1"/>
  <c r="K1801" i="1" s="1"/>
  <c r="E1801" i="1" s="1"/>
  <c r="N1801" i="1"/>
  <c r="U1800" i="1"/>
  <c r="W1800" i="1" s="1"/>
  <c r="D1800" i="1" l="1"/>
  <c r="L1800" i="1" s="1"/>
  <c r="O1800" i="1" s="1"/>
  <c r="L1799" i="1"/>
  <c r="O1799" i="1" s="1"/>
  <c r="F1801" i="1"/>
  <c r="U1801" i="1"/>
  <c r="W1801" i="1" s="1"/>
  <c r="I1803" i="1"/>
  <c r="J1802" i="1"/>
  <c r="K1802" i="1" s="1"/>
  <c r="E1802" i="1" s="1"/>
  <c r="N1802" i="1"/>
  <c r="M1802" i="1"/>
  <c r="G1800" i="1" l="1"/>
  <c r="D1801" i="1"/>
  <c r="L1801" i="1" s="1"/>
  <c r="O1801" i="1" s="1"/>
  <c r="F1802" i="1"/>
  <c r="U1802" i="1"/>
  <c r="W1802" i="1" s="1"/>
  <c r="M1803" i="1"/>
  <c r="J1803" i="1"/>
  <c r="K1803" i="1" s="1"/>
  <c r="E1803" i="1" s="1"/>
  <c r="N1803" i="1"/>
  <c r="I1804" i="1"/>
  <c r="D1802" i="1" l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M1805" i="1" l="1"/>
  <c r="N1805" i="1" s="1"/>
  <c r="D1805" i="1"/>
  <c r="L1805" i="1" s="1"/>
  <c r="G1804" i="1"/>
  <c r="F1806" i="1"/>
  <c r="U1806" i="1"/>
  <c r="W1806" i="1" s="1"/>
  <c r="S1805" i="1"/>
  <c r="I1808" i="1"/>
  <c r="J1807" i="1"/>
  <c r="K1807" i="1" s="1"/>
  <c r="O1805" i="1" l="1"/>
  <c r="M1806" i="1"/>
  <c r="N1806" i="1" s="1"/>
  <c r="G1805" i="1"/>
  <c r="D1806" i="1"/>
  <c r="L1806" i="1" s="1"/>
  <c r="F1807" i="1"/>
  <c r="E1807" i="1"/>
  <c r="S1806" i="1"/>
  <c r="Y1805" i="1"/>
  <c r="J1808" i="1"/>
  <c r="K1808" i="1" s="1"/>
  <c r="I1809" i="1"/>
  <c r="U1807" i="1"/>
  <c r="W1807" i="1" s="1"/>
  <c r="O1806" i="1" l="1"/>
  <c r="M1807" i="1"/>
  <c r="N1807" i="1" s="1"/>
  <c r="G1806" i="1"/>
  <c r="D1807" i="1"/>
  <c r="L1807" i="1" s="1"/>
  <c r="Y1806" i="1"/>
  <c r="F1808" i="1"/>
  <c r="E1808" i="1"/>
  <c r="J1809" i="1"/>
  <c r="K1809" i="1" s="1"/>
  <c r="I1810" i="1"/>
  <c r="U1808" i="1"/>
  <c r="W1808" i="1" s="1"/>
  <c r="S1807" i="1"/>
  <c r="M1808" i="1" l="1"/>
  <c r="N1808" i="1" s="1"/>
  <c r="O1807" i="1"/>
  <c r="G1807" i="1"/>
  <c r="D1808" i="1"/>
  <c r="G1808" i="1" s="1"/>
  <c r="F1809" i="1"/>
  <c r="E1809" i="1"/>
  <c r="J1810" i="1"/>
  <c r="K1810" i="1" s="1"/>
  <c r="I1811" i="1"/>
  <c r="U1809" i="1"/>
  <c r="W1809" i="1" s="1"/>
  <c r="L1808" i="1" l="1"/>
  <c r="O1808" i="1" s="1"/>
  <c r="D1809" i="1"/>
  <c r="L1809" i="1" s="1"/>
  <c r="F1810" i="1"/>
  <c r="E1810" i="1"/>
  <c r="M1809" i="1"/>
  <c r="U1810" i="1"/>
  <c r="W1810" i="1" s="1"/>
  <c r="J1811" i="1"/>
  <c r="K1811" i="1" s="1"/>
  <c r="I1812" i="1"/>
  <c r="D1810" i="1" l="1"/>
  <c r="L1810" i="1" s="1"/>
  <c r="G1809" i="1"/>
  <c r="E1811" i="1"/>
  <c r="F1811" i="1"/>
  <c r="S1808" i="1"/>
  <c r="N1809" i="1"/>
  <c r="M1810" i="1"/>
  <c r="M1811" i="1" s="1"/>
  <c r="M1812" i="1" s="1"/>
  <c r="J1812" i="1"/>
  <c r="K1812" i="1" s="1"/>
  <c r="I1813" i="1"/>
  <c r="U1811" i="1"/>
  <c r="W1811" i="1" s="1"/>
  <c r="D1811" i="1" l="1"/>
  <c r="G1811" i="1" s="1"/>
  <c r="G1810" i="1"/>
  <c r="E1812" i="1"/>
  <c r="Y1808" i="1"/>
  <c r="F1812" i="1"/>
  <c r="N1810" i="1"/>
  <c r="O1809" i="1"/>
  <c r="I1814" i="1"/>
  <c r="J1813" i="1"/>
  <c r="K1813" i="1" s="1"/>
  <c r="M1813" i="1"/>
  <c r="U1812" i="1"/>
  <c r="W1812" i="1" s="1"/>
  <c r="L1811" i="1" l="1"/>
  <c r="D1812" i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D1813" i="1" l="1"/>
  <c r="G1813" i="1" s="1"/>
  <c r="G1812" i="1"/>
  <c r="E1814" i="1"/>
  <c r="F1814" i="1"/>
  <c r="O1811" i="1"/>
  <c r="O1812" i="1"/>
  <c r="U1814" i="1"/>
  <c r="W1814" i="1" s="1"/>
  <c r="I1816" i="1"/>
  <c r="J1815" i="1"/>
  <c r="K1815" i="1" s="1"/>
  <c r="M1815" i="1"/>
  <c r="N1815" i="1"/>
  <c r="L1813" i="1" l="1"/>
  <c r="O1813" i="1" s="1"/>
  <c r="D1814" i="1"/>
  <c r="G1814" i="1" s="1"/>
  <c r="E1815" i="1"/>
  <c r="F1815" i="1"/>
  <c r="J1816" i="1"/>
  <c r="K1816" i="1" s="1"/>
  <c r="I1817" i="1"/>
  <c r="N1816" i="1"/>
  <c r="M1816" i="1"/>
  <c r="U1815" i="1"/>
  <c r="W1815" i="1" s="1"/>
  <c r="L1814" i="1" l="1"/>
  <c r="O1814" i="1" s="1"/>
  <c r="D1815" i="1"/>
  <c r="L1815" i="1" s="1"/>
  <c r="O1815" i="1" s="1"/>
  <c r="E1816" i="1"/>
  <c r="F1816" i="1"/>
  <c r="I1818" i="1"/>
  <c r="J1817" i="1"/>
  <c r="K1817" i="1" s="1"/>
  <c r="M1817" i="1"/>
  <c r="N1817" i="1"/>
  <c r="U1816" i="1"/>
  <c r="W1816" i="1" s="1"/>
  <c r="D1816" i="1" l="1"/>
  <c r="G1816" i="1" s="1"/>
  <c r="G1815" i="1"/>
  <c r="E1817" i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U1822" i="1"/>
  <c r="W1822" i="1" s="1"/>
  <c r="E1823" i="1" l="1"/>
  <c r="D1823" i="1" s="1"/>
  <c r="G1823" i="1" s="1"/>
  <c r="F1823" i="1"/>
  <c r="G1822" i="1"/>
  <c r="U1823" i="1"/>
  <c r="W1823" i="1" s="1"/>
  <c r="M1824" i="1"/>
  <c r="N1824" i="1"/>
  <c r="I1825" i="1"/>
  <c r="J1824" i="1"/>
  <c r="K1824" i="1" s="1"/>
  <c r="E1824" i="1" l="1"/>
  <c r="D1824" i="1" s="1"/>
  <c r="L1824" i="1" s="1"/>
  <c r="O1824" i="1" s="1"/>
  <c r="F1824" i="1"/>
  <c r="L1823" i="1"/>
  <c r="O1823" i="1" s="1"/>
  <c r="I1826" i="1"/>
  <c r="M1825" i="1"/>
  <c r="J1825" i="1"/>
  <c r="K1825" i="1" s="1"/>
  <c r="N1825" i="1"/>
  <c r="U1824" i="1"/>
  <c r="W1824" i="1" s="1"/>
  <c r="E1825" i="1" l="1"/>
  <c r="D1825" i="1" s="1"/>
  <c r="G1825" i="1" s="1"/>
  <c r="F1825" i="1"/>
  <c r="G1824" i="1"/>
  <c r="U1825" i="1"/>
  <c r="W1825" i="1" s="1"/>
  <c r="J1826" i="1"/>
  <c r="K1826" i="1" s="1"/>
  <c r="I1827" i="1"/>
  <c r="M1826" i="1"/>
  <c r="N1826" i="1"/>
  <c r="E1826" i="1" l="1"/>
  <c r="D1826" i="1" s="1"/>
  <c r="G1826" i="1" s="1"/>
  <c r="F1826" i="1"/>
  <c r="I1828" i="1"/>
  <c r="M1827" i="1"/>
  <c r="J1827" i="1"/>
  <c r="K1827" i="1" s="1"/>
  <c r="N1827" i="1"/>
  <c r="U1826" i="1"/>
  <c r="W1826" i="1" s="1"/>
  <c r="L1825" i="1"/>
  <c r="O1825" i="1" s="1"/>
  <c r="E1827" i="1" l="1"/>
  <c r="D1827" i="1" s="1"/>
  <c r="L1827" i="1" s="1"/>
  <c r="O1827" i="1" s="1"/>
  <c r="F1827" i="1"/>
  <c r="U1827" i="1"/>
  <c r="W1827" i="1" s="1"/>
  <c r="L1826" i="1"/>
  <c r="O1826" i="1" s="1"/>
  <c r="I1829" i="1"/>
  <c r="N1828" i="1"/>
  <c r="J1828" i="1"/>
  <c r="K1828" i="1" s="1"/>
  <c r="M1828" i="1"/>
  <c r="E1828" i="1" l="1"/>
  <c r="D1828" i="1" s="1"/>
  <c r="G1828" i="1" s="1"/>
  <c r="F1828" i="1"/>
  <c r="G1827" i="1"/>
  <c r="U1828" i="1"/>
  <c r="W1828" i="1" s="1"/>
  <c r="J1829" i="1"/>
  <c r="K1829" i="1" s="1"/>
  <c r="I1830" i="1"/>
  <c r="N1829" i="1"/>
  <c r="M1829" i="1"/>
  <c r="E1829" i="1" l="1"/>
  <c r="D1829" i="1" s="1"/>
  <c r="L1829" i="1" s="1"/>
  <c r="O1829" i="1" s="1"/>
  <c r="F1829" i="1"/>
  <c r="L1828" i="1"/>
  <c r="O1828" i="1" s="1"/>
  <c r="U1829" i="1"/>
  <c r="W1829" i="1" s="1"/>
  <c r="I1831" i="1"/>
  <c r="M1830" i="1"/>
  <c r="N1830" i="1"/>
  <c r="J1830" i="1"/>
  <c r="K1830" i="1" s="1"/>
  <c r="E1830" i="1" l="1"/>
  <c r="D1830" i="1" s="1"/>
  <c r="G1830" i="1" s="1"/>
  <c r="F1830" i="1"/>
  <c r="G1829" i="1"/>
  <c r="J1831" i="1"/>
  <c r="K1831" i="1" s="1"/>
  <c r="M1831" i="1"/>
  <c r="I1832" i="1"/>
  <c r="N1831" i="1"/>
  <c r="U1830" i="1"/>
  <c r="W1830" i="1" s="1"/>
  <c r="E1831" i="1" l="1"/>
  <c r="D1831" i="1" s="1"/>
  <c r="G1831" i="1" s="1"/>
  <c r="F1831" i="1"/>
  <c r="L1830" i="1"/>
  <c r="O1830" i="1" s="1"/>
  <c r="I1833" i="1"/>
  <c r="J1832" i="1"/>
  <c r="K1832" i="1" s="1"/>
  <c r="N1832" i="1"/>
  <c r="M1832" i="1"/>
  <c r="U1831" i="1"/>
  <c r="W1831" i="1" s="1"/>
  <c r="E1832" i="1" l="1"/>
  <c r="D1832" i="1" s="1"/>
  <c r="G1832" i="1" s="1"/>
  <c r="F1832" i="1"/>
  <c r="L1831" i="1"/>
  <c r="O1831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D1834" i="1"/>
  <c r="G1834" i="1" s="1"/>
  <c r="U1834" i="1"/>
  <c r="W1834" i="1" s="1"/>
  <c r="F1835" i="1" l="1"/>
  <c r="L1834" i="1"/>
  <c r="J1836" i="1"/>
  <c r="K1836" i="1" s="1"/>
  <c r="E1836" i="1" s="1"/>
  <c r="I1837" i="1"/>
  <c r="D1835" i="1"/>
  <c r="L1835" i="1" s="1"/>
  <c r="U1835" i="1"/>
  <c r="W1835" i="1" s="1"/>
  <c r="O1834" i="1" l="1"/>
  <c r="M1835" i="1"/>
  <c r="F1836" i="1"/>
  <c r="G1835" i="1"/>
  <c r="D1836" i="1"/>
  <c r="L1836" i="1" s="1"/>
  <c r="U1836" i="1"/>
  <c r="W1836" i="1" s="1"/>
  <c r="I1838" i="1"/>
  <c r="J1837" i="1"/>
  <c r="K1837" i="1" s="1"/>
  <c r="U1837" i="1" l="1"/>
  <c r="W1837" i="1" s="1"/>
  <c r="N1835" i="1"/>
  <c r="M1836" i="1"/>
  <c r="M1837" i="1" s="1"/>
  <c r="F1837" i="1"/>
  <c r="E1837" i="1"/>
  <c r="D1837" i="1" s="1"/>
  <c r="G1837" i="1" s="1"/>
  <c r="G1836" i="1"/>
  <c r="J1838" i="1"/>
  <c r="K1838" i="1" s="1"/>
  <c r="I1839" i="1"/>
  <c r="N1836" i="1" l="1"/>
  <c r="O1836" i="1" s="1"/>
  <c r="O1835" i="1"/>
  <c r="E1838" i="1"/>
  <c r="D1838" i="1" s="1"/>
  <c r="L1838" i="1" s="1"/>
  <c r="F1838" i="1"/>
  <c r="S1836" i="1"/>
  <c r="Y1836" i="1" s="1"/>
  <c r="L1837" i="1"/>
  <c r="M1838" i="1" s="1"/>
  <c r="J1839" i="1"/>
  <c r="K1839" i="1" s="1"/>
  <c r="I1840" i="1"/>
  <c r="U1838" i="1"/>
  <c r="W1838" i="1" s="1"/>
  <c r="N1837" i="1" l="1"/>
  <c r="N1838" i="1" s="1"/>
  <c r="O1838" i="1" s="1"/>
  <c r="M1839" i="1"/>
  <c r="M1840" i="1" s="1"/>
  <c r="F1839" i="1"/>
  <c r="E1839" i="1"/>
  <c r="G1838" i="1"/>
  <c r="J1840" i="1"/>
  <c r="K1840" i="1" s="1"/>
  <c r="I1841" i="1"/>
  <c r="U1839" i="1"/>
  <c r="W1839" i="1" s="1"/>
  <c r="N1839" i="1" l="1"/>
  <c r="N1840" i="1" s="1"/>
  <c r="N1841" i="1" s="1"/>
  <c r="S1838" i="1"/>
  <c r="O1837" i="1"/>
  <c r="Y1838" i="1"/>
  <c r="F1840" i="1"/>
  <c r="E1840" i="1"/>
  <c r="D1839" i="1"/>
  <c r="G1839" i="1" s="1"/>
  <c r="U1840" i="1"/>
  <c r="W1840" i="1" s="1"/>
  <c r="I1842" i="1"/>
  <c r="J1841" i="1"/>
  <c r="K1841" i="1" s="1"/>
  <c r="M1841" i="1"/>
  <c r="F1841" i="1" l="1"/>
  <c r="D1840" i="1"/>
  <c r="L1840" i="1" s="1"/>
  <c r="O1840" i="1" s="1"/>
  <c r="E1841" i="1"/>
  <c r="L1839" i="1"/>
  <c r="O1839" i="1" s="1"/>
  <c r="M1842" i="1"/>
  <c r="I1843" i="1"/>
  <c r="N1842" i="1"/>
  <c r="J1842" i="1"/>
  <c r="K1842" i="1" s="1"/>
  <c r="U1841" i="1"/>
  <c r="W1841" i="1" s="1"/>
  <c r="F1842" i="1" l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G1842" i="1"/>
  <c r="D1843" i="1"/>
  <c r="G1843" i="1" s="1"/>
  <c r="E1844" i="1"/>
  <c r="U1844" i="1"/>
  <c r="W1844" i="1" s="1"/>
  <c r="J1845" i="1"/>
  <c r="K1845" i="1" s="1"/>
  <c r="I1846" i="1"/>
  <c r="M1845" i="1"/>
  <c r="N1845" i="1"/>
  <c r="F1845" i="1" l="1"/>
  <c r="L1843" i="1"/>
  <c r="O1843" i="1" s="1"/>
  <c r="D1844" i="1"/>
  <c r="G1844" i="1" s="1"/>
  <c r="E1845" i="1"/>
  <c r="I1847" i="1"/>
  <c r="J1846" i="1"/>
  <c r="K1846" i="1" s="1"/>
  <c r="M1846" i="1"/>
  <c r="N1846" i="1"/>
  <c r="U1845" i="1"/>
  <c r="W1845" i="1" s="1"/>
  <c r="D1845" i="1" l="1"/>
  <c r="L1845" i="1" s="1"/>
  <c r="O1845" i="1" s="1"/>
  <c r="L1844" i="1"/>
  <c r="O1844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D1847" i="1" l="1"/>
  <c r="L1847" i="1" s="1"/>
  <c r="O1847" i="1" s="1"/>
  <c r="L1846" i="1"/>
  <c r="O1846" i="1" s="1"/>
  <c r="E1848" i="1"/>
  <c r="F1848" i="1"/>
  <c r="U1848" i="1"/>
  <c r="W1848" i="1" s="1"/>
  <c r="J1849" i="1"/>
  <c r="K1849" i="1" s="1"/>
  <c r="I1850" i="1"/>
  <c r="M1849" i="1"/>
  <c r="N1849" i="1"/>
  <c r="G1847" i="1" l="1"/>
  <c r="D1848" i="1"/>
  <c r="L1848" i="1" s="1"/>
  <c r="O1848" i="1" s="1"/>
  <c r="E1849" i="1"/>
  <c r="F1849" i="1"/>
  <c r="U1849" i="1"/>
  <c r="W1849" i="1" s="1"/>
  <c r="M1850" i="1"/>
  <c r="J1850" i="1"/>
  <c r="K1850" i="1" s="1"/>
  <c r="N1850" i="1"/>
  <c r="I1851" i="1"/>
  <c r="G1848" i="1" l="1"/>
  <c r="D1849" i="1"/>
  <c r="L1849" i="1" s="1"/>
  <c r="O1849" i="1" s="1"/>
  <c r="E1850" i="1"/>
  <c r="F1850" i="1"/>
  <c r="U1850" i="1"/>
  <c r="W1850" i="1" s="1"/>
  <c r="I1852" i="1"/>
  <c r="J1851" i="1"/>
  <c r="K1851" i="1" s="1"/>
  <c r="N1851" i="1"/>
  <c r="M1851" i="1"/>
  <c r="G1849" i="1" l="1"/>
  <c r="D1850" i="1"/>
  <c r="L1850" i="1" s="1"/>
  <c r="O1850" i="1" s="1"/>
  <c r="E1851" i="1"/>
  <c r="F1851" i="1"/>
  <c r="I1853" i="1"/>
  <c r="M1852" i="1"/>
  <c r="J1852" i="1"/>
  <c r="K1852" i="1" s="1"/>
  <c r="N1852" i="1"/>
  <c r="U1851" i="1"/>
  <c r="W1851" i="1" s="1"/>
  <c r="G1850" i="1" l="1"/>
  <c r="D1851" i="1"/>
  <c r="L1851" i="1" s="1"/>
  <c r="O1851" i="1" s="1"/>
  <c r="E1852" i="1"/>
  <c r="F1852" i="1"/>
  <c r="U1852" i="1"/>
  <c r="W1852" i="1" s="1"/>
  <c r="I1854" i="1"/>
  <c r="M1853" i="1"/>
  <c r="N1853" i="1"/>
  <c r="J1853" i="1"/>
  <c r="K1853" i="1" s="1"/>
  <c r="G1851" i="1" l="1"/>
  <c r="D1852" i="1"/>
  <c r="L1852" i="1" s="1"/>
  <c r="O1852" i="1" s="1"/>
  <c r="E1853" i="1"/>
  <c r="F1853" i="1"/>
  <c r="U1853" i="1"/>
  <c r="W1853" i="1" s="1"/>
  <c r="J1854" i="1"/>
  <c r="K1854" i="1" s="1"/>
  <c r="I1855" i="1"/>
  <c r="M1854" i="1"/>
  <c r="N1854" i="1"/>
  <c r="G1852" i="1" l="1"/>
  <c r="D1853" i="1"/>
  <c r="L1853" i="1" s="1"/>
  <c r="O1853" i="1" s="1"/>
  <c r="E1854" i="1"/>
  <c r="F1854" i="1"/>
  <c r="M1855" i="1"/>
  <c r="J1855" i="1"/>
  <c r="K1855" i="1" s="1"/>
  <c r="N1855" i="1"/>
  <c r="I1856" i="1"/>
  <c r="U1854" i="1"/>
  <c r="W1854" i="1" s="1"/>
  <c r="G1853" i="1" l="1"/>
  <c r="D1854" i="1"/>
  <c r="L1854" i="1" s="1"/>
  <c r="O1854" i="1" s="1"/>
  <c r="E1855" i="1"/>
  <c r="F1855" i="1"/>
  <c r="J1856" i="1"/>
  <c r="K1856" i="1" s="1"/>
  <c r="M1856" i="1"/>
  <c r="N1856" i="1"/>
  <c r="I1857" i="1"/>
  <c r="U1855" i="1"/>
  <c r="W1855" i="1" s="1"/>
  <c r="G1854" i="1" l="1"/>
  <c r="D1855" i="1"/>
  <c r="L1855" i="1" s="1"/>
  <c r="O1855" i="1" s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J1858" i="1"/>
  <c r="K1858" i="1" s="1"/>
  <c r="I1859" i="1"/>
  <c r="M1858" i="1"/>
  <c r="N1858" i="1"/>
  <c r="U1857" i="1"/>
  <c r="W1857" i="1" s="1"/>
  <c r="E1858" i="1" l="1"/>
  <c r="D1857" i="1"/>
  <c r="G1857" i="1" s="1"/>
  <c r="L1856" i="1"/>
  <c r="O1856" i="1" s="1"/>
  <c r="F1858" i="1"/>
  <c r="J1859" i="1"/>
  <c r="K1859" i="1" s="1"/>
  <c r="M1859" i="1"/>
  <c r="I1860" i="1"/>
  <c r="N1859" i="1"/>
  <c r="U1858" i="1"/>
  <c r="W1858" i="1" s="1"/>
  <c r="E1859" i="1" l="1"/>
  <c r="D1858" i="1"/>
  <c r="G1858" i="1" s="1"/>
  <c r="L1857" i="1"/>
  <c r="O1857" i="1" s="1"/>
  <c r="F1859" i="1"/>
  <c r="M1860" i="1"/>
  <c r="N1860" i="1"/>
  <c r="J1860" i="1"/>
  <c r="K1860" i="1" s="1"/>
  <c r="I1861" i="1"/>
  <c r="U1859" i="1"/>
  <c r="W1859" i="1" s="1"/>
  <c r="D1859" i="1" l="1"/>
  <c r="G1859" i="1" s="1"/>
  <c r="L1858" i="1"/>
  <c r="O1858" i="1" s="1"/>
  <c r="E1860" i="1"/>
  <c r="F1860" i="1"/>
  <c r="I1862" i="1"/>
  <c r="J1861" i="1"/>
  <c r="K1861" i="1" s="1"/>
  <c r="N1861" i="1"/>
  <c r="M1861" i="1"/>
  <c r="U1860" i="1"/>
  <c r="W1860" i="1" s="1"/>
  <c r="L1859" i="1" l="1"/>
  <c r="O1859" i="1" s="1"/>
  <c r="D1860" i="1"/>
  <c r="L1860" i="1" s="1"/>
  <c r="O1860" i="1" s="1"/>
  <c r="E1861" i="1"/>
  <c r="F1861" i="1"/>
  <c r="U1861" i="1"/>
  <c r="W1861" i="1" s="1"/>
  <c r="J1862" i="1"/>
  <c r="K1862" i="1" s="1"/>
  <c r="I1863" i="1"/>
  <c r="M1862" i="1"/>
  <c r="N1862" i="1"/>
  <c r="G1860" i="1" l="1"/>
  <c r="D1861" i="1"/>
  <c r="G1861" i="1" s="1"/>
  <c r="E1862" i="1"/>
  <c r="F1862" i="1"/>
  <c r="J1863" i="1"/>
  <c r="K1863" i="1" s="1"/>
  <c r="I1864" i="1"/>
  <c r="N1863" i="1"/>
  <c r="M1863" i="1"/>
  <c r="U1862" i="1"/>
  <c r="W1862" i="1" s="1"/>
  <c r="L1861" i="1" l="1"/>
  <c r="O1861" i="1" s="1"/>
  <c r="D1862" i="1"/>
  <c r="L1862" i="1" s="1"/>
  <c r="O1862" i="1" s="1"/>
  <c r="E1863" i="1"/>
  <c r="F1863" i="1"/>
  <c r="M1864" i="1"/>
  <c r="J1864" i="1"/>
  <c r="K1864" i="1" s="1"/>
  <c r="I1865" i="1"/>
  <c r="N1864" i="1"/>
  <c r="U1863" i="1"/>
  <c r="W1863" i="1" s="1"/>
  <c r="G1862" i="1" l="1"/>
  <c r="D1863" i="1"/>
  <c r="L1863" i="1" s="1"/>
  <c r="O1863" i="1" s="1"/>
  <c r="E1864" i="1"/>
  <c r="F1864" i="1"/>
  <c r="J1865" i="1"/>
  <c r="K1865" i="1" s="1"/>
  <c r="I1866" i="1"/>
  <c r="U1864" i="1"/>
  <c r="W1864" i="1" s="1"/>
  <c r="G1863" i="1" l="1"/>
  <c r="D1864" i="1"/>
  <c r="G1864" i="1" s="1"/>
  <c r="E1865" i="1"/>
  <c r="F1865" i="1"/>
  <c r="U1865" i="1"/>
  <c r="W1865" i="1" s="1"/>
  <c r="J1866" i="1"/>
  <c r="K1866" i="1" s="1"/>
  <c r="E1866" i="1" s="1"/>
  <c r="I1867" i="1"/>
  <c r="L1864" i="1" l="1"/>
  <c r="O1864" i="1" s="1"/>
  <c r="D1865" i="1"/>
  <c r="L1865" i="1" s="1"/>
  <c r="F1866" i="1"/>
  <c r="I1868" i="1"/>
  <c r="J1867" i="1"/>
  <c r="K1867" i="1" s="1"/>
  <c r="E1867" i="1" s="1"/>
  <c r="U1866" i="1"/>
  <c r="W1866" i="1" s="1"/>
  <c r="M1865" i="1"/>
  <c r="G1865" i="1" l="1"/>
  <c r="D1866" i="1"/>
  <c r="G1866" i="1" s="1"/>
  <c r="F1867" i="1"/>
  <c r="U1867" i="1"/>
  <c r="W1867" i="1" s="1"/>
  <c r="N1865" i="1"/>
  <c r="M1866" i="1"/>
  <c r="I1869" i="1"/>
  <c r="J1868" i="1"/>
  <c r="K1868" i="1" s="1"/>
  <c r="E1868" i="1" s="1"/>
  <c r="S1864" i="1"/>
  <c r="L1866" i="1" l="1"/>
  <c r="D1867" i="1"/>
  <c r="G1867" i="1" s="1"/>
  <c r="M1867" i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D1868" i="1" l="1"/>
  <c r="G1868" i="1" s="1"/>
  <c r="L1867" i="1"/>
  <c r="O1867" i="1" s="1"/>
  <c r="M1868" i="1"/>
  <c r="M1869" i="1" s="1"/>
  <c r="F1869" i="1"/>
  <c r="O1866" i="1"/>
  <c r="U1869" i="1"/>
  <c r="W1869" i="1" s="1"/>
  <c r="N1868" i="1"/>
  <c r="N1869" i="1" s="1"/>
  <c r="I1871" i="1"/>
  <c r="J1870" i="1"/>
  <c r="K1870" i="1" s="1"/>
  <c r="D1869" i="1" l="1"/>
  <c r="G1869" i="1" s="1"/>
  <c r="L1868" i="1"/>
  <c r="O1868" i="1" s="1"/>
  <c r="S1866" i="1"/>
  <c r="Y1866" i="1" s="1"/>
  <c r="F1870" i="1"/>
  <c r="E1870" i="1"/>
  <c r="U1870" i="1"/>
  <c r="W1870" i="1" s="1"/>
  <c r="I1872" i="1"/>
  <c r="J1871" i="1"/>
  <c r="K1871" i="1" s="1"/>
  <c r="S1868" i="1"/>
  <c r="L1869" i="1" l="1"/>
  <c r="O1869" i="1" s="1"/>
  <c r="D1870" i="1"/>
  <c r="G1870" i="1" s="1"/>
  <c r="F1871" i="1"/>
  <c r="Y1867" i="1"/>
  <c r="E1871" i="1"/>
  <c r="D1871" i="1" s="1"/>
  <c r="L1871" i="1" s="1"/>
  <c r="S1869" i="1"/>
  <c r="Y1869" i="1" s="1"/>
  <c r="M1870" i="1"/>
  <c r="U1871" i="1"/>
  <c r="W1871" i="1" s="1"/>
  <c r="I1873" i="1"/>
  <c r="J1872" i="1"/>
  <c r="K1872" i="1" s="1"/>
  <c r="L1870" i="1" l="1"/>
  <c r="F1872" i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E1889" i="1" s="1"/>
  <c r="G1887" i="1"/>
  <c r="F1889" i="1" l="1"/>
  <c r="G1888" i="1"/>
  <c r="D1889" i="1"/>
  <c r="G1889" i="1" s="1"/>
  <c r="U1889" i="1"/>
  <c r="W1889" i="1" s="1"/>
  <c r="J1890" i="1"/>
  <c r="K1890" i="1" s="1"/>
  <c r="E1890" i="1" s="1"/>
  <c r="I1891" i="1"/>
  <c r="N1890" i="1"/>
  <c r="M1890" i="1"/>
  <c r="F1890" i="1" l="1"/>
  <c r="L1889" i="1"/>
  <c r="O1889" i="1" s="1"/>
  <c r="J1891" i="1"/>
  <c r="K1891" i="1" s="1"/>
  <c r="E1891" i="1" s="1"/>
  <c r="M1891" i="1"/>
  <c r="N1891" i="1"/>
  <c r="I1892" i="1"/>
  <c r="D1890" i="1"/>
  <c r="L1890" i="1" s="1"/>
  <c r="O1890" i="1" s="1"/>
  <c r="U1890" i="1"/>
  <c r="W1890" i="1" s="1"/>
  <c r="F1891" i="1" l="1"/>
  <c r="G1890" i="1"/>
  <c r="I1893" i="1"/>
  <c r="J1892" i="1"/>
  <c r="K1892" i="1" s="1"/>
  <c r="E1892" i="1" s="1"/>
  <c r="M1892" i="1"/>
  <c r="N1892" i="1"/>
  <c r="D1891" i="1"/>
  <c r="L1891" i="1" s="1"/>
  <c r="O1891" i="1" s="1"/>
  <c r="U1891" i="1"/>
  <c r="W1891" i="1" s="1"/>
  <c r="F1892" i="1" l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N1896" i="1"/>
  <c r="E1897" i="1" l="1"/>
  <c r="D1897" i="1" s="1"/>
  <c r="F1897" i="1"/>
  <c r="U1897" i="1"/>
  <c r="W1897" i="1" s="1"/>
  <c r="L1896" i="1"/>
  <c r="I1899" i="1"/>
  <c r="J1898" i="1"/>
  <c r="K1898" i="1" s="1"/>
  <c r="O1896" i="1" l="1"/>
  <c r="M1897" i="1"/>
  <c r="N1897" i="1" s="1"/>
  <c r="L1897" i="1"/>
  <c r="G1897" i="1"/>
  <c r="F1898" i="1"/>
  <c r="E1898" i="1"/>
  <c r="D1898" i="1" s="1"/>
  <c r="G1898" i="1" s="1"/>
  <c r="U1898" i="1"/>
  <c r="W1898" i="1" s="1"/>
  <c r="I1900" i="1"/>
  <c r="J1899" i="1"/>
  <c r="K1899" i="1" s="1"/>
  <c r="O1897" i="1" l="1"/>
  <c r="M1898" i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 s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Y1899" i="1"/>
  <c r="F1901" i="1"/>
  <c r="G1900" i="1"/>
  <c r="U1901" i="1"/>
  <c r="W1901" i="1" s="1"/>
  <c r="I1903" i="1"/>
  <c r="J1902" i="1"/>
  <c r="K1902" i="1" s="1"/>
  <c r="N1902" i="1"/>
  <c r="E1902" i="1" l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F1915" i="1"/>
  <c r="G1914" i="1"/>
  <c r="D1915" i="1"/>
  <c r="L1915" i="1" s="1"/>
  <c r="O1915" i="1" s="1"/>
  <c r="U1915" i="1"/>
  <c r="W1915" i="1" s="1"/>
  <c r="J1916" i="1"/>
  <c r="K1916" i="1" s="1"/>
  <c r="E1916" i="1" s="1"/>
  <c r="M1916" i="1"/>
  <c r="N1916" i="1"/>
  <c r="I1917" i="1"/>
  <c r="F1916" i="1" l="1"/>
  <c r="G1915" i="1"/>
  <c r="J1917" i="1"/>
  <c r="K1917" i="1" s="1"/>
  <c r="E1917" i="1" s="1"/>
  <c r="I1918" i="1"/>
  <c r="N1917" i="1"/>
  <c r="M1917" i="1"/>
  <c r="D1916" i="1"/>
  <c r="G1916" i="1" s="1"/>
  <c r="U1916" i="1"/>
  <c r="W1916" i="1" s="1"/>
  <c r="F1917" i="1" l="1"/>
  <c r="L1916" i="1"/>
  <c r="O1916" i="1" s="1"/>
  <c r="M1918" i="1"/>
  <c r="J1918" i="1"/>
  <c r="K1918" i="1" s="1"/>
  <c r="E1918" i="1" s="1"/>
  <c r="I1919" i="1"/>
  <c r="N1918" i="1"/>
  <c r="D1917" i="1"/>
  <c r="G1917" i="1" s="1"/>
  <c r="U1917" i="1"/>
  <c r="W1917" i="1" s="1"/>
  <c r="F1918" i="1" l="1"/>
  <c r="L1917" i="1"/>
  <c r="O1917" i="1" s="1"/>
  <c r="D1918" i="1"/>
  <c r="G1918" i="1" s="1"/>
  <c r="U1918" i="1"/>
  <c r="W1918" i="1" s="1"/>
  <c r="M1919" i="1"/>
  <c r="I1920" i="1"/>
  <c r="N1919" i="1"/>
  <c r="J1919" i="1"/>
  <c r="K1919" i="1" s="1"/>
  <c r="E1919" i="1" s="1"/>
  <c r="F1919" i="1" l="1"/>
  <c r="L1918" i="1"/>
  <c r="O1918" i="1" s="1"/>
  <c r="J1920" i="1"/>
  <c r="K1920" i="1" s="1"/>
  <c r="E1920" i="1" s="1"/>
  <c r="I1921" i="1"/>
  <c r="N1920" i="1"/>
  <c r="M1920" i="1"/>
  <c r="D1919" i="1"/>
  <c r="L1919" i="1" s="1"/>
  <c r="O1919" i="1" s="1"/>
  <c r="U1919" i="1"/>
  <c r="W1919" i="1" s="1"/>
  <c r="F1920" i="1" l="1"/>
  <c r="G1919" i="1"/>
  <c r="I1922" i="1"/>
  <c r="M1921" i="1"/>
  <c r="J1921" i="1"/>
  <c r="K1921" i="1" s="1"/>
  <c r="E1921" i="1" s="1"/>
  <c r="N1921" i="1"/>
  <c r="D1920" i="1"/>
  <c r="G1920" i="1" s="1"/>
  <c r="U1920" i="1"/>
  <c r="W1920" i="1" s="1"/>
  <c r="F1921" i="1" l="1"/>
  <c r="D1921" i="1"/>
  <c r="L1921" i="1" s="1"/>
  <c r="O1921" i="1" s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S1867" i="1" l="1"/>
  <c r="F1932" i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S1929" i="1" l="1"/>
  <c r="Y1929" i="1" s="1"/>
  <c r="F1933" i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L1939" i="1" l="1"/>
  <c r="O1939" i="1" s="1"/>
  <c r="D1940" i="1"/>
  <c r="L1940" i="1" s="1"/>
  <c r="O1940" i="1" s="1"/>
  <c r="F1941" i="1"/>
  <c r="E1941" i="1"/>
  <c r="J1942" i="1"/>
  <c r="K1942" i="1" s="1"/>
  <c r="I1943" i="1"/>
  <c r="M1942" i="1"/>
  <c r="N1942" i="1"/>
  <c r="U1941" i="1"/>
  <c r="W1941" i="1" s="1"/>
  <c r="G1940" i="1" l="1"/>
  <c r="D1941" i="1"/>
  <c r="G1941" i="1" s="1"/>
  <c r="F1942" i="1"/>
  <c r="E1942" i="1"/>
  <c r="J1943" i="1"/>
  <c r="K1943" i="1" s="1"/>
  <c r="I1944" i="1"/>
  <c r="M1943" i="1"/>
  <c r="N1943" i="1"/>
  <c r="U1942" i="1"/>
  <c r="W1942" i="1" s="1"/>
  <c r="L1941" i="1" l="1"/>
  <c r="O1941" i="1" s="1"/>
  <c r="D1942" i="1"/>
  <c r="L1942" i="1" s="1"/>
  <c r="O1942" i="1" s="1"/>
  <c r="F1943" i="1"/>
  <c r="E1943" i="1"/>
  <c r="M1944" i="1"/>
  <c r="N1944" i="1"/>
  <c r="J1944" i="1"/>
  <c r="K1944" i="1" s="1"/>
  <c r="I1945" i="1"/>
  <c r="U1943" i="1"/>
  <c r="W1943" i="1" s="1"/>
  <c r="G1942" i="1" l="1"/>
  <c r="F1944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D1949" i="1"/>
  <c r="L1949" i="1" s="1"/>
  <c r="O1949" i="1" s="1"/>
  <c r="L1948" i="1"/>
  <c r="O1948" i="1" s="1"/>
  <c r="E1950" i="1"/>
  <c r="U1950" i="1"/>
  <c r="W1950" i="1" s="1"/>
  <c r="M1951" i="1"/>
  <c r="I1952" i="1"/>
  <c r="N1951" i="1"/>
  <c r="J1951" i="1"/>
  <c r="K1951" i="1" s="1"/>
  <c r="F1951" i="1" l="1"/>
  <c r="D1950" i="1"/>
  <c r="G1950" i="1" s="1"/>
  <c r="G1949" i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I1955" i="1"/>
  <c r="N1954" i="1"/>
  <c r="M1954" i="1"/>
  <c r="F1954" i="1" l="1"/>
  <c r="D1953" i="1"/>
  <c r="G1953" i="1" s="1"/>
  <c r="G1952" i="1"/>
  <c r="E1954" i="1"/>
  <c r="M1955" i="1"/>
  <c r="I1956" i="1"/>
  <c r="J1955" i="1"/>
  <c r="K1955" i="1" s="1"/>
  <c r="N1955" i="1"/>
  <c r="U1954" i="1"/>
  <c r="W1954" i="1" s="1"/>
  <c r="F1955" i="1" l="1"/>
  <c r="L1953" i="1"/>
  <c r="O1953" i="1" s="1"/>
  <c r="D1954" i="1"/>
  <c r="L1954" i="1" s="1"/>
  <c r="O1954" i="1" s="1"/>
  <c r="E1955" i="1"/>
  <c r="U1955" i="1"/>
  <c r="W1955" i="1" s="1"/>
  <c r="J1956" i="1"/>
  <c r="K1956" i="1" s="1"/>
  <c r="I1957" i="1"/>
  <c r="F1956" i="1" l="1"/>
  <c r="D1955" i="1"/>
  <c r="G1955" i="1" s="1"/>
  <c r="G1954" i="1"/>
  <c r="E1956" i="1"/>
  <c r="I1958" i="1"/>
  <c r="J1957" i="1"/>
  <c r="K1957" i="1" s="1"/>
  <c r="F1957" i="1" s="1"/>
  <c r="U1956" i="1"/>
  <c r="W1956" i="1" s="1"/>
  <c r="D1956" i="1" l="1"/>
  <c r="L1956" i="1" s="1"/>
  <c r="L1955" i="1"/>
  <c r="E1957" i="1"/>
  <c r="U1957" i="1"/>
  <c r="W1957" i="1" s="1"/>
  <c r="I1959" i="1"/>
  <c r="J1958" i="1"/>
  <c r="K1958" i="1" s="1"/>
  <c r="F1958" i="1" s="1"/>
  <c r="O1955" i="1" l="1"/>
  <c r="M1956" i="1"/>
  <c r="G1956" i="1"/>
  <c r="D1957" i="1"/>
  <c r="L1957" i="1" s="1"/>
  <c r="E1958" i="1"/>
  <c r="J1959" i="1"/>
  <c r="K1959" i="1" s="1"/>
  <c r="F1959" i="1" s="1"/>
  <c r="I1960" i="1"/>
  <c r="U1958" i="1"/>
  <c r="W1958" i="1" s="1"/>
  <c r="D1958" i="1" l="1"/>
  <c r="L1958" i="1" s="1"/>
  <c r="G1957" i="1"/>
  <c r="N1956" i="1"/>
  <c r="O1956" i="1" s="1"/>
  <c r="M1957" i="1"/>
  <c r="M1958" i="1" s="1"/>
  <c r="E1959" i="1"/>
  <c r="U1959" i="1"/>
  <c r="W1959" i="1" s="1"/>
  <c r="S1958" i="1"/>
  <c r="Y1958" i="1" s="1"/>
  <c r="I1961" i="1"/>
  <c r="J1960" i="1"/>
  <c r="K1960" i="1" s="1"/>
  <c r="F1960" i="1" s="1"/>
  <c r="D1959" i="1" l="1"/>
  <c r="G1959" i="1" s="1"/>
  <c r="G1958" i="1"/>
  <c r="N1957" i="1"/>
  <c r="O1957" i="1" s="1"/>
  <c r="M1959" i="1"/>
  <c r="E1960" i="1"/>
  <c r="I1962" i="1"/>
  <c r="J1961" i="1"/>
  <c r="K1961" i="1" s="1"/>
  <c r="U1960" i="1"/>
  <c r="W1960" i="1" s="1"/>
  <c r="D1960" i="1" l="1"/>
  <c r="L1960" i="1" s="1"/>
  <c r="L1959" i="1"/>
  <c r="N1958" i="1"/>
  <c r="Y1957" i="1"/>
  <c r="S1959" i="1"/>
  <c r="M1960" i="1"/>
  <c r="F1961" i="1"/>
  <c r="E1961" i="1"/>
  <c r="U1961" i="1"/>
  <c r="W1961" i="1" s="1"/>
  <c r="J1962" i="1"/>
  <c r="K1962" i="1" s="1"/>
  <c r="I1963" i="1"/>
  <c r="G1960" i="1" l="1"/>
  <c r="D1961" i="1"/>
  <c r="L1961" i="1" s="1"/>
  <c r="F1962" i="1"/>
  <c r="O1958" i="1"/>
  <c r="N1959" i="1"/>
  <c r="O1959" i="1" s="1"/>
  <c r="Y1959" i="1"/>
  <c r="M1961" i="1"/>
  <c r="S1960" i="1"/>
  <c r="E1962" i="1"/>
  <c r="Y1960" i="1"/>
  <c r="U1962" i="1"/>
  <c r="W1962" i="1" s="1"/>
  <c r="I1964" i="1"/>
  <c r="J1963" i="1"/>
  <c r="K1963" i="1" s="1"/>
  <c r="G1961" i="1" l="1"/>
  <c r="D1962" i="1"/>
  <c r="G1962" i="1" s="1"/>
  <c r="N1960" i="1"/>
  <c r="O1960" i="1" s="1"/>
  <c r="M1962" i="1"/>
  <c r="M1963" i="1" s="1"/>
  <c r="M1964" i="1" s="1"/>
  <c r="E1963" i="1"/>
  <c r="F1963" i="1"/>
  <c r="J1964" i="1"/>
  <c r="K1964" i="1" s="1"/>
  <c r="I1965" i="1"/>
  <c r="U1963" i="1"/>
  <c r="W1963" i="1" s="1"/>
  <c r="D1963" i="1" l="1"/>
  <c r="L1963" i="1" s="1"/>
  <c r="L1962" i="1"/>
  <c r="N1961" i="1"/>
  <c r="E1964" i="1"/>
  <c r="F1964" i="1"/>
  <c r="J1965" i="1"/>
  <c r="K1965" i="1" s="1"/>
  <c r="I1966" i="1"/>
  <c r="M1965" i="1"/>
  <c r="U1964" i="1"/>
  <c r="W1964" i="1" s="1"/>
  <c r="S1897" i="1" l="1"/>
  <c r="G1963" i="1"/>
  <c r="D1964" i="1"/>
  <c r="L1964" i="1" s="1"/>
  <c r="N1962" i="1"/>
  <c r="O1961" i="1"/>
  <c r="E1965" i="1"/>
  <c r="F1965" i="1"/>
  <c r="M1966" i="1"/>
  <c r="I1967" i="1"/>
  <c r="J1966" i="1"/>
  <c r="K1966" i="1" s="1"/>
  <c r="U1965" i="1"/>
  <c r="W1965" i="1" s="1"/>
  <c r="D1965" i="1" l="1"/>
  <c r="G1965" i="1" s="1"/>
  <c r="G1964" i="1"/>
  <c r="N1963" i="1"/>
  <c r="O1962" i="1"/>
  <c r="E1966" i="1"/>
  <c r="F1966" i="1"/>
  <c r="U1966" i="1"/>
  <c r="W1966" i="1" s="1"/>
  <c r="J1967" i="1"/>
  <c r="K1967" i="1" s="1"/>
  <c r="I1968" i="1"/>
  <c r="M1967" i="1"/>
  <c r="L1965" i="1" l="1"/>
  <c r="D1966" i="1"/>
  <c r="G1966" i="1" s="1"/>
  <c r="N1964" i="1"/>
  <c r="O1963" i="1"/>
  <c r="E1967" i="1"/>
  <c r="F1967" i="1"/>
  <c r="I1969" i="1"/>
  <c r="J1968" i="1"/>
  <c r="K1968" i="1" s="1"/>
  <c r="M1968" i="1"/>
  <c r="U1967" i="1"/>
  <c r="W1967" i="1" s="1"/>
  <c r="S1899" i="1" l="1"/>
  <c r="D1967" i="1"/>
  <c r="L1967" i="1" s="1"/>
  <c r="L1966" i="1"/>
  <c r="E1968" i="1"/>
  <c r="N1965" i="1"/>
  <c r="O1964" i="1"/>
  <c r="F1968" i="1"/>
  <c r="U1968" i="1"/>
  <c r="W1968" i="1" s="1"/>
  <c r="J1969" i="1"/>
  <c r="K1969" i="1" s="1"/>
  <c r="I1970" i="1"/>
  <c r="M1969" i="1"/>
  <c r="D1968" i="1" l="1"/>
  <c r="L1968" i="1" s="1"/>
  <c r="G1967" i="1"/>
  <c r="N1966" i="1"/>
  <c r="O1965" i="1"/>
  <c r="F1969" i="1"/>
  <c r="E1969" i="1"/>
  <c r="J1970" i="1"/>
  <c r="K1970" i="1" s="1"/>
  <c r="I1971" i="1"/>
  <c r="M1970" i="1"/>
  <c r="U1969" i="1"/>
  <c r="W1969" i="1" s="1"/>
  <c r="D1969" i="1" l="1"/>
  <c r="L1969" i="1" s="1"/>
  <c r="G1968" i="1"/>
  <c r="F1970" i="1"/>
  <c r="N1967" i="1"/>
  <c r="O1966" i="1"/>
  <c r="E1970" i="1"/>
  <c r="G1969" i="1"/>
  <c r="I1972" i="1"/>
  <c r="J1971" i="1"/>
  <c r="K1971" i="1" s="1"/>
  <c r="M1971" i="1"/>
  <c r="U1970" i="1"/>
  <c r="W1970" i="1" s="1"/>
  <c r="F1971" i="1" l="1"/>
  <c r="N1968" i="1"/>
  <c r="O1967" i="1"/>
  <c r="E1971" i="1"/>
  <c r="D1970" i="1"/>
  <c r="L1970" i="1" s="1"/>
  <c r="I1973" i="1"/>
  <c r="J1972" i="1"/>
  <c r="K1972" i="1" s="1"/>
  <c r="M1972" i="1"/>
  <c r="U1971" i="1"/>
  <c r="W1971" i="1" s="1"/>
  <c r="F1972" i="1" l="1"/>
  <c r="N1969" i="1"/>
  <c r="O1968" i="1"/>
  <c r="G1970" i="1"/>
  <c r="E1972" i="1"/>
  <c r="D1971" i="1"/>
  <c r="L1971" i="1" s="1"/>
  <c r="U1972" i="1"/>
  <c r="W1972" i="1" s="1"/>
  <c r="I1974" i="1"/>
  <c r="M1973" i="1"/>
  <c r="J1973" i="1"/>
  <c r="K1973" i="1" s="1"/>
  <c r="F1973" i="1" l="1"/>
  <c r="N1970" i="1"/>
  <c r="O1969" i="1"/>
  <c r="G1971" i="1"/>
  <c r="D1972" i="1"/>
  <c r="G1972" i="1" s="1"/>
  <c r="E1973" i="1"/>
  <c r="U1973" i="1"/>
  <c r="W1973" i="1" s="1"/>
  <c r="I1975" i="1"/>
  <c r="M1974" i="1"/>
  <c r="J1974" i="1"/>
  <c r="K1974" i="1" s="1"/>
  <c r="F1974" i="1" l="1"/>
  <c r="N1971" i="1"/>
  <c r="O1970" i="1"/>
  <c r="D1973" i="1"/>
  <c r="L1973" i="1" s="1"/>
  <c r="L1972" i="1"/>
  <c r="E1974" i="1"/>
  <c r="U1974" i="1"/>
  <c r="W1974" i="1" s="1"/>
  <c r="I1976" i="1"/>
  <c r="M1975" i="1"/>
  <c r="J1975" i="1"/>
  <c r="K1975" i="1" s="1"/>
  <c r="F1975" i="1" l="1"/>
  <c r="N1972" i="1"/>
  <c r="N1973" i="1" s="1"/>
  <c r="N1974" i="1" s="1"/>
  <c r="N1975" i="1" s="1"/>
  <c r="N1976" i="1" s="1"/>
  <c r="O1971" i="1"/>
  <c r="G1973" i="1"/>
  <c r="D1974" i="1"/>
  <c r="L1974" i="1" s="1"/>
  <c r="E1975" i="1"/>
  <c r="U1975" i="1"/>
  <c r="W1975" i="1" s="1"/>
  <c r="I1977" i="1"/>
  <c r="M1976" i="1"/>
  <c r="J1976" i="1"/>
  <c r="K1976" i="1" s="1"/>
  <c r="F1976" i="1" l="1"/>
  <c r="O1974" i="1"/>
  <c r="O1973" i="1"/>
  <c r="O1972" i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M1980" i="1"/>
  <c r="N1980" i="1"/>
  <c r="F1980" i="1" l="1"/>
  <c r="G1978" i="1"/>
  <c r="D1979" i="1"/>
  <c r="L1979" i="1" s="1"/>
  <c r="O1979" i="1" s="1"/>
  <c r="E1980" i="1"/>
  <c r="U1980" i="1"/>
  <c r="W1980" i="1" s="1"/>
  <c r="M1981" i="1"/>
  <c r="N1981" i="1"/>
  <c r="J1981" i="1"/>
  <c r="K1981" i="1" s="1"/>
  <c r="I1982" i="1"/>
  <c r="F1981" i="1" l="1"/>
  <c r="D1980" i="1"/>
  <c r="G1980" i="1" s="1"/>
  <c r="G1979" i="1"/>
  <c r="E1981" i="1"/>
  <c r="U1981" i="1"/>
  <c r="W1981" i="1" s="1"/>
  <c r="I1983" i="1"/>
  <c r="M1982" i="1"/>
  <c r="J1982" i="1"/>
  <c r="K1982" i="1" s="1"/>
  <c r="N1982" i="1"/>
  <c r="F1982" i="1" l="1"/>
  <c r="L1980" i="1"/>
  <c r="O1980" i="1" s="1"/>
  <c r="D1981" i="1"/>
  <c r="L1981" i="1" s="1"/>
  <c r="O1981" i="1" s="1"/>
  <c r="E1982" i="1"/>
  <c r="U1982" i="1"/>
  <c r="W1982" i="1" s="1"/>
  <c r="I1984" i="1"/>
  <c r="M1983" i="1"/>
  <c r="N1983" i="1"/>
  <c r="J1983" i="1"/>
  <c r="K1983" i="1" s="1"/>
  <c r="F1983" i="1" l="1"/>
  <c r="G1981" i="1"/>
  <c r="D1982" i="1"/>
  <c r="G1982" i="1" s="1"/>
  <c r="E1983" i="1"/>
  <c r="U1983" i="1"/>
  <c r="W1983" i="1" s="1"/>
  <c r="I1985" i="1"/>
  <c r="J1984" i="1"/>
  <c r="K1984" i="1" s="1"/>
  <c r="M1984" i="1"/>
  <c r="N1984" i="1"/>
  <c r="F1984" i="1" l="1"/>
  <c r="L1982" i="1"/>
  <c r="O1982" i="1" s="1"/>
  <c r="D1983" i="1"/>
  <c r="G1983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Y1986" i="1"/>
  <c r="I1990" i="1"/>
  <c r="J1989" i="1"/>
  <c r="K1989" i="1" s="1"/>
  <c r="F1989" i="1" s="1"/>
  <c r="U1988" i="1"/>
  <c r="W1988" i="1" s="1"/>
  <c r="D1988" i="1" l="1"/>
  <c r="G1988" i="1" s="1"/>
  <c r="G1987" i="1"/>
  <c r="E1989" i="1"/>
  <c r="M1988" i="1"/>
  <c r="N1988" i="1" s="1"/>
  <c r="O1987" i="1"/>
  <c r="U1989" i="1"/>
  <c r="W1989" i="1" s="1"/>
  <c r="J1990" i="1"/>
  <c r="K1990" i="1" s="1"/>
  <c r="I1991" i="1"/>
  <c r="L1988" i="1" l="1"/>
  <c r="O1988" i="1" s="1"/>
  <c r="D1989" i="1"/>
  <c r="L1989" i="1" s="1"/>
  <c r="S1988" i="1"/>
  <c r="Y1988" i="1" s="1"/>
  <c r="M1989" i="1"/>
  <c r="N1989" i="1" s="1"/>
  <c r="E1990" i="1"/>
  <c r="F1990" i="1"/>
  <c r="U1990" i="1"/>
  <c r="W1990" i="1" s="1"/>
  <c r="J1991" i="1"/>
  <c r="K1991" i="1" s="1"/>
  <c r="F1991" i="1" s="1"/>
  <c r="I1992" i="1"/>
  <c r="S1989" i="1"/>
  <c r="G1989" i="1" l="1"/>
  <c r="O1989" i="1"/>
  <c r="M1990" i="1"/>
  <c r="N1990" i="1" s="1"/>
  <c r="E1991" i="1"/>
  <c r="Y1989" i="1"/>
  <c r="U1991" i="1"/>
  <c r="W1991" i="1" s="1"/>
  <c r="J1992" i="1"/>
  <c r="K1992" i="1" s="1"/>
  <c r="F1992" i="1" s="1"/>
  <c r="I1993" i="1"/>
  <c r="D1990" i="1"/>
  <c r="L1990" i="1" s="1"/>
  <c r="O1990" i="1" l="1"/>
  <c r="M1991" i="1"/>
  <c r="E1992" i="1"/>
  <c r="G1990" i="1"/>
  <c r="I1994" i="1"/>
  <c r="J1993" i="1"/>
  <c r="K1993" i="1" s="1"/>
  <c r="F1993" i="1" s="1"/>
  <c r="U1992" i="1"/>
  <c r="W1992" i="1" s="1"/>
  <c r="D1991" i="1"/>
  <c r="S1990" i="1" l="1"/>
  <c r="M1992" i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Y1990" i="1" l="1"/>
  <c r="O1991" i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S1991" i="1" l="1"/>
  <c r="Y1991" i="1" s="1"/>
  <c r="E1995" i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G1995" i="1" l="1"/>
  <c r="D1996" i="1"/>
  <c r="G1996" i="1" s="1"/>
  <c r="E1997" i="1"/>
  <c r="M1998" i="1"/>
  <c r="I1999" i="1"/>
  <c r="N1998" i="1"/>
  <c r="J1998" i="1"/>
  <c r="K1998" i="1" s="1"/>
  <c r="F1998" i="1" s="1"/>
  <c r="U1997" i="1"/>
  <c r="W1997" i="1" s="1"/>
  <c r="D1997" i="1" l="1"/>
  <c r="G1997" i="1" s="1"/>
  <c r="L1996" i="1"/>
  <c r="O1996" i="1" s="1"/>
  <c r="E1998" i="1"/>
  <c r="U1998" i="1"/>
  <c r="W1998" i="1" s="1"/>
  <c r="M1999" i="1"/>
  <c r="I2000" i="1"/>
  <c r="J1999" i="1"/>
  <c r="K1999" i="1" s="1"/>
  <c r="F1999" i="1" s="1"/>
  <c r="N1999" i="1"/>
  <c r="L1997" i="1" l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F2000" i="1" s="1"/>
  <c r="N2000" i="1"/>
  <c r="G1998" i="1" l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E2003" i="1"/>
  <c r="D2002" i="1"/>
  <c r="L2002" i="1" s="1"/>
  <c r="O2002" i="1" s="1"/>
  <c r="F2003" i="1"/>
  <c r="U2003" i="1"/>
  <c r="W2003" i="1" s="1"/>
  <c r="J2004" i="1"/>
  <c r="K2004" i="1" s="1"/>
  <c r="I2005" i="1"/>
  <c r="M2004" i="1"/>
  <c r="N2004" i="1"/>
  <c r="E2004" i="1" l="1"/>
  <c r="D2003" i="1"/>
  <c r="G2003" i="1" s="1"/>
  <c r="G2002" i="1"/>
  <c r="F2004" i="1"/>
  <c r="J2005" i="1"/>
  <c r="K2005" i="1" s="1"/>
  <c r="M2005" i="1"/>
  <c r="I2006" i="1"/>
  <c r="N2005" i="1"/>
  <c r="U2004" i="1"/>
  <c r="W2004" i="1" s="1"/>
  <c r="E2005" i="1" l="1"/>
  <c r="D2004" i="1"/>
  <c r="L2004" i="1" s="1"/>
  <c r="O2004" i="1" s="1"/>
  <c r="L2003" i="1"/>
  <c r="O2003" i="1" s="1"/>
  <c r="F2005" i="1"/>
  <c r="I2007" i="1"/>
  <c r="J2006" i="1"/>
  <c r="K2006" i="1" s="1"/>
  <c r="M2006" i="1"/>
  <c r="N2006" i="1"/>
  <c r="U2005" i="1"/>
  <c r="W2005" i="1" s="1"/>
  <c r="D2005" i="1" l="1"/>
  <c r="L2005" i="1" s="1"/>
  <c r="O2005" i="1" s="1"/>
  <c r="E2006" i="1"/>
  <c r="G2004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L2007" i="1" l="1"/>
  <c r="O2007" i="1" s="1"/>
  <c r="D2008" i="1"/>
  <c r="G2008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G2009" i="1" l="1"/>
  <c r="D2010" i="1"/>
  <c r="G2010" i="1" s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D2012" i="1" l="1"/>
  <c r="L2012" i="1" s="1"/>
  <c r="O2012" i="1" s="1"/>
  <c r="L2011" i="1"/>
  <c r="O2011" i="1" s="1"/>
  <c r="E2013" i="1"/>
  <c r="F2013" i="1"/>
  <c r="M2014" i="1"/>
  <c r="I2015" i="1"/>
  <c r="J2014" i="1"/>
  <c r="K2014" i="1" s="1"/>
  <c r="N2014" i="1"/>
  <c r="U2013" i="1"/>
  <c r="W2013" i="1" s="1"/>
  <c r="G2012" i="1" l="1"/>
  <c r="D2013" i="1"/>
  <c r="G2013" i="1" s="1"/>
  <c r="E2014" i="1"/>
  <c r="F2014" i="1"/>
  <c r="N2015" i="1"/>
  <c r="I2016" i="1"/>
  <c r="M2015" i="1"/>
  <c r="J2015" i="1"/>
  <c r="K2015" i="1" s="1"/>
  <c r="U2014" i="1"/>
  <c r="W2014" i="1" s="1"/>
  <c r="L2013" i="1" l="1"/>
  <c r="O2013" i="1" s="1"/>
  <c r="D2014" i="1"/>
  <c r="G2014" i="1" s="1"/>
  <c r="E2015" i="1"/>
  <c r="F2015" i="1"/>
  <c r="U2015" i="1"/>
  <c r="W2015" i="1" s="1"/>
  <c r="I2017" i="1"/>
  <c r="J2016" i="1"/>
  <c r="K2016" i="1" s="1"/>
  <c r="N2016" i="1"/>
  <c r="M2016" i="1"/>
  <c r="D2015" i="1" l="1"/>
  <c r="L2015" i="1" s="1"/>
  <c r="O2015" i="1" s="1"/>
  <c r="L2014" i="1"/>
  <c r="O2014" i="1" s="1"/>
  <c r="E2016" i="1"/>
  <c r="F2016" i="1"/>
  <c r="I2018" i="1"/>
  <c r="J2017" i="1"/>
  <c r="K2017" i="1" s="1"/>
  <c r="U2016" i="1"/>
  <c r="W2016" i="1" s="1"/>
  <c r="D2016" i="1" l="1"/>
  <c r="L2016" i="1" s="1"/>
  <c r="O2016" i="1" s="1"/>
  <c r="G2015" i="1"/>
  <c r="E2017" i="1"/>
  <c r="M2017" i="1"/>
  <c r="N2017" i="1" s="1"/>
  <c r="F2017" i="1"/>
  <c r="U2017" i="1"/>
  <c r="W2017" i="1" s="1"/>
  <c r="I2019" i="1"/>
  <c r="J2018" i="1"/>
  <c r="K2018" i="1" s="1"/>
  <c r="G2016" i="1" l="1"/>
  <c r="D2017" i="1"/>
  <c r="G2017" i="1" s="1"/>
  <c r="E2018" i="1"/>
  <c r="F2018" i="1"/>
  <c r="U2018" i="1"/>
  <c r="W2018" i="1" s="1"/>
  <c r="I2020" i="1"/>
  <c r="J2019" i="1"/>
  <c r="K2019" i="1" s="1"/>
  <c r="S2018" i="1"/>
  <c r="L2017" i="1" l="1"/>
  <c r="M2018" i="1" s="1"/>
  <c r="N2018" i="1" s="1"/>
  <c r="N2019" i="1" s="1"/>
  <c r="D2018" i="1"/>
  <c r="G2018" i="1" s="1"/>
  <c r="E2019" i="1"/>
  <c r="F2019" i="1"/>
  <c r="J2020" i="1"/>
  <c r="K2020" i="1" s="1"/>
  <c r="E2020" i="1" s="1"/>
  <c r="I2021" i="1"/>
  <c r="U2019" i="1"/>
  <c r="W2019" i="1" s="1"/>
  <c r="S2017" i="1"/>
  <c r="Y2017" i="1" s="1"/>
  <c r="M2019" i="1" l="1"/>
  <c r="O2017" i="1"/>
  <c r="L2018" i="1"/>
  <c r="O2018" i="1" s="1"/>
  <c r="F2020" i="1"/>
  <c r="D2019" i="1"/>
  <c r="L2019" i="1" s="1"/>
  <c r="O2019" i="1" s="1"/>
  <c r="J2021" i="1"/>
  <c r="K2021" i="1" s="1"/>
  <c r="I2022" i="1"/>
  <c r="U2020" i="1"/>
  <c r="W2020" i="1" s="1"/>
  <c r="M2020" i="1" l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S1957" i="1" l="1"/>
  <c r="F2031" i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F2042" i="1" s="1"/>
  <c r="N2042" i="1"/>
  <c r="I2043" i="1"/>
  <c r="E2042" i="1" l="1"/>
  <c r="G2040" i="1"/>
  <c r="U2042" i="1"/>
  <c r="W2042" i="1" s="1"/>
  <c r="M2043" i="1"/>
  <c r="I2044" i="1"/>
  <c r="J2043" i="1"/>
  <c r="K2043" i="1" s="1"/>
  <c r="F2043" i="1" s="1"/>
  <c r="N2043" i="1"/>
  <c r="D2041" i="1"/>
  <c r="G2041" i="1" s="1"/>
  <c r="E2043" i="1" l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J2048" i="1"/>
  <c r="K2048" i="1" s="1"/>
  <c r="F2048" i="1" s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E2049" i="1" l="1"/>
  <c r="L2047" i="1"/>
  <c r="J2050" i="1"/>
  <c r="K2050" i="1" s="1"/>
  <c r="F2050" i="1" s="1"/>
  <c r="I2051" i="1"/>
  <c r="U2049" i="1"/>
  <c r="W2049" i="1" s="1"/>
  <c r="D2048" i="1"/>
  <c r="G2048" i="1" s="1"/>
  <c r="O2047" i="1" l="1"/>
  <c r="M2048" i="1"/>
  <c r="N2048" i="1" s="1"/>
  <c r="E2050" i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J2052" i="1"/>
  <c r="K2052" i="1" s="1"/>
  <c r="I2053" i="1"/>
  <c r="D2050" i="1"/>
  <c r="L2050" i="1" s="1"/>
  <c r="M2049" i="1"/>
  <c r="N2049" i="1" s="1"/>
  <c r="O2048" i="1"/>
  <c r="U2051" i="1"/>
  <c r="W2051" i="1" s="1"/>
  <c r="O2049" i="1" l="1"/>
  <c r="M2050" i="1"/>
  <c r="M2051" i="1" s="1"/>
  <c r="F2052" i="1"/>
  <c r="E2052" i="1"/>
  <c r="G2050" i="1"/>
  <c r="S2049" i="1"/>
  <c r="D2051" i="1"/>
  <c r="L2051" i="1" s="1"/>
  <c r="N2050" i="1"/>
  <c r="I2054" i="1"/>
  <c r="J2053" i="1"/>
  <c r="K2053" i="1" s="1"/>
  <c r="U2052" i="1"/>
  <c r="W2052" i="1" s="1"/>
  <c r="Y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Y2053" i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s="1"/>
  <c r="E2061" i="1" l="1"/>
  <c r="L2059" i="1"/>
  <c r="O2059" i="1" s="1"/>
  <c r="N2062" i="1"/>
  <c r="M2062" i="1"/>
  <c r="J2062" i="1"/>
  <c r="K2062" i="1" s="1"/>
  <c r="F2062" i="1" s="1"/>
  <c r="I2063" i="1"/>
  <c r="D2060" i="1"/>
  <c r="L2060" i="1" s="1"/>
  <c r="O2060" i="1" s="1"/>
  <c r="U2061" i="1"/>
  <c r="W2061" i="1" s="1"/>
  <c r="E2062" i="1" l="1"/>
  <c r="G2060" i="1"/>
  <c r="D2061" i="1"/>
  <c r="G2061" i="1" s="1"/>
  <c r="M2063" i="1"/>
  <c r="N2063" i="1"/>
  <c r="I2064" i="1"/>
  <c r="J2063" i="1"/>
  <c r="K2063" i="1" s="1"/>
  <c r="F2063" i="1" s="1"/>
  <c r="U2062" i="1"/>
  <c r="W2062" i="1" s="1"/>
  <c r="E2063" i="1" l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D2078" i="1"/>
  <c r="G2078" i="1" s="1"/>
  <c r="J2080" i="1"/>
  <c r="K2080" i="1" s="1"/>
  <c r="F2080" i="1" s="1"/>
  <c r="I2081" i="1"/>
  <c r="O2077" i="1" l="1"/>
  <c r="M2078" i="1"/>
  <c r="N2078" i="1" s="1"/>
  <c r="E2080" i="1"/>
  <c r="L2078" i="1"/>
  <c r="U2080" i="1"/>
  <c r="W2080" i="1" s="1"/>
  <c r="I2082" i="1"/>
  <c r="J2081" i="1"/>
  <c r="K2081" i="1" s="1"/>
  <c r="F2081" i="1" s="1"/>
  <c r="D2079" i="1"/>
  <c r="L2079" i="1" s="1"/>
  <c r="S2080" i="1"/>
  <c r="O2078" i="1" l="1"/>
  <c r="M2079" i="1"/>
  <c r="M2080" i="1" s="1"/>
  <c r="M2081" i="1" s="1"/>
  <c r="E2081" i="1"/>
  <c r="G2079" i="1"/>
  <c r="I2083" i="1"/>
  <c r="J2082" i="1"/>
  <c r="K2082" i="1" s="1"/>
  <c r="D2080" i="1"/>
  <c r="L2080" i="1" s="1"/>
  <c r="U2081" i="1"/>
  <c r="W2081" i="1" s="1"/>
  <c r="N2079" i="1" l="1"/>
  <c r="O2079" i="1" s="1"/>
  <c r="F2082" i="1"/>
  <c r="E2082" i="1"/>
  <c r="G2080" i="1"/>
  <c r="U2082" i="1"/>
  <c r="W2082" i="1" s="1"/>
  <c r="D2081" i="1"/>
  <c r="G2081" i="1" s="1"/>
  <c r="J2083" i="1"/>
  <c r="K2083" i="1" s="1"/>
  <c r="I2084" i="1"/>
  <c r="N2080" i="1" l="1"/>
  <c r="N2081" i="1" s="1"/>
  <c r="S2079" i="1"/>
  <c r="E2083" i="1"/>
  <c r="F2083" i="1"/>
  <c r="L2081" i="1"/>
  <c r="D2082" i="1"/>
  <c r="G2082" i="1" s="1"/>
  <c r="I2085" i="1"/>
  <c r="J2084" i="1"/>
  <c r="K2084" i="1" s="1"/>
  <c r="U2083" i="1"/>
  <c r="W2083" i="1" s="1"/>
  <c r="O2080" i="1" l="1"/>
  <c r="E2084" i="1"/>
  <c r="Y2079" i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Y2081" i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J2111" i="1"/>
  <c r="K2111" i="1" s="1"/>
  <c r="I2112" i="1"/>
  <c r="D2109" i="1"/>
  <c r="G2109" i="1" s="1"/>
  <c r="O2108" i="1" l="1"/>
  <c r="M2109" i="1"/>
  <c r="N2109" i="1" s="1"/>
  <c r="E2111" i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S2111" i="1" l="1"/>
  <c r="Y2111" i="1" s="1"/>
  <c r="E2116" i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E2123" i="1" s="1"/>
  <c r="I2124" i="1"/>
  <c r="F2123" i="1" l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J2140" i="1"/>
  <c r="K2140" i="1" s="1"/>
  <c r="E2140" i="1" s="1"/>
  <c r="D2138" i="1"/>
  <c r="L2138" i="1" s="1"/>
  <c r="O2138" i="1" s="1"/>
  <c r="U2139" i="1"/>
  <c r="W2139" i="1" s="1"/>
  <c r="F2140" i="1" l="1"/>
  <c r="G2138" i="1"/>
  <c r="D2139" i="1"/>
  <c r="L2139" i="1" s="1"/>
  <c r="U2140" i="1"/>
  <c r="W2140" i="1" s="1"/>
  <c r="J2141" i="1"/>
  <c r="K2141" i="1" s="1"/>
  <c r="I2142" i="1"/>
  <c r="U2141" i="1" l="1"/>
  <c r="W2141" i="1" s="1"/>
  <c r="O2139" i="1"/>
  <c r="M2140" i="1"/>
  <c r="N2140" i="1" s="1"/>
  <c r="F2141" i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M2142" i="1"/>
  <c r="N2142" i="1" l="1"/>
  <c r="E2144" i="1"/>
  <c r="F2144" i="1"/>
  <c r="O2141" i="1"/>
  <c r="L2142" i="1"/>
  <c r="J2145" i="1"/>
  <c r="K2145" i="1" s="1"/>
  <c r="I2146" i="1"/>
  <c r="U2144" i="1"/>
  <c r="W2144" i="1" s="1"/>
  <c r="D2143" i="1"/>
  <c r="L2143" i="1" s="1"/>
  <c r="O2142" i="1" l="1"/>
  <c r="S2141" i="1"/>
  <c r="Y2141" i="1" s="1"/>
  <c r="E2145" i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F2159" i="1" s="1"/>
  <c r="M2159" i="1"/>
  <c r="G2156" i="1"/>
  <c r="U2158" i="1"/>
  <c r="W2158" i="1" s="1"/>
  <c r="D2157" i="1"/>
  <c r="L2157" i="1" s="1"/>
  <c r="O2157" i="1" s="1"/>
  <c r="E2159" i="1" l="1"/>
  <c r="G2157" i="1"/>
  <c r="U2159" i="1"/>
  <c r="W2159" i="1" s="1"/>
  <c r="D2158" i="1"/>
  <c r="G2158" i="1" s="1"/>
  <c r="N2160" i="1"/>
  <c r="J2160" i="1"/>
  <c r="K2160" i="1" s="1"/>
  <c r="F2160" i="1" s="1"/>
  <c r="M2160" i="1"/>
  <c r="I2161" i="1"/>
  <c r="E2160" i="1" l="1"/>
  <c r="L2158" i="1"/>
  <c r="O2158" i="1" s="1"/>
  <c r="U2160" i="1"/>
  <c r="W2160" i="1" s="1"/>
  <c r="J2161" i="1"/>
  <c r="K2161" i="1" s="1"/>
  <c r="F2161" i="1" s="1"/>
  <c r="N2161" i="1"/>
  <c r="M2161" i="1"/>
  <c r="I2162" i="1"/>
  <c r="D2159" i="1"/>
  <c r="L2159" i="1" s="1"/>
  <c r="O2159" i="1" s="1"/>
  <c r="E2161" i="1" l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I2171" i="1"/>
  <c r="J2170" i="1"/>
  <c r="K2170" i="1" s="1"/>
  <c r="F2170" i="1" s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D2170" i="1"/>
  <c r="G2170" i="1" s="1"/>
  <c r="O2169" i="1" l="1"/>
  <c r="M2170" i="1"/>
  <c r="N2170" i="1" s="1"/>
  <c r="F2172" i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S2172" i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S2173" i="1"/>
  <c r="Y2173" i="1" s="1"/>
  <c r="Y2172" i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S2110" i="1" l="1"/>
  <c r="F2193" i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Y2110" i="1" l="1"/>
  <c r="F2194" i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I2198" i="1"/>
  <c r="N2197" i="1"/>
  <c r="M2197" i="1"/>
  <c r="D2195" i="1"/>
  <c r="L2195" i="1" s="1"/>
  <c r="O2195" i="1" s="1"/>
  <c r="F2197" i="1" l="1"/>
  <c r="E2197" i="1"/>
  <c r="J2198" i="1"/>
  <c r="K2198" i="1" s="1"/>
  <c r="N2198" i="1"/>
  <c r="M2198" i="1"/>
  <c r="I2199" i="1"/>
  <c r="U2197" i="1"/>
  <c r="W2197" i="1" s="1"/>
  <c r="G2195" i="1"/>
  <c r="D2196" i="1"/>
  <c r="L2196" i="1" s="1"/>
  <c r="O2196" i="1" s="1"/>
  <c r="F2198" i="1" l="1"/>
  <c r="E2198" i="1"/>
  <c r="J2199" i="1"/>
  <c r="K2199" i="1" s="1"/>
  <c r="I2200" i="1"/>
  <c r="N2199" i="1"/>
  <c r="M2199" i="1"/>
  <c r="D2197" i="1"/>
  <c r="G2197" i="1" s="1"/>
  <c r="G2196" i="1"/>
  <c r="U2198" i="1"/>
  <c r="W2198" i="1" s="1"/>
  <c r="F2199" i="1" l="1"/>
  <c r="E2199" i="1"/>
  <c r="L2197" i="1"/>
  <c r="O2197" i="1" s="1"/>
  <c r="D2198" i="1"/>
  <c r="G2198" i="1" s="1"/>
  <c r="M2200" i="1"/>
  <c r="I2201" i="1"/>
  <c r="N2200" i="1"/>
  <c r="J2200" i="1"/>
  <c r="K2200" i="1" s="1"/>
  <c r="U2199" i="1"/>
  <c r="W2199" i="1" s="1"/>
  <c r="F2200" i="1" l="1"/>
  <c r="E2200" i="1"/>
  <c r="L2198" i="1"/>
  <c r="O2198" i="1" s="1"/>
  <c r="U2200" i="1"/>
  <c r="W2200" i="1" s="1"/>
  <c r="D2199" i="1"/>
  <c r="G2199" i="1" s="1"/>
  <c r="J2201" i="1"/>
  <c r="K2201" i="1" s="1"/>
  <c r="I2202" i="1"/>
  <c r="F2201" i="1" l="1"/>
  <c r="E2201" i="1"/>
  <c r="L2199" i="1"/>
  <c r="O2199" i="1" s="1"/>
  <c r="J2202" i="1"/>
  <c r="K2202" i="1" s="1"/>
  <c r="I2203" i="1"/>
  <c r="U2201" i="1"/>
  <c r="W2201" i="1" s="1"/>
  <c r="D2200" i="1"/>
  <c r="L2200" i="1" s="1"/>
  <c r="O2200" i="1" l="1"/>
  <c r="M2201" i="1"/>
  <c r="N2201" i="1" s="1"/>
  <c r="F2202" i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S2202" i="1"/>
  <c r="Y2202" i="1" s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S2140" i="1" l="1"/>
  <c r="F2225" i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Y2140" i="1" l="1"/>
  <c r="F2226" i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U2232" i="1" l="1"/>
  <c r="W2232" i="1" s="1"/>
  <c r="O2230" i="1"/>
  <c r="M2231" i="1"/>
  <c r="N2231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S2232" i="1"/>
  <c r="G2234" i="1"/>
  <c r="D2235" i="1"/>
  <c r="G2235" i="1" s="1"/>
  <c r="J2237" i="1"/>
  <c r="K2237" i="1" s="1"/>
  <c r="I2238" i="1"/>
  <c r="U2236" i="1"/>
  <c r="W2236" i="1" s="1"/>
  <c r="Y2232" i="1" l="1"/>
  <c r="Y2233" i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l="1"/>
  <c r="E2255" i="1"/>
  <c r="L2253" i="1"/>
  <c r="O2253" i="1" s="1"/>
  <c r="D2254" i="1"/>
  <c r="G2254" i="1" s="1"/>
  <c r="U2255" i="1"/>
  <c r="W2255" i="1" s="1"/>
  <c r="J2256" i="1"/>
  <c r="K2256" i="1" s="1"/>
  <c r="I2257" i="1"/>
  <c r="M2256" i="1"/>
  <c r="N2256" i="1"/>
  <c r="F2256" i="1" l="1"/>
  <c r="E2256" i="1"/>
  <c r="L2254" i="1"/>
  <c r="O2254" i="1" s="1"/>
  <c r="U2256" i="1"/>
  <c r="W2256" i="1" s="1"/>
  <c r="N2257" i="1"/>
  <c r="M2257" i="1"/>
  <c r="J2257" i="1"/>
  <c r="K2257" i="1" s="1"/>
  <c r="I2258" i="1"/>
  <c r="D2255" i="1"/>
  <c r="L2255" i="1" s="1"/>
  <c r="O2255" i="1" s="1"/>
  <c r="F2257" i="1" l="1"/>
  <c r="S2170" i="1"/>
  <c r="E2257" i="1"/>
  <c r="N2258" i="1"/>
  <c r="I2259" i="1"/>
  <c r="M2258" i="1"/>
  <c r="J2258" i="1"/>
  <c r="K2258" i="1" s="1"/>
  <c r="U2257" i="1"/>
  <c r="W2257" i="1" s="1"/>
  <c r="G2255" i="1"/>
  <c r="D2256" i="1"/>
  <c r="L2256" i="1" s="1"/>
  <c r="O2256" i="1" s="1"/>
  <c r="F2258" i="1" l="1"/>
  <c r="Y2170" i="1"/>
  <c r="E2258" i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S2260" i="1"/>
  <c r="Y2260" i="1" s="1"/>
  <c r="F2264" i="1" l="1"/>
  <c r="N2262" i="1"/>
  <c r="E2264" i="1"/>
  <c r="O2261" i="1"/>
  <c r="L2262" i="1"/>
  <c r="D2263" i="1"/>
  <c r="G2263" i="1" s="1"/>
  <c r="U2264" i="1"/>
  <c r="W2264" i="1" s="1"/>
  <c r="J2265" i="1"/>
  <c r="K2265" i="1" s="1"/>
  <c r="I2266" i="1"/>
  <c r="O2262" i="1" l="1"/>
  <c r="F2265" i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O2265" i="1" s="1"/>
  <c r="S2265" i="1"/>
  <c r="Y2265" i="1" s="1"/>
  <c r="M2266" i="1"/>
  <c r="M2267" i="1" s="1"/>
  <c r="M2268" i="1" s="1"/>
  <c r="M2269" i="1" s="1"/>
  <c r="O2264" i="1"/>
  <c r="F2268" i="1"/>
  <c r="S2263" i="1"/>
  <c r="E2268" i="1"/>
  <c r="L2266" i="1"/>
  <c r="D2267" i="1"/>
  <c r="L2267" i="1" s="1"/>
  <c r="I2270" i="1"/>
  <c r="J2269" i="1"/>
  <c r="K2269" i="1" s="1"/>
  <c r="U2268" i="1"/>
  <c r="W2268" i="1" s="1"/>
  <c r="N2266" i="1" l="1"/>
  <c r="N2267" i="1" s="1"/>
  <c r="N2268" i="1" s="1"/>
  <c r="N2269" i="1" s="1"/>
  <c r="N2270" i="1" s="1"/>
  <c r="F2269" i="1"/>
  <c r="Y2263" i="1"/>
  <c r="E2269" i="1"/>
  <c r="G2267" i="1"/>
  <c r="U2269" i="1"/>
  <c r="W2269" i="1" s="1"/>
  <c r="M2270" i="1"/>
  <c r="J2270" i="1"/>
  <c r="K2270" i="1" s="1"/>
  <c r="I2271" i="1"/>
  <c r="D2268" i="1"/>
  <c r="G2268" i="1" s="1"/>
  <c r="O2267" i="1" l="1"/>
  <c r="O2266" i="1"/>
  <c r="F2270" i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N2280" i="1"/>
  <c r="M2280" i="1"/>
  <c r="I2281" i="1"/>
  <c r="D2278" i="1"/>
  <c r="G2278" i="1" s="1"/>
  <c r="F2280" i="1" l="1"/>
  <c r="E2280" i="1"/>
  <c r="I2282" i="1"/>
  <c r="N2281" i="1"/>
  <c r="J2281" i="1"/>
  <c r="K2281" i="1" s="1"/>
  <c r="M2281" i="1"/>
  <c r="U2280" i="1"/>
  <c r="W2280" i="1" s="1"/>
  <c r="L2278" i="1"/>
  <c r="O2278" i="1" s="1"/>
  <c r="D2279" i="1"/>
  <c r="L2279" i="1" s="1"/>
  <c r="O2279" i="1" s="1"/>
  <c r="F2281" i="1" l="1"/>
  <c r="E2281" i="1"/>
  <c r="G2279" i="1"/>
  <c r="D2280" i="1"/>
  <c r="G2280" i="1" s="1"/>
  <c r="U2281" i="1"/>
  <c r="W2281" i="1" s="1"/>
  <c r="M2282" i="1"/>
  <c r="N2282" i="1"/>
  <c r="I2283" i="1"/>
  <c r="J2282" i="1"/>
  <c r="K2282" i="1" s="1"/>
  <c r="F2282" i="1" l="1"/>
  <c r="E2282" i="1"/>
  <c r="L2280" i="1"/>
  <c r="O2280" i="1" s="1"/>
  <c r="I2284" i="1"/>
  <c r="N2283" i="1"/>
  <c r="J2283" i="1"/>
  <c r="K2283" i="1" s="1"/>
  <c r="M2283" i="1"/>
  <c r="D2281" i="1"/>
  <c r="G2281" i="1" s="1"/>
  <c r="U2282" i="1"/>
  <c r="W2282" i="1" s="1"/>
  <c r="F2283" i="1" l="1"/>
  <c r="E2283" i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l="1"/>
  <c r="E2284" i="1"/>
  <c r="G2282" i="1"/>
  <c r="I2286" i="1"/>
  <c r="J2285" i="1"/>
  <c r="K2285" i="1" s="1"/>
  <c r="M2285" i="1"/>
  <c r="N2285" i="1"/>
  <c r="D2283" i="1"/>
  <c r="L2283" i="1" s="1"/>
  <c r="O2283" i="1" s="1"/>
  <c r="U2284" i="1"/>
  <c r="W2284" i="1" s="1"/>
  <c r="F2285" i="1" l="1"/>
  <c r="E2285" i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S2201" i="1" l="1"/>
  <c r="E2290" i="1"/>
  <c r="F2290" i="1"/>
  <c r="L2288" i="1"/>
  <c r="O2288" i="1" s="1"/>
  <c r="D2289" i="1"/>
  <c r="G2289" i="1" s="1"/>
  <c r="J2291" i="1"/>
  <c r="K2291" i="1" s="1"/>
  <c r="I2292" i="1"/>
  <c r="U2290" i="1"/>
  <c r="W2290" i="1" s="1"/>
  <c r="Y2201" i="1" l="1"/>
  <c r="E2291" i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M2293" i="1" l="1"/>
  <c r="N2293" i="1" s="1"/>
  <c r="F2295" i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l="1"/>
  <c r="F2312" i="1"/>
  <c r="G2310" i="1"/>
  <c r="N2313" i="1"/>
  <c r="J2313" i="1"/>
  <c r="K2313" i="1" s="1"/>
  <c r="I2314" i="1"/>
  <c r="M2313" i="1"/>
  <c r="D2311" i="1"/>
  <c r="L2311" i="1" s="1"/>
  <c r="O2311" i="1" s="1"/>
  <c r="U2312" i="1"/>
  <c r="W2312" i="1" s="1"/>
  <c r="E2313" i="1" l="1"/>
  <c r="F2313" i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J2321" i="1"/>
  <c r="K2321" i="1" s="1"/>
  <c r="E2321" i="1" s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S2231" i="1" l="1"/>
  <c r="F2322" i="1"/>
  <c r="L2320" i="1"/>
  <c r="U2322" i="1"/>
  <c r="W2322" i="1" s="1"/>
  <c r="J2323" i="1"/>
  <c r="K2323" i="1" s="1"/>
  <c r="I2324" i="1"/>
  <c r="D2321" i="1"/>
  <c r="G2321" i="1" s="1"/>
  <c r="Y2231" i="1" l="1"/>
  <c r="U2323" i="1"/>
  <c r="W2323" i="1" s="1"/>
  <c r="O2320" i="1"/>
  <c r="M2321" i="1"/>
  <c r="F2323" i="1"/>
  <c r="E2323" i="1"/>
  <c r="L2321" i="1"/>
  <c r="I2325" i="1"/>
  <c r="J2324" i="1"/>
  <c r="K2324" i="1" s="1"/>
  <c r="D2322" i="1"/>
  <c r="L2322" i="1" s="1"/>
  <c r="N2321" i="1" l="1"/>
  <c r="O2321" i="1" s="1"/>
  <c r="M2322" i="1"/>
  <c r="M2323" i="1" s="1"/>
  <c r="E2324" i="1"/>
  <c r="F2324" i="1"/>
  <c r="G2322" i="1"/>
  <c r="U2324" i="1"/>
  <c r="W2324" i="1" s="1"/>
  <c r="I2326" i="1"/>
  <c r="J2325" i="1"/>
  <c r="K2325" i="1" s="1"/>
  <c r="D2323" i="1"/>
  <c r="L2323" i="1" s="1"/>
  <c r="N2322" i="1" l="1"/>
  <c r="O2322" i="1" s="1"/>
  <c r="F2325" i="1"/>
  <c r="E2325" i="1"/>
  <c r="I2327" i="1"/>
  <c r="J2326" i="1"/>
  <c r="K2326" i="1" s="1"/>
  <c r="U2325" i="1"/>
  <c r="W2325" i="1" s="1"/>
  <c r="M2324" i="1"/>
  <c r="S2322" i="1"/>
  <c r="Y2322" i="1" s="1"/>
  <c r="G2323" i="1"/>
  <c r="D2324" i="1"/>
  <c r="G2324" i="1" s="1"/>
  <c r="N2323" i="1" l="1"/>
  <c r="O2323" i="1" s="1"/>
  <c r="E2326" i="1"/>
  <c r="F2326" i="1"/>
  <c r="L2324" i="1"/>
  <c r="M2325" i="1" s="1"/>
  <c r="M2326" i="1" s="1"/>
  <c r="U2326" i="1"/>
  <c r="W2326" i="1" s="1"/>
  <c r="I2328" i="1"/>
  <c r="J2327" i="1"/>
  <c r="K2327" i="1" s="1"/>
  <c r="D2325" i="1"/>
  <c r="G2325" i="1" s="1"/>
  <c r="F2327" i="1" l="1"/>
  <c r="N2324" i="1"/>
  <c r="O2324" i="1" s="1"/>
  <c r="E2327" i="1"/>
  <c r="S2323" i="1"/>
  <c r="Y2323" i="1" s="1"/>
  <c r="U2327" i="1"/>
  <c r="W2327" i="1" s="1"/>
  <c r="I2329" i="1"/>
  <c r="J2328" i="1"/>
  <c r="K2328" i="1" s="1"/>
  <c r="L2325" i="1"/>
  <c r="D2326" i="1"/>
  <c r="L2326" i="1" s="1"/>
  <c r="F2328" i="1" l="1"/>
  <c r="N2325" i="1"/>
  <c r="N2326" i="1" s="1"/>
  <c r="O2326" i="1" s="1"/>
  <c r="S2326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D2327" i="1"/>
  <c r="L2327" i="1" s="1"/>
  <c r="O2325" i="1" l="1"/>
  <c r="F2329" i="1"/>
  <c r="N2327" i="1"/>
  <c r="N2328" i="1" s="1"/>
  <c r="N2329" i="1" s="1"/>
  <c r="N2330" i="1" s="1"/>
  <c r="Y2326" i="1"/>
  <c r="E2329" i="1"/>
  <c r="G2327" i="1"/>
  <c r="U2329" i="1"/>
  <c r="W2329" i="1" s="1"/>
  <c r="I2331" i="1"/>
  <c r="M2330" i="1"/>
  <c r="J2330" i="1"/>
  <c r="K2330" i="1" s="1"/>
  <c r="D2328" i="1"/>
  <c r="L2328" i="1" s="1"/>
  <c r="F2330" i="1" l="1"/>
  <c r="O2328" i="1"/>
  <c r="O2327" i="1"/>
  <c r="E2330" i="1"/>
  <c r="U2330" i="1"/>
  <c r="W2330" i="1" s="1"/>
  <c r="M2331" i="1"/>
  <c r="N2331" i="1"/>
  <c r="J2331" i="1"/>
  <c r="K2331" i="1" s="1"/>
  <c r="I2332" i="1"/>
  <c r="G2328" i="1"/>
  <c r="D2329" i="1"/>
  <c r="G2329" i="1" s="1"/>
  <c r="F2331" i="1" l="1"/>
  <c r="E2331" i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E2354" i="1" l="1"/>
  <c r="D2353" i="1"/>
  <c r="L2353" i="1" s="1"/>
  <c r="N2352" i="1"/>
  <c r="M2353" i="1"/>
  <c r="S2351" i="1"/>
  <c r="Y2351" i="1" s="1"/>
  <c r="G2352" i="1"/>
  <c r="I2356" i="1"/>
  <c r="J2355" i="1"/>
  <c r="K2355" i="1" s="1"/>
  <c r="U2354" i="1"/>
  <c r="W2354" i="1" s="1"/>
  <c r="N2353" i="1" l="1"/>
  <c r="N2354" i="1" s="1"/>
  <c r="M2354" i="1"/>
  <c r="O2352" i="1"/>
  <c r="F2355" i="1"/>
  <c r="E2355" i="1"/>
  <c r="G2353" i="1"/>
  <c r="D2354" i="1"/>
  <c r="G2354" i="1" s="1"/>
  <c r="U2355" i="1"/>
  <c r="W2355" i="1" s="1"/>
  <c r="J2356" i="1"/>
  <c r="K2356" i="1" s="1"/>
  <c r="I2357" i="1"/>
  <c r="O2353" i="1" l="1"/>
  <c r="S2353" i="1"/>
  <c r="Y2353" i="1" s="1"/>
  <c r="E2356" i="1"/>
  <c r="F2356" i="1"/>
  <c r="L2354" i="1"/>
  <c r="D2355" i="1"/>
  <c r="L2355" i="1" s="1"/>
  <c r="U2356" i="1"/>
  <c r="W2356" i="1" s="1"/>
  <c r="J2357" i="1"/>
  <c r="K2357" i="1" s="1"/>
  <c r="I2358" i="1"/>
  <c r="S2264" i="1" l="1"/>
  <c r="E2357" i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Y2264" i="1" l="1"/>
  <c r="E2358" i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S2355" i="1"/>
  <c r="Y2355" i="1" s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D2368" i="1"/>
  <c r="G2368" i="1" s="1"/>
  <c r="U2369" i="1"/>
  <c r="W2369" i="1" s="1"/>
  <c r="E2370" i="1" l="1"/>
  <c r="F2370" i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I2383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D2382" i="1"/>
  <c r="G2382" i="1" s="1"/>
  <c r="I2385" i="1"/>
  <c r="J2384" i="1"/>
  <c r="K2384" i="1" s="1"/>
  <c r="E2384" i="1" s="1"/>
  <c r="O2381" i="1" l="1"/>
  <c r="M2382" i="1"/>
  <c r="N2382" i="1" s="1"/>
  <c r="F2384" i="1"/>
  <c r="L2382" i="1"/>
  <c r="J2385" i="1"/>
  <c r="K2385" i="1" s="1"/>
  <c r="E2385" i="1" s="1"/>
  <c r="I2386" i="1"/>
  <c r="U2384" i="1"/>
  <c r="W2384" i="1" s="1"/>
  <c r="D2383" i="1"/>
  <c r="L2383" i="1" s="1"/>
  <c r="O2382" i="1" l="1"/>
  <c r="F2385" i="1"/>
  <c r="M2383" i="1"/>
  <c r="M2384" i="1" s="1"/>
  <c r="I2387" i="1"/>
  <c r="J2386" i="1"/>
  <c r="K2386" i="1" s="1"/>
  <c r="E2386" i="1" s="1"/>
  <c r="U2385" i="1"/>
  <c r="W2385" i="1" s="1"/>
  <c r="N2383" i="1"/>
  <c r="D2384" i="1"/>
  <c r="G2384" i="1" s="1"/>
  <c r="G2383" i="1"/>
  <c r="S2382" i="1"/>
  <c r="N2384" i="1" l="1"/>
  <c r="F2386" i="1"/>
  <c r="Y2382" i="1"/>
  <c r="L2384" i="1"/>
  <c r="D2385" i="1"/>
  <c r="G2385" i="1" s="1"/>
  <c r="U2386" i="1"/>
  <c r="W2386" i="1" s="1"/>
  <c r="I2388" i="1"/>
  <c r="J2387" i="1"/>
  <c r="K2387" i="1" s="1"/>
  <c r="E2387" i="1" s="1"/>
  <c r="O2383" i="1"/>
  <c r="O2384" i="1" l="1"/>
  <c r="S2384" i="1"/>
  <c r="Y2384" i="1" s="1"/>
  <c r="M2385" i="1"/>
  <c r="N2385" i="1" s="1"/>
  <c r="F2387" i="1"/>
  <c r="L2385" i="1"/>
  <c r="U2387" i="1"/>
  <c r="W2387" i="1" s="1"/>
  <c r="D2386" i="1"/>
  <c r="L2386" i="1" s="1"/>
  <c r="I2389" i="1"/>
  <c r="J2388" i="1"/>
  <c r="K2388" i="1" s="1"/>
  <c r="S2293" i="1" l="1"/>
  <c r="F2388" i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Y2293" i="1" l="1"/>
  <c r="E2389" i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s="1"/>
  <c r="F2402" i="1" l="1"/>
  <c r="I2404" i="1"/>
  <c r="M2403" i="1"/>
  <c r="J2403" i="1"/>
  <c r="K2403" i="1" s="1"/>
  <c r="E2403" i="1" s="1"/>
  <c r="N2403" i="1"/>
  <c r="L2400" i="1"/>
  <c r="O2400" i="1" s="1"/>
  <c r="U2402" i="1"/>
  <c r="W2402" i="1" s="1"/>
  <c r="D2401" i="1"/>
  <c r="G2401" i="1" s="1"/>
  <c r="F2403" i="1" l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J2413" i="1"/>
  <c r="K2413" i="1" s="1"/>
  <c r="E2413" i="1" s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l="1"/>
  <c r="M2413" i="1"/>
  <c r="N2413" i="1" s="1"/>
  <c r="F2414" i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U2416" i="1"/>
  <c r="W2416" i="1" s="1"/>
  <c r="D2415" i="1"/>
  <c r="L2415" i="1" s="1"/>
  <c r="G2414" i="1"/>
  <c r="M2415" i="1"/>
  <c r="N2414" i="1"/>
  <c r="N2415" i="1" s="1"/>
  <c r="E2417" i="1" l="1"/>
  <c r="F2417" i="1"/>
  <c r="M2416" i="1"/>
  <c r="M2417" i="1" s="1"/>
  <c r="O2415" i="1"/>
  <c r="G2415" i="1"/>
  <c r="D2416" i="1"/>
  <c r="L2416" i="1" s="1"/>
  <c r="U2417" i="1"/>
  <c r="W2417" i="1" s="1"/>
  <c r="I2419" i="1"/>
  <c r="J2418" i="1"/>
  <c r="K2418" i="1" s="1"/>
  <c r="O2414" i="1"/>
  <c r="S2321" i="1" l="1"/>
  <c r="S2414" i="1"/>
  <c r="F2418" i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Y2321" i="1" l="1"/>
  <c r="Y2414" i="1"/>
  <c r="F2419" i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Y2417" i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U2442" i="1"/>
  <c r="W2442" i="1" s="1"/>
  <c r="G2440" i="1"/>
  <c r="D2441" i="1"/>
  <c r="G2441" i="1" s="1"/>
  <c r="F2443" i="1" l="1"/>
  <c r="E2443" i="1"/>
  <c r="D2442" i="1"/>
  <c r="L2442" i="1" s="1"/>
  <c r="L2441" i="1"/>
  <c r="O2441" i="1" s="1"/>
  <c r="I2445" i="1"/>
  <c r="J2444" i="1"/>
  <c r="K2444" i="1" s="1"/>
  <c r="F2444" i="1" s="1"/>
  <c r="U2443" i="1"/>
  <c r="W2443" i="1" s="1"/>
  <c r="O2442" i="1" l="1"/>
  <c r="M2443" i="1"/>
  <c r="N2443" i="1" s="1"/>
  <c r="E2444" i="1"/>
  <c r="U2444" i="1"/>
  <c r="W2444" i="1" s="1"/>
  <c r="G2442" i="1"/>
  <c r="D2443" i="1"/>
  <c r="L2443" i="1" s="1"/>
  <c r="I2446" i="1"/>
  <c r="J2445" i="1"/>
  <c r="K2445" i="1" s="1"/>
  <c r="F2445" i="1" s="1"/>
  <c r="E2445" i="1" l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M2445" i="1" s="1"/>
  <c r="U2446" i="1"/>
  <c r="W2446" i="1" s="1"/>
  <c r="D2445" i="1"/>
  <c r="G2445" i="1" s="1"/>
  <c r="J2447" i="1"/>
  <c r="K2447" i="1" s="1"/>
  <c r="I2448" i="1"/>
  <c r="N2444" i="1"/>
  <c r="N2445" i="1" l="1"/>
  <c r="E2447" i="1"/>
  <c r="F2447" i="1"/>
  <c r="L2445" i="1"/>
  <c r="O2444" i="1"/>
  <c r="J2448" i="1"/>
  <c r="K2448" i="1" s="1"/>
  <c r="I2449" i="1"/>
  <c r="D2446" i="1"/>
  <c r="L2446" i="1" s="1"/>
  <c r="U2447" i="1"/>
  <c r="W2447" i="1" s="1"/>
  <c r="O2445" i="1" l="1"/>
  <c r="S2444" i="1"/>
  <c r="Y2444" i="1" s="1"/>
  <c r="M2446" i="1"/>
  <c r="N2446" i="1" s="1"/>
  <c r="O2446" i="1" s="1"/>
  <c r="S2445" i="1"/>
  <c r="F2448" i="1"/>
  <c r="E2448" i="1"/>
  <c r="G2446" i="1"/>
  <c r="U2448" i="1"/>
  <c r="W2448" i="1" s="1"/>
  <c r="D2447" i="1"/>
  <c r="L2447" i="1" s="1"/>
  <c r="J2449" i="1"/>
  <c r="K2449" i="1" s="1"/>
  <c r="I2450" i="1"/>
  <c r="S2446" i="1" l="1"/>
  <c r="Y2445" i="1"/>
  <c r="M2447" i="1"/>
  <c r="M2448" i="1" s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S2352" i="1" l="1"/>
  <c r="F2451" i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Y2352" i="1" l="1"/>
  <c r="F2452" i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F2457" i="1" s="1"/>
  <c r="M2457" i="1"/>
  <c r="U2456" i="1"/>
  <c r="W2456" i="1" s="1"/>
  <c r="E2457" i="1" l="1"/>
  <c r="G2455" i="1"/>
  <c r="D2456" i="1"/>
  <c r="L2456" i="1" s="1"/>
  <c r="O2456" i="1" s="1"/>
  <c r="U2457" i="1"/>
  <c r="W2457" i="1" s="1"/>
  <c r="I2459" i="1"/>
  <c r="M2458" i="1"/>
  <c r="J2458" i="1"/>
  <c r="K2458" i="1" s="1"/>
  <c r="F2458" i="1" s="1"/>
  <c r="N2458" i="1"/>
  <c r="E2458" i="1" l="1"/>
  <c r="G2456" i="1"/>
  <c r="U2458" i="1"/>
  <c r="W2458" i="1" s="1"/>
  <c r="D2457" i="1"/>
  <c r="G2457" i="1" s="1"/>
  <c r="J2459" i="1"/>
  <c r="K2459" i="1" s="1"/>
  <c r="F2459" i="1" s="1"/>
  <c r="I2460" i="1"/>
  <c r="M2459" i="1"/>
  <c r="N2459" i="1"/>
  <c r="E2459" i="1" l="1"/>
  <c r="L2457" i="1"/>
  <c r="O2457" i="1" s="1"/>
  <c r="I2461" i="1"/>
  <c r="J2460" i="1"/>
  <c r="K2460" i="1" s="1"/>
  <c r="F2460" i="1" s="1"/>
  <c r="N2460" i="1"/>
  <c r="M2460" i="1"/>
  <c r="U2459" i="1"/>
  <c r="W2459" i="1" s="1"/>
  <c r="D2458" i="1"/>
  <c r="L2458" i="1" s="1"/>
  <c r="O2458" i="1" s="1"/>
  <c r="E2460" i="1" l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s="1"/>
  <c r="E2461" i="1" l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J2474" i="1"/>
  <c r="K2474" i="1" s="1"/>
  <c r="F2474" i="1" s="1"/>
  <c r="I2475" i="1"/>
  <c r="U2473" i="1"/>
  <c r="W2473" i="1" s="1"/>
  <c r="E2474" i="1" l="1"/>
  <c r="G2472" i="1"/>
  <c r="D2473" i="1"/>
  <c r="G2473" i="1" s="1"/>
  <c r="I2476" i="1"/>
  <c r="J2475" i="1"/>
  <c r="K2475" i="1" s="1"/>
  <c r="F2475" i="1" s="1"/>
  <c r="U2474" i="1"/>
  <c r="W2474" i="1" s="1"/>
  <c r="E2475" i="1" l="1"/>
  <c r="L2473" i="1"/>
  <c r="D2474" i="1"/>
  <c r="L2474" i="1" s="1"/>
  <c r="U2475" i="1"/>
  <c r="W2475" i="1" s="1"/>
  <c r="J2476" i="1"/>
  <c r="K2476" i="1" s="1"/>
  <c r="F2476" i="1" s="1"/>
  <c r="I2477" i="1"/>
  <c r="O2473" i="1" l="1"/>
  <c r="M2474" i="1"/>
  <c r="E2476" i="1"/>
  <c r="G2474" i="1"/>
  <c r="J2477" i="1"/>
  <c r="K2477" i="1" s="1"/>
  <c r="F2477" i="1" s="1"/>
  <c r="I2478" i="1"/>
  <c r="D2475" i="1"/>
  <c r="L2475" i="1" s="1"/>
  <c r="U2476" i="1"/>
  <c r="W2476" i="1" s="1"/>
  <c r="N2474" i="1" l="1"/>
  <c r="M2475" i="1"/>
  <c r="M2476" i="1" s="1"/>
  <c r="E2477" i="1"/>
  <c r="U2477" i="1"/>
  <c r="W2477" i="1" s="1"/>
  <c r="G2475" i="1"/>
  <c r="D2476" i="1"/>
  <c r="G2476" i="1" s="1"/>
  <c r="J2478" i="1"/>
  <c r="K2478" i="1" s="1"/>
  <c r="F2478" i="1" s="1"/>
  <c r="I2479" i="1"/>
  <c r="N2475" i="1" l="1"/>
  <c r="O2475" i="1" s="1"/>
  <c r="O2474" i="1"/>
  <c r="E2478" i="1"/>
  <c r="L2476" i="1"/>
  <c r="U2478" i="1"/>
  <c r="W2478" i="1" s="1"/>
  <c r="D2477" i="1"/>
  <c r="L2477" i="1" s="1"/>
  <c r="J2479" i="1"/>
  <c r="K2479" i="1" s="1"/>
  <c r="I2480" i="1"/>
  <c r="Y2475" i="1" l="1"/>
  <c r="N2476" i="1"/>
  <c r="O2476" i="1" s="1"/>
  <c r="F2479" i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S2383" i="1" l="1"/>
  <c r="E2484" i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Y2383" i="1" l="1"/>
  <c r="E2485" i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U2494" i="1"/>
  <c r="W2494" i="1" s="1"/>
  <c r="E2495" i="1" l="1"/>
  <c r="F2495" i="1"/>
  <c r="G2493" i="1"/>
  <c r="D2494" i="1"/>
  <c r="L2494" i="1" s="1"/>
  <c r="O2494" i="1" s="1"/>
  <c r="U2495" i="1"/>
  <c r="W2495" i="1" s="1"/>
  <c r="M2496" i="1"/>
  <c r="N2496" i="1"/>
  <c r="J2496" i="1"/>
  <c r="K2496" i="1" s="1"/>
  <c r="I2497" i="1"/>
  <c r="E2496" i="1" l="1"/>
  <c r="F2496" i="1"/>
  <c r="G2494" i="1"/>
  <c r="U2496" i="1"/>
  <c r="W2496" i="1" s="1"/>
  <c r="D2495" i="1"/>
  <c r="L2495" i="1" s="1"/>
  <c r="O2495" i="1" s="1"/>
  <c r="N2497" i="1"/>
  <c r="I2498" i="1"/>
  <c r="J2497" i="1"/>
  <c r="K2497" i="1" s="1"/>
  <c r="M2497" i="1"/>
  <c r="E2497" i="1" l="1"/>
  <c r="F2497" i="1"/>
  <c r="G2495" i="1"/>
  <c r="U2497" i="1"/>
  <c r="W2497" i="1" s="1"/>
  <c r="M2498" i="1"/>
  <c r="J2498" i="1"/>
  <c r="K2498" i="1" s="1"/>
  <c r="N2498" i="1"/>
  <c r="I2499" i="1"/>
  <c r="D2496" i="1"/>
  <c r="L2496" i="1" s="1"/>
  <c r="O2496" i="1" s="1"/>
  <c r="E2498" i="1" l="1"/>
  <c r="F2498" i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I2510" i="1"/>
  <c r="N2505" i="1"/>
  <c r="M2506" i="1"/>
  <c r="M2507" i="1" s="1"/>
  <c r="D2507" i="1"/>
  <c r="G2507" i="1" s="1"/>
  <c r="E2509" i="1" l="1"/>
  <c r="F2509" i="1"/>
  <c r="Y2504" i="1"/>
  <c r="L2507" i="1"/>
  <c r="M2508" i="1" s="1"/>
  <c r="N2506" i="1"/>
  <c r="O2505" i="1"/>
  <c r="U2509" i="1"/>
  <c r="W2509" i="1" s="1"/>
  <c r="J2510" i="1"/>
  <c r="K2510" i="1" s="1"/>
  <c r="I2511" i="1"/>
  <c r="D2508" i="1"/>
  <c r="G2508" i="1" s="1"/>
  <c r="E2510" i="1" l="1"/>
  <c r="F2510" i="1"/>
  <c r="L2508" i="1"/>
  <c r="M2509" i="1" s="1"/>
  <c r="M2510" i="1" s="1"/>
  <c r="M2511" i="1" s="1"/>
  <c r="J2511" i="1"/>
  <c r="K2511" i="1" s="1"/>
  <c r="I2512" i="1"/>
  <c r="D2509" i="1"/>
  <c r="G2509" i="1" s="1"/>
  <c r="U2510" i="1"/>
  <c r="W2510" i="1" s="1"/>
  <c r="N2507" i="1"/>
  <c r="O2506" i="1"/>
  <c r="E2511" i="1" l="1"/>
  <c r="F2511" i="1"/>
  <c r="S2506" i="1"/>
  <c r="Y2506" i="1" s="1"/>
  <c r="M2512" i="1"/>
  <c r="L2509" i="1"/>
  <c r="N2508" i="1"/>
  <c r="O2507" i="1"/>
  <c r="D2510" i="1"/>
  <c r="L2510" i="1" s="1"/>
  <c r="J2512" i="1"/>
  <c r="K2512" i="1" s="1"/>
  <c r="I2513" i="1"/>
  <c r="U2511" i="1"/>
  <c r="W2511" i="1" s="1"/>
  <c r="E2512" i="1" l="1"/>
  <c r="F2512" i="1"/>
  <c r="S2507" i="1"/>
  <c r="Y2507" i="1" s="1"/>
  <c r="G2510" i="1"/>
  <c r="D2511" i="1"/>
  <c r="L2511" i="1" s="1"/>
  <c r="M2513" i="1"/>
  <c r="J2513" i="1"/>
  <c r="K2513" i="1" s="1"/>
  <c r="I2514" i="1"/>
  <c r="N2509" i="1"/>
  <c r="O2508" i="1"/>
  <c r="U2512" i="1"/>
  <c r="W2512" i="1" s="1"/>
  <c r="E2513" i="1" l="1"/>
  <c r="S2508" i="1"/>
  <c r="F2513" i="1"/>
  <c r="G2511" i="1"/>
  <c r="U2513" i="1"/>
  <c r="W2513" i="1" s="1"/>
  <c r="N2510" i="1"/>
  <c r="O2509" i="1"/>
  <c r="M2514" i="1"/>
  <c r="J2514" i="1"/>
  <c r="K2514" i="1" s="1"/>
  <c r="I2515" i="1"/>
  <c r="D2512" i="1"/>
  <c r="G2512" i="1" s="1"/>
  <c r="E2514" i="1" l="1"/>
  <c r="Y2508" i="1"/>
  <c r="F2514" i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S2413" i="1" l="1"/>
  <c r="F2516" i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Y2413" i="1" l="1"/>
  <c r="F2517" i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M2535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S2538" i="1" l="1"/>
  <c r="Y2538" i="1" s="1"/>
  <c r="F2543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F2547" i="1" l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S2443" i="1" l="1"/>
  <c r="F2548" i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Y2443" i="1" l="1"/>
  <c r="F2549" i="1"/>
  <c r="E2549" i="1"/>
  <c r="G2547" i="1"/>
  <c r="U2549" i="1"/>
  <c r="W2549" i="1" s="1"/>
  <c r="J2550" i="1"/>
  <c r="K2550" i="1" s="1"/>
  <c r="I2551" i="1"/>
  <c r="M2550" i="1"/>
  <c r="N2546" i="1"/>
  <c r="O2545" i="1"/>
  <c r="D2548" i="1"/>
  <c r="G2548" i="1" s="1"/>
  <c r="F2550" i="1" l="1"/>
  <c r="E2550" i="1"/>
  <c r="L2548" i="1"/>
  <c r="M2551" i="1"/>
  <c r="I2552" i="1"/>
  <c r="J2551" i="1"/>
  <c r="K2551" i="1" s="1"/>
  <c r="U2550" i="1"/>
  <c r="W2550" i="1" s="1"/>
  <c r="N2547" i="1"/>
  <c r="O2546" i="1"/>
  <c r="D2549" i="1"/>
  <c r="G2549" i="1" s="1"/>
  <c r="F2551" i="1" l="1"/>
  <c r="E2551" i="1"/>
  <c r="L2549" i="1"/>
  <c r="U2551" i="1"/>
  <c r="W2551" i="1" s="1"/>
  <c r="J2552" i="1"/>
  <c r="K2552" i="1" s="1"/>
  <c r="M2552" i="1"/>
  <c r="I2553" i="1"/>
  <c r="D2550" i="1"/>
  <c r="L2550" i="1" s="1"/>
  <c r="N2548" i="1"/>
  <c r="O2547" i="1"/>
  <c r="F2552" i="1" l="1"/>
  <c r="E2552" i="1"/>
  <c r="G2550" i="1"/>
  <c r="J2553" i="1"/>
  <c r="K2553" i="1" s="1"/>
  <c r="I2554" i="1"/>
  <c r="M2553" i="1"/>
  <c r="U2552" i="1"/>
  <c r="W2552" i="1" s="1"/>
  <c r="N2549" i="1"/>
  <c r="O2548" i="1"/>
  <c r="D2551" i="1"/>
  <c r="L2551" i="1" s="1"/>
  <c r="F2553" i="1" l="1"/>
  <c r="E2553" i="1"/>
  <c r="G2551" i="1"/>
  <c r="D2552" i="1"/>
  <c r="L2552" i="1" s="1"/>
  <c r="N2550" i="1"/>
  <c r="O2549" i="1"/>
  <c r="M2554" i="1"/>
  <c r="J2554" i="1"/>
  <c r="K2554" i="1" s="1"/>
  <c r="I2555" i="1"/>
  <c r="U2553" i="1"/>
  <c r="W2553" i="1" s="1"/>
  <c r="F2554" i="1" l="1"/>
  <c r="E2554" i="1"/>
  <c r="G2552" i="1"/>
  <c r="J2555" i="1"/>
  <c r="K2555" i="1" s="1"/>
  <c r="M2555" i="1"/>
  <c r="I2556" i="1"/>
  <c r="N2551" i="1"/>
  <c r="O2550" i="1"/>
  <c r="D2553" i="1"/>
  <c r="L2553" i="1" s="1"/>
  <c r="U2554" i="1"/>
  <c r="W2554" i="1" s="1"/>
  <c r="F2555" i="1" l="1"/>
  <c r="E2555" i="1"/>
  <c r="G2553" i="1"/>
  <c r="M2556" i="1"/>
  <c r="J2556" i="1"/>
  <c r="K2556" i="1" s="1"/>
  <c r="I2557" i="1"/>
  <c r="D2554" i="1"/>
  <c r="L2554" i="1" s="1"/>
  <c r="N2552" i="1"/>
  <c r="O2551" i="1"/>
  <c r="U2555" i="1"/>
  <c r="W2555" i="1" s="1"/>
  <c r="F2556" i="1" l="1"/>
  <c r="E2556" i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l="1"/>
  <c r="E2557" i="1"/>
  <c r="L2555" i="1"/>
  <c r="D2556" i="1"/>
  <c r="G2556" i="1" s="1"/>
  <c r="U2557" i="1"/>
  <c r="W2557" i="1" s="1"/>
  <c r="I2559" i="1"/>
  <c r="J2558" i="1"/>
  <c r="K2558" i="1" s="1"/>
  <c r="M2558" i="1"/>
  <c r="N2554" i="1"/>
  <c r="O2553" i="1"/>
  <c r="F2558" i="1" l="1"/>
  <c r="E2558" i="1"/>
  <c r="L2556" i="1"/>
  <c r="U2558" i="1"/>
  <c r="W2558" i="1" s="1"/>
  <c r="J2559" i="1"/>
  <c r="K2559" i="1" s="1"/>
  <c r="M2559" i="1"/>
  <c r="I2560" i="1"/>
  <c r="D2557" i="1"/>
  <c r="G2557" i="1" s="1"/>
  <c r="N2555" i="1"/>
  <c r="O2554" i="1"/>
  <c r="F2559" i="1" l="1"/>
  <c r="E2559" i="1"/>
  <c r="M2560" i="1"/>
  <c r="I2561" i="1"/>
  <c r="J2560" i="1"/>
  <c r="K2560" i="1" s="1"/>
  <c r="U2559" i="1"/>
  <c r="W2559" i="1" s="1"/>
  <c r="N2556" i="1"/>
  <c r="O2555" i="1"/>
  <c r="L2557" i="1"/>
  <c r="D2558" i="1"/>
  <c r="G2558" i="1" s="1"/>
  <c r="F2560" i="1" l="1"/>
  <c r="E2560" i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M2561" i="1"/>
  <c r="I2562" i="1"/>
  <c r="F2561" i="1" l="1"/>
  <c r="O2559" i="1"/>
  <c r="O2558" i="1"/>
  <c r="O2557" i="1"/>
  <c r="E2561" i="1"/>
  <c r="G2559" i="1"/>
  <c r="D2560" i="1"/>
  <c r="G2560" i="1" s="1"/>
  <c r="N2562" i="1"/>
  <c r="M2562" i="1"/>
  <c r="J2562" i="1"/>
  <c r="K2562" i="1" s="1"/>
  <c r="I2563" i="1"/>
  <c r="U2561" i="1"/>
  <c r="W2561" i="1" s="1"/>
  <c r="F2562" i="1" l="1"/>
  <c r="E2562" i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I2567" i="1"/>
  <c r="J2566" i="1"/>
  <c r="K2566" i="1" s="1"/>
  <c r="F2566" i="1" s="1"/>
  <c r="E2566" i="1" l="1"/>
  <c r="L2564" i="1"/>
  <c r="O2564" i="1" s="1"/>
  <c r="J2567" i="1"/>
  <c r="K2567" i="1" s="1"/>
  <c r="F2567" i="1" s="1"/>
  <c r="D2565" i="1"/>
  <c r="G2565" i="1" s="1"/>
  <c r="U2566" i="1"/>
  <c r="W2566" i="1" s="1"/>
  <c r="E2567" i="1" l="1"/>
  <c r="L2565" i="1"/>
  <c r="D2566" i="1"/>
  <c r="L2566" i="1" s="1"/>
  <c r="U2567" i="1"/>
  <c r="W2567" i="1" s="1"/>
  <c r="O2565" i="1" l="1"/>
  <c r="M2566" i="1"/>
  <c r="G2566" i="1"/>
  <c r="D2567" i="1"/>
  <c r="L2567" i="1" s="1"/>
  <c r="N2566" i="1" l="1"/>
  <c r="M2567" i="1"/>
  <c r="G2567" i="1"/>
  <c r="N2567" i="1" l="1"/>
  <c r="O2567" i="1" s="1"/>
  <c r="O2566" i="1"/>
  <c r="S2567" i="1"/>
  <c r="Y2567" i="1" l="1"/>
  <c r="S2474" i="1" l="1"/>
  <c r="Y2474" i="1" l="1"/>
  <c r="S2475" i="1" l="1"/>
  <c r="S2505" i="1" l="1"/>
  <c r="Y2505" i="1" l="1"/>
  <c r="S2537" i="1" l="1"/>
  <c r="Y2537" i="1" l="1"/>
  <c r="S2566" i="1" l="1"/>
  <c r="Y2566" i="1" l="1"/>
  <c r="S1048" i="1" l="1"/>
  <c r="S831" i="1"/>
  <c r="S799" i="1"/>
  <c r="Y741" i="1"/>
  <c r="AI35" i="1"/>
  <c r="AH35" i="1" s="1"/>
  <c r="C742" i="1"/>
  <c r="P742" i="1" s="1"/>
  <c r="C743" i="1" l="1"/>
  <c r="X742" i="1"/>
  <c r="B742" i="1" s="1"/>
  <c r="AJ35" i="1"/>
  <c r="AE35" i="1"/>
  <c r="AH36" i="1" l="1"/>
  <c r="AE36" i="1" s="1"/>
  <c r="AG36" i="1"/>
  <c r="P743" i="1"/>
  <c r="C744" i="1"/>
  <c r="AJ36" i="1" l="1"/>
  <c r="P744" i="1"/>
  <c r="C745" i="1"/>
  <c r="AH37" i="1"/>
  <c r="AG37" i="1"/>
  <c r="AJ37" i="1" s="1"/>
  <c r="AE37" i="1"/>
  <c r="X743" i="1"/>
  <c r="B743" i="1" s="1"/>
  <c r="AG38" i="1" l="1"/>
  <c r="AH38" i="1"/>
  <c r="AE38" i="1" s="1"/>
  <c r="P745" i="1"/>
  <c r="C746" i="1"/>
  <c r="X744" i="1"/>
  <c r="B744" i="1" s="1"/>
  <c r="AH39" i="1" l="1"/>
  <c r="AE39" i="1" s="1"/>
  <c r="AG39" i="1"/>
  <c r="P746" i="1"/>
  <c r="C747" i="1"/>
  <c r="X745" i="1"/>
  <c r="B745" i="1" s="1"/>
  <c r="AJ38" i="1"/>
  <c r="AJ39" i="1" l="1"/>
  <c r="P747" i="1"/>
  <c r="C748" i="1"/>
  <c r="X746" i="1"/>
  <c r="B746" i="1" s="1"/>
  <c r="AH40" i="1"/>
  <c r="AE40" i="1" s="1"/>
  <c r="AG40" i="1"/>
  <c r="AJ40" i="1" s="1"/>
  <c r="AG41" i="1" l="1"/>
  <c r="AH41" i="1"/>
  <c r="AE41" i="1" s="1"/>
  <c r="P748" i="1"/>
  <c r="C749" i="1"/>
  <c r="X747" i="1"/>
  <c r="B747" i="1" s="1"/>
  <c r="AH42" i="1" l="1"/>
  <c r="AE42" i="1" s="1"/>
  <c r="AG42" i="1"/>
  <c r="AJ42" i="1" s="1"/>
  <c r="P749" i="1"/>
  <c r="C750" i="1"/>
  <c r="X748" i="1"/>
  <c r="B748" i="1" s="1"/>
  <c r="AJ41" i="1"/>
  <c r="AG43" i="1" l="1"/>
  <c r="AH43" i="1"/>
  <c r="AE43" i="1" s="1"/>
  <c r="P750" i="1"/>
  <c r="C751" i="1"/>
  <c r="X749" i="1"/>
  <c r="B749" i="1" s="1"/>
  <c r="AG44" i="1" l="1"/>
  <c r="AH44" i="1"/>
  <c r="AE44" i="1"/>
  <c r="P751" i="1"/>
  <c r="C752" i="1"/>
  <c r="X750" i="1"/>
  <c r="B750" i="1" s="1"/>
  <c r="AJ43" i="1"/>
  <c r="P752" i="1" l="1"/>
  <c r="C753" i="1"/>
  <c r="X751" i="1"/>
  <c r="B751" i="1" s="1"/>
  <c r="AG45" i="1"/>
  <c r="AH45" i="1"/>
  <c r="AE45" i="1" s="1"/>
  <c r="AJ44" i="1"/>
  <c r="AH46" i="1" l="1"/>
  <c r="AE46" i="1"/>
  <c r="AG46" i="1"/>
  <c r="AJ46" i="1" s="1"/>
  <c r="AJ45" i="1"/>
  <c r="P753" i="1"/>
  <c r="C754" i="1"/>
  <c r="X752" i="1"/>
  <c r="B752" i="1" s="1"/>
  <c r="P754" i="1" l="1"/>
  <c r="S754" i="1" s="1"/>
  <c r="C755" i="1" s="1"/>
  <c r="X753" i="1"/>
  <c r="B753" i="1"/>
  <c r="AG47" i="1"/>
  <c r="AH47" i="1"/>
  <c r="AE47" i="1" s="1"/>
  <c r="AH48" i="1" l="1"/>
  <c r="AG48" i="1"/>
  <c r="AJ48" i="1" s="1"/>
  <c r="AE48" i="1"/>
  <c r="AJ47" i="1"/>
  <c r="P755" i="1"/>
  <c r="C756" i="1"/>
  <c r="X754" i="1"/>
  <c r="Y754" i="1" l="1"/>
  <c r="B754" i="1"/>
  <c r="P756" i="1"/>
  <c r="C757" i="1"/>
  <c r="X755" i="1"/>
  <c r="B755" i="1" s="1"/>
  <c r="AH49" i="1"/>
  <c r="AE49" i="1" s="1"/>
  <c r="AG49" i="1"/>
  <c r="AJ49" i="1" s="1"/>
  <c r="AH50" i="1" l="1"/>
  <c r="AE50" i="1" s="1"/>
  <c r="AG50" i="1"/>
  <c r="AJ50" i="1" s="1"/>
  <c r="P757" i="1"/>
  <c r="C758" i="1"/>
  <c r="X756" i="1"/>
  <c r="B756" i="1" s="1"/>
  <c r="AH51" i="1" l="1"/>
  <c r="AE51" i="1" s="1"/>
  <c r="AG51" i="1"/>
  <c r="AJ51" i="1" s="1"/>
  <c r="P758" i="1"/>
  <c r="C759" i="1"/>
  <c r="X757" i="1"/>
  <c r="B757" i="1" s="1"/>
  <c r="AH52" i="1" l="1"/>
  <c r="AG52" i="1"/>
  <c r="AJ52" i="1" s="1"/>
  <c r="AE52" i="1"/>
  <c r="P759" i="1"/>
  <c r="C760" i="1"/>
  <c r="X758" i="1"/>
  <c r="B758" i="1" s="1"/>
  <c r="P760" i="1" l="1"/>
  <c r="C761" i="1"/>
  <c r="X759" i="1"/>
  <c r="B759" i="1" s="1"/>
  <c r="AG53" i="1"/>
  <c r="AH53" i="1"/>
  <c r="AE53" i="1" s="1"/>
  <c r="AH54" i="1" l="1"/>
  <c r="AE54" i="1"/>
  <c r="AG54" i="1"/>
  <c r="AJ54" i="1" s="1"/>
  <c r="AJ53" i="1"/>
  <c r="P761" i="1"/>
  <c r="C762" i="1"/>
  <c r="X760" i="1"/>
  <c r="B760" i="1" s="1"/>
  <c r="P762" i="1" l="1"/>
  <c r="C763" i="1"/>
  <c r="X761" i="1"/>
  <c r="B761" i="1" s="1"/>
  <c r="AH55" i="1"/>
  <c r="AE55" i="1"/>
  <c r="AG55" i="1"/>
  <c r="AJ55" i="1" s="1"/>
  <c r="AG56" i="1" l="1"/>
  <c r="AH56" i="1"/>
  <c r="AE56" i="1" s="1"/>
  <c r="P763" i="1"/>
  <c r="C764" i="1"/>
  <c r="X762" i="1"/>
  <c r="B762" i="1" s="1"/>
  <c r="AG57" i="1" l="1"/>
  <c r="AH57" i="1"/>
  <c r="AE57" i="1" s="1"/>
  <c r="P764" i="1"/>
  <c r="C765" i="1"/>
  <c r="X763" i="1"/>
  <c r="B763" i="1" s="1"/>
  <c r="AJ56" i="1"/>
  <c r="AH58" i="1" l="1"/>
  <c r="AG58" i="1"/>
  <c r="AJ58" i="1" s="1"/>
  <c r="AE58" i="1"/>
  <c r="P765" i="1"/>
  <c r="C766" i="1"/>
  <c r="X764" i="1"/>
  <c r="B764" i="1" s="1"/>
  <c r="AJ57" i="1"/>
  <c r="P766" i="1" l="1"/>
  <c r="C767" i="1"/>
  <c r="X765" i="1"/>
  <c r="B765" i="1" s="1"/>
  <c r="AH59" i="1"/>
  <c r="AE59" i="1" s="1"/>
  <c r="AG59" i="1"/>
  <c r="AJ59" i="1" s="1"/>
  <c r="AH60" i="1" l="1"/>
  <c r="AG60" i="1"/>
  <c r="AJ60" i="1" s="1"/>
  <c r="AE60" i="1"/>
  <c r="P767" i="1"/>
  <c r="C768" i="1"/>
  <c r="X766" i="1"/>
  <c r="B766" i="1" s="1"/>
  <c r="P768" i="1" l="1"/>
  <c r="C769" i="1"/>
  <c r="X767" i="1"/>
  <c r="B767" i="1"/>
  <c r="AG61" i="1"/>
  <c r="AH61" i="1"/>
  <c r="AE61" i="1" s="1"/>
  <c r="AH62" i="1" l="1"/>
  <c r="AE62" i="1" s="1"/>
  <c r="AG62" i="1"/>
  <c r="AJ61" i="1"/>
  <c r="P769" i="1"/>
  <c r="C770" i="1"/>
  <c r="X768" i="1"/>
  <c r="B768" i="1" s="1"/>
  <c r="AJ62" i="1" l="1"/>
  <c r="P770" i="1"/>
  <c r="X769" i="1"/>
  <c r="B769" i="1" s="1"/>
  <c r="AH63" i="1"/>
  <c r="AG63" i="1"/>
  <c r="AJ63" i="1" s="1"/>
  <c r="AE63" i="1"/>
  <c r="AH64" i="1" l="1"/>
  <c r="AG64" i="1"/>
  <c r="AJ64" i="1" s="1"/>
  <c r="AE64" i="1"/>
  <c r="S770" i="1"/>
  <c r="X770" i="1"/>
  <c r="B770" i="1" s="1"/>
  <c r="Y770" i="1" l="1"/>
  <c r="C771" i="1"/>
  <c r="AH65" i="1"/>
  <c r="AE65" i="1" s="1"/>
  <c r="AG65" i="1"/>
  <c r="AJ65" i="1" s="1"/>
  <c r="AG66" i="1" l="1"/>
  <c r="AH66" i="1"/>
  <c r="AE66" i="1" s="1"/>
  <c r="P771" i="1"/>
  <c r="C772" i="1"/>
  <c r="AG67" i="1" l="1"/>
  <c r="AH67" i="1"/>
  <c r="AE67" i="1"/>
  <c r="P772" i="1"/>
  <c r="C773" i="1"/>
  <c r="X771" i="1"/>
  <c r="B771" i="1" s="1"/>
  <c r="AJ66" i="1"/>
  <c r="P773" i="1" l="1"/>
  <c r="C774" i="1"/>
  <c r="X772" i="1"/>
  <c r="B772" i="1" s="1"/>
  <c r="AH68" i="1"/>
  <c r="AG68" i="1"/>
  <c r="AJ68" i="1" s="1"/>
  <c r="AE68" i="1"/>
  <c r="AJ67" i="1"/>
  <c r="AH69" i="1" l="1"/>
  <c r="AE69" i="1" s="1"/>
  <c r="AG69" i="1"/>
  <c r="P774" i="1"/>
  <c r="C775" i="1"/>
  <c r="X773" i="1"/>
  <c r="B773" i="1" s="1"/>
  <c r="AJ69" i="1" l="1"/>
  <c r="P775" i="1"/>
  <c r="C776" i="1"/>
  <c r="X774" i="1"/>
  <c r="B774" i="1"/>
  <c r="AH70" i="1"/>
  <c r="AG70" i="1"/>
  <c r="AJ70" i="1" s="1"/>
  <c r="AE70" i="1"/>
  <c r="AH71" i="1" l="1"/>
  <c r="AG71" i="1"/>
  <c r="AJ71" i="1" s="1"/>
  <c r="AE71" i="1"/>
  <c r="P776" i="1"/>
  <c r="C777" i="1"/>
  <c r="X775" i="1"/>
  <c r="B775" i="1" s="1"/>
  <c r="P777" i="1" l="1"/>
  <c r="C778" i="1"/>
  <c r="X776" i="1"/>
  <c r="B776" i="1"/>
  <c r="AH72" i="1"/>
  <c r="AG72" i="1"/>
  <c r="AJ72" i="1" s="1"/>
  <c r="AE72" i="1"/>
  <c r="AH73" i="1" l="1"/>
  <c r="AG73" i="1"/>
  <c r="AJ73" i="1" s="1"/>
  <c r="AE73" i="1"/>
  <c r="P778" i="1"/>
  <c r="C779" i="1"/>
  <c r="X777" i="1"/>
  <c r="B777" i="1" s="1"/>
  <c r="P779" i="1" l="1"/>
  <c r="C780" i="1"/>
  <c r="X778" i="1"/>
  <c r="B778" i="1" s="1"/>
  <c r="AG74" i="1"/>
  <c r="AH74" i="1"/>
  <c r="AE74" i="1" s="1"/>
  <c r="AH75" i="1" l="1"/>
  <c r="AE75" i="1" s="1"/>
  <c r="AG75" i="1"/>
  <c r="AJ75" i="1" s="1"/>
  <c r="AJ74" i="1"/>
  <c r="P780" i="1"/>
  <c r="C781" i="1"/>
  <c r="X779" i="1"/>
  <c r="B779" i="1" s="1"/>
  <c r="AH76" i="1" l="1"/>
  <c r="AE76" i="1"/>
  <c r="AG76" i="1"/>
  <c r="AJ76" i="1" s="1"/>
  <c r="P781" i="1"/>
  <c r="C782" i="1"/>
  <c r="X780" i="1"/>
  <c r="B780" i="1" s="1"/>
  <c r="P782" i="1" l="1"/>
  <c r="C783" i="1"/>
  <c r="X781" i="1"/>
  <c r="B781" i="1" s="1"/>
  <c r="AH77" i="1"/>
  <c r="AE77" i="1" s="1"/>
  <c r="AG77" i="1"/>
  <c r="AJ77" i="1" s="1"/>
  <c r="AH78" i="1" l="1"/>
  <c r="AE78" i="1"/>
  <c r="AG78" i="1"/>
  <c r="AJ78" i="1" s="1"/>
  <c r="P783" i="1"/>
  <c r="C784" i="1"/>
  <c r="X782" i="1"/>
  <c r="B782" i="1" s="1"/>
  <c r="P784" i="1" l="1"/>
  <c r="C785" i="1"/>
  <c r="X783" i="1"/>
  <c r="B783" i="1" s="1"/>
  <c r="AH79" i="1"/>
  <c r="AE79" i="1" s="1"/>
  <c r="AG79" i="1"/>
  <c r="AJ79" i="1" s="1"/>
  <c r="P785" i="1" l="1"/>
  <c r="C786" i="1"/>
  <c r="X784" i="1"/>
  <c r="B784" i="1"/>
  <c r="P786" i="1" l="1"/>
  <c r="C787" i="1"/>
  <c r="X785" i="1"/>
  <c r="B785" i="1"/>
  <c r="P787" i="1" l="1"/>
  <c r="C788" i="1"/>
  <c r="X786" i="1"/>
  <c r="B786" i="1" s="1"/>
  <c r="P788" i="1" l="1"/>
  <c r="C789" i="1"/>
  <c r="X787" i="1"/>
  <c r="B787" i="1"/>
  <c r="P789" i="1" l="1"/>
  <c r="C790" i="1"/>
  <c r="X788" i="1"/>
  <c r="B788" i="1"/>
  <c r="P790" i="1" l="1"/>
  <c r="C791" i="1"/>
  <c r="X789" i="1"/>
  <c r="B789" i="1" s="1"/>
  <c r="P791" i="1" l="1"/>
  <c r="C792" i="1"/>
  <c r="X790" i="1"/>
  <c r="B790" i="1" s="1"/>
  <c r="P792" i="1" l="1"/>
  <c r="C793" i="1"/>
  <c r="X791" i="1"/>
  <c r="B791" i="1"/>
  <c r="P793" i="1" l="1"/>
  <c r="C794" i="1"/>
  <c r="X792" i="1"/>
  <c r="B792" i="1" s="1"/>
  <c r="P794" i="1" l="1"/>
  <c r="C795" i="1"/>
  <c r="X793" i="1"/>
  <c r="B793" i="1" s="1"/>
  <c r="P795" i="1" l="1"/>
  <c r="C796" i="1"/>
  <c r="X794" i="1"/>
  <c r="B794" i="1" s="1"/>
  <c r="P796" i="1" l="1"/>
  <c r="C797" i="1"/>
  <c r="X795" i="1"/>
  <c r="B795" i="1"/>
  <c r="P797" i="1" l="1"/>
  <c r="C798" i="1"/>
  <c r="X796" i="1"/>
  <c r="B796" i="1"/>
  <c r="P798" i="1" l="1"/>
  <c r="C799" i="1"/>
  <c r="X797" i="1"/>
  <c r="B797" i="1"/>
  <c r="P799" i="1" l="1"/>
  <c r="C800" i="1"/>
  <c r="X798" i="1"/>
  <c r="B798" i="1" s="1"/>
  <c r="P800" i="1" l="1"/>
  <c r="C801" i="1"/>
  <c r="X799" i="1"/>
  <c r="B799" i="1" s="1"/>
  <c r="P801" i="1" l="1"/>
  <c r="X800" i="1"/>
  <c r="B800" i="1"/>
  <c r="S801" i="1" l="1"/>
  <c r="X801" i="1"/>
  <c r="B801" i="1"/>
  <c r="Y801" i="1" l="1"/>
  <c r="C802" i="1"/>
  <c r="P802" i="1" l="1"/>
  <c r="C803" i="1"/>
  <c r="P803" i="1" l="1"/>
  <c r="C804" i="1"/>
  <c r="X802" i="1"/>
  <c r="B802" i="1"/>
  <c r="P804" i="1" l="1"/>
  <c r="C805" i="1"/>
  <c r="X803" i="1"/>
  <c r="B803" i="1" s="1"/>
  <c r="P805" i="1" l="1"/>
  <c r="C806" i="1"/>
  <c r="X804" i="1"/>
  <c r="B804" i="1" s="1"/>
  <c r="P806" i="1" l="1"/>
  <c r="C807" i="1"/>
  <c r="X805" i="1"/>
  <c r="B805" i="1"/>
  <c r="P807" i="1" l="1"/>
  <c r="C808" i="1"/>
  <c r="X806" i="1"/>
  <c r="B806" i="1"/>
  <c r="P808" i="1" l="1"/>
  <c r="C809" i="1"/>
  <c r="X807" i="1"/>
  <c r="B807" i="1" s="1"/>
  <c r="P809" i="1" l="1"/>
  <c r="C810" i="1"/>
  <c r="X808" i="1"/>
  <c r="B808" i="1"/>
  <c r="P810" i="1" l="1"/>
  <c r="C811" i="1"/>
  <c r="X809" i="1"/>
  <c r="B809" i="1" s="1"/>
  <c r="P811" i="1" l="1"/>
  <c r="C812" i="1"/>
  <c r="X810" i="1"/>
  <c r="B810" i="1" s="1"/>
  <c r="P812" i="1" l="1"/>
  <c r="C813" i="1"/>
  <c r="X811" i="1"/>
  <c r="B811" i="1" s="1"/>
  <c r="P813" i="1" l="1"/>
  <c r="C814" i="1"/>
  <c r="X812" i="1"/>
  <c r="B812" i="1" s="1"/>
  <c r="P814" i="1" l="1"/>
  <c r="C815" i="1"/>
  <c r="X813" i="1"/>
  <c r="B813" i="1"/>
  <c r="P815" i="1" l="1"/>
  <c r="C816" i="1"/>
  <c r="X814" i="1"/>
  <c r="B814" i="1"/>
  <c r="P816" i="1" l="1"/>
  <c r="C817" i="1"/>
  <c r="X815" i="1"/>
  <c r="B815" i="1" s="1"/>
  <c r="P817" i="1" l="1"/>
  <c r="C818" i="1"/>
  <c r="X816" i="1"/>
  <c r="B816" i="1" s="1"/>
  <c r="P818" i="1" l="1"/>
  <c r="C819" i="1"/>
  <c r="X817" i="1"/>
  <c r="B817" i="1" s="1"/>
  <c r="P819" i="1" l="1"/>
  <c r="C820" i="1"/>
  <c r="X818" i="1"/>
  <c r="B818" i="1" s="1"/>
  <c r="P820" i="1" l="1"/>
  <c r="C821" i="1"/>
  <c r="X819" i="1"/>
  <c r="B819" i="1" s="1"/>
  <c r="P821" i="1" l="1"/>
  <c r="C822" i="1"/>
  <c r="X820" i="1"/>
  <c r="B820" i="1"/>
  <c r="P822" i="1" l="1"/>
  <c r="C823" i="1"/>
  <c r="X821" i="1"/>
  <c r="B821" i="1" s="1"/>
  <c r="P823" i="1" l="1"/>
  <c r="C824" i="1"/>
  <c r="X822" i="1"/>
  <c r="B822" i="1"/>
  <c r="P824" i="1" l="1"/>
  <c r="C825" i="1"/>
  <c r="X823" i="1"/>
  <c r="B823" i="1" s="1"/>
  <c r="P825" i="1" l="1"/>
  <c r="C826" i="1"/>
  <c r="X824" i="1"/>
  <c r="B824" i="1" s="1"/>
  <c r="P826" i="1" l="1"/>
  <c r="C827" i="1"/>
  <c r="X825" i="1"/>
  <c r="B825" i="1"/>
  <c r="P827" i="1" l="1"/>
  <c r="C828" i="1"/>
  <c r="X826" i="1"/>
  <c r="B826" i="1" s="1"/>
  <c r="P828" i="1" l="1"/>
  <c r="C829" i="1"/>
  <c r="X827" i="1"/>
  <c r="B827" i="1" s="1"/>
  <c r="P829" i="1" l="1"/>
  <c r="C830" i="1"/>
  <c r="X828" i="1"/>
  <c r="B828" i="1" s="1"/>
  <c r="P830" i="1" l="1"/>
  <c r="C831" i="1"/>
  <c r="X829" i="1"/>
  <c r="B829" i="1"/>
  <c r="P831" i="1" l="1"/>
  <c r="C832" i="1"/>
  <c r="X830" i="1"/>
  <c r="B830" i="1"/>
  <c r="P832" i="1" l="1"/>
  <c r="X831" i="1"/>
  <c r="B831" i="1"/>
  <c r="X832" i="1" l="1"/>
  <c r="S832" i="1"/>
  <c r="B832" i="1" l="1"/>
  <c r="Y832" i="1"/>
  <c r="C833" i="1"/>
  <c r="P833" i="1" l="1"/>
  <c r="C834" i="1"/>
  <c r="P834" i="1" l="1"/>
  <c r="C835" i="1"/>
  <c r="X833" i="1"/>
  <c r="B833" i="1" s="1"/>
  <c r="P835" i="1" l="1"/>
  <c r="C836" i="1"/>
  <c r="X834" i="1"/>
  <c r="B834" i="1"/>
  <c r="P836" i="1" l="1"/>
  <c r="C837" i="1"/>
  <c r="X835" i="1"/>
  <c r="B835" i="1" s="1"/>
  <c r="P837" i="1" l="1"/>
  <c r="C838" i="1"/>
  <c r="X836" i="1"/>
  <c r="B836" i="1" s="1"/>
  <c r="P838" i="1" l="1"/>
  <c r="C839" i="1"/>
  <c r="X837" i="1"/>
  <c r="B837" i="1" s="1"/>
  <c r="P839" i="1" l="1"/>
  <c r="C840" i="1"/>
  <c r="X838" i="1"/>
  <c r="B838" i="1"/>
  <c r="P840" i="1" l="1"/>
  <c r="C841" i="1"/>
  <c r="X839" i="1"/>
  <c r="B839" i="1"/>
  <c r="P841" i="1" l="1"/>
  <c r="C842" i="1"/>
  <c r="X840" i="1"/>
  <c r="B840" i="1" s="1"/>
  <c r="P842" i="1" l="1"/>
  <c r="C843" i="1"/>
  <c r="X841" i="1"/>
  <c r="B841" i="1" s="1"/>
  <c r="P843" i="1" l="1"/>
  <c r="C844" i="1"/>
  <c r="X842" i="1"/>
  <c r="B842" i="1" s="1"/>
  <c r="P844" i="1" l="1"/>
  <c r="C845" i="1"/>
  <c r="X843" i="1"/>
  <c r="B843" i="1"/>
  <c r="P845" i="1" l="1"/>
  <c r="C846" i="1"/>
  <c r="X844" i="1"/>
  <c r="B844" i="1" s="1"/>
  <c r="P846" i="1" l="1"/>
  <c r="C847" i="1"/>
  <c r="X845" i="1"/>
  <c r="B845" i="1" s="1"/>
  <c r="P847" i="1" l="1"/>
  <c r="C848" i="1"/>
  <c r="X846" i="1"/>
  <c r="B846" i="1" s="1"/>
  <c r="P848" i="1" l="1"/>
  <c r="C849" i="1"/>
  <c r="X847" i="1"/>
  <c r="B847" i="1"/>
  <c r="P849" i="1" l="1"/>
  <c r="C850" i="1"/>
  <c r="X848" i="1"/>
  <c r="B848" i="1" s="1"/>
  <c r="P850" i="1" l="1"/>
  <c r="C851" i="1"/>
  <c r="X849" i="1"/>
  <c r="B849" i="1" s="1"/>
  <c r="P851" i="1" l="1"/>
  <c r="C852" i="1"/>
  <c r="X850" i="1"/>
  <c r="B850" i="1"/>
  <c r="P852" i="1" l="1"/>
  <c r="C853" i="1"/>
  <c r="X851" i="1"/>
  <c r="B851" i="1" s="1"/>
  <c r="P853" i="1" l="1"/>
  <c r="C854" i="1"/>
  <c r="X852" i="1"/>
  <c r="B852" i="1" s="1"/>
  <c r="P854" i="1" l="1"/>
  <c r="C855" i="1"/>
  <c r="X853" i="1"/>
  <c r="B853" i="1" s="1"/>
  <c r="P855" i="1" l="1"/>
  <c r="C856" i="1"/>
  <c r="X854" i="1"/>
  <c r="B854" i="1" s="1"/>
  <c r="P856" i="1" l="1"/>
  <c r="C857" i="1"/>
  <c r="X855" i="1"/>
  <c r="B855" i="1" s="1"/>
  <c r="P857" i="1" l="1"/>
  <c r="C858" i="1"/>
  <c r="X856" i="1"/>
  <c r="B856" i="1"/>
  <c r="P858" i="1" l="1"/>
  <c r="C859" i="1"/>
  <c r="X857" i="1"/>
  <c r="B857" i="1" s="1"/>
  <c r="P859" i="1" l="1"/>
  <c r="C860" i="1"/>
  <c r="X858" i="1"/>
  <c r="B858" i="1" s="1"/>
  <c r="P860" i="1" l="1"/>
  <c r="X859" i="1"/>
  <c r="B859" i="1" s="1"/>
  <c r="X860" i="1" l="1"/>
  <c r="S860" i="1"/>
  <c r="B860" i="1" l="1"/>
  <c r="Y860" i="1"/>
  <c r="C861" i="1"/>
  <c r="P861" i="1" l="1"/>
  <c r="C862" i="1"/>
  <c r="P862" i="1" l="1"/>
  <c r="C863" i="1"/>
  <c r="X861" i="1"/>
  <c r="B861" i="1" s="1"/>
  <c r="P863" i="1" l="1"/>
  <c r="C864" i="1"/>
  <c r="X862" i="1"/>
  <c r="B862" i="1" s="1"/>
  <c r="P864" i="1" l="1"/>
  <c r="C865" i="1"/>
  <c r="X863" i="1"/>
  <c r="B863" i="1" s="1"/>
  <c r="P865" i="1" l="1"/>
  <c r="C866" i="1"/>
  <c r="X864" i="1"/>
  <c r="B864" i="1" s="1"/>
  <c r="P866" i="1" l="1"/>
  <c r="C867" i="1"/>
  <c r="X865" i="1"/>
  <c r="B865" i="1"/>
  <c r="P867" i="1" l="1"/>
  <c r="C868" i="1"/>
  <c r="X866" i="1"/>
  <c r="B866" i="1" s="1"/>
  <c r="P868" i="1" l="1"/>
  <c r="C869" i="1"/>
  <c r="X867" i="1"/>
  <c r="B867" i="1" s="1"/>
  <c r="P869" i="1" l="1"/>
  <c r="C870" i="1"/>
  <c r="X868" i="1"/>
  <c r="B868" i="1" s="1"/>
  <c r="P870" i="1" l="1"/>
  <c r="C871" i="1"/>
  <c r="X869" i="1"/>
  <c r="B869" i="1"/>
  <c r="P871" i="1" l="1"/>
  <c r="C872" i="1"/>
  <c r="X870" i="1"/>
  <c r="B870" i="1" s="1"/>
  <c r="P872" i="1" l="1"/>
  <c r="C873" i="1"/>
  <c r="X871" i="1"/>
  <c r="B871" i="1" s="1"/>
  <c r="P873" i="1" l="1"/>
  <c r="C874" i="1"/>
  <c r="X872" i="1"/>
  <c r="B872" i="1" s="1"/>
  <c r="P874" i="1" l="1"/>
  <c r="C875" i="1"/>
  <c r="X873" i="1"/>
  <c r="B873" i="1"/>
  <c r="P875" i="1" l="1"/>
  <c r="C876" i="1"/>
  <c r="X874" i="1"/>
  <c r="B874" i="1"/>
  <c r="P876" i="1" l="1"/>
  <c r="C877" i="1"/>
  <c r="X875" i="1"/>
  <c r="B875" i="1" s="1"/>
  <c r="P877" i="1" l="1"/>
  <c r="C878" i="1"/>
  <c r="X876" i="1"/>
  <c r="B876" i="1"/>
  <c r="P878" i="1" l="1"/>
  <c r="C879" i="1"/>
  <c r="X877" i="1"/>
  <c r="B877" i="1"/>
  <c r="P879" i="1" l="1"/>
  <c r="C880" i="1"/>
  <c r="X878" i="1"/>
  <c r="B878" i="1" s="1"/>
  <c r="P880" i="1" l="1"/>
  <c r="C881" i="1"/>
  <c r="X879" i="1"/>
  <c r="B879" i="1" s="1"/>
  <c r="P881" i="1" l="1"/>
  <c r="C882" i="1"/>
  <c r="X880" i="1"/>
  <c r="B880" i="1"/>
  <c r="P882" i="1" l="1"/>
  <c r="C883" i="1"/>
  <c r="X881" i="1"/>
  <c r="B881" i="1" s="1"/>
  <c r="P883" i="1" l="1"/>
  <c r="C884" i="1"/>
  <c r="X882" i="1"/>
  <c r="B882" i="1" s="1"/>
  <c r="P884" i="1" l="1"/>
  <c r="C885" i="1"/>
  <c r="X883" i="1"/>
  <c r="B883" i="1" s="1"/>
  <c r="P885" i="1" l="1"/>
  <c r="C886" i="1"/>
  <c r="X884" i="1"/>
  <c r="B884" i="1" s="1"/>
  <c r="P886" i="1" l="1"/>
  <c r="C887" i="1"/>
  <c r="X885" i="1"/>
  <c r="B885" i="1"/>
  <c r="P887" i="1" l="1"/>
  <c r="C888" i="1"/>
  <c r="X886" i="1"/>
  <c r="B886" i="1" s="1"/>
  <c r="P888" i="1" l="1"/>
  <c r="C889" i="1"/>
  <c r="X887" i="1"/>
  <c r="B887" i="1" s="1"/>
  <c r="P889" i="1" l="1"/>
  <c r="C890" i="1"/>
  <c r="X888" i="1"/>
  <c r="B888" i="1" s="1"/>
  <c r="P890" i="1" l="1"/>
  <c r="C891" i="1"/>
  <c r="X889" i="1"/>
  <c r="B889" i="1"/>
  <c r="P891" i="1" l="1"/>
  <c r="C892" i="1"/>
  <c r="X890" i="1"/>
  <c r="B890" i="1" s="1"/>
  <c r="P892" i="1" l="1"/>
  <c r="C893" i="1"/>
  <c r="X891" i="1"/>
  <c r="B891" i="1" s="1"/>
  <c r="P893" i="1" l="1"/>
  <c r="X892" i="1"/>
  <c r="B892" i="1"/>
  <c r="S893" i="1" l="1"/>
  <c r="X893" i="1"/>
  <c r="B893" i="1" l="1"/>
  <c r="Y893" i="1"/>
  <c r="C894" i="1"/>
  <c r="P894" i="1" l="1"/>
  <c r="C895" i="1"/>
  <c r="P895" i="1" l="1"/>
  <c r="C896" i="1"/>
  <c r="X894" i="1"/>
  <c r="B894" i="1" s="1"/>
  <c r="P896" i="1" l="1"/>
  <c r="C897" i="1"/>
  <c r="X895" i="1"/>
  <c r="B895" i="1"/>
  <c r="P897" i="1" l="1"/>
  <c r="C898" i="1"/>
  <c r="X896" i="1"/>
  <c r="B896" i="1" s="1"/>
  <c r="P898" i="1" l="1"/>
  <c r="C899" i="1"/>
  <c r="X897" i="1"/>
  <c r="B897" i="1" s="1"/>
  <c r="P899" i="1" l="1"/>
  <c r="C900" i="1"/>
  <c r="X898" i="1"/>
  <c r="B898" i="1" s="1"/>
  <c r="P900" i="1" l="1"/>
  <c r="C901" i="1"/>
  <c r="X899" i="1"/>
  <c r="B899" i="1"/>
  <c r="P901" i="1" l="1"/>
  <c r="C902" i="1"/>
  <c r="X900" i="1"/>
  <c r="B900" i="1"/>
  <c r="P902" i="1" l="1"/>
  <c r="C903" i="1"/>
  <c r="X901" i="1"/>
  <c r="B901" i="1"/>
  <c r="P903" i="1" l="1"/>
  <c r="C904" i="1"/>
  <c r="X902" i="1"/>
  <c r="B902" i="1" s="1"/>
  <c r="P904" i="1" l="1"/>
  <c r="C905" i="1"/>
  <c r="X903" i="1"/>
  <c r="B903" i="1" s="1"/>
  <c r="P905" i="1" l="1"/>
  <c r="C906" i="1"/>
  <c r="X904" i="1"/>
  <c r="B904" i="1" s="1"/>
  <c r="P906" i="1" l="1"/>
  <c r="C907" i="1"/>
  <c r="X905" i="1"/>
  <c r="B905" i="1"/>
  <c r="P907" i="1" l="1"/>
  <c r="C908" i="1"/>
  <c r="X906" i="1"/>
  <c r="B906" i="1" s="1"/>
  <c r="P908" i="1" l="1"/>
  <c r="C909" i="1"/>
  <c r="X907" i="1"/>
  <c r="B907" i="1" s="1"/>
  <c r="P909" i="1" l="1"/>
  <c r="C910" i="1"/>
  <c r="X908" i="1"/>
  <c r="B908" i="1" s="1"/>
  <c r="P910" i="1" l="1"/>
  <c r="C911" i="1"/>
  <c r="X909" i="1"/>
  <c r="B909" i="1" s="1"/>
  <c r="P911" i="1" l="1"/>
  <c r="C912" i="1"/>
  <c r="X910" i="1"/>
  <c r="B910" i="1"/>
  <c r="P912" i="1" l="1"/>
  <c r="C913" i="1"/>
  <c r="X911" i="1"/>
  <c r="B911" i="1" s="1"/>
  <c r="P913" i="1" l="1"/>
  <c r="C914" i="1"/>
  <c r="X912" i="1"/>
  <c r="B912" i="1" s="1"/>
  <c r="P914" i="1" l="1"/>
  <c r="C915" i="1"/>
  <c r="X913" i="1"/>
  <c r="B913" i="1"/>
  <c r="P915" i="1" l="1"/>
  <c r="C916" i="1"/>
  <c r="X914" i="1"/>
  <c r="B914" i="1" s="1"/>
  <c r="P916" i="1" l="1"/>
  <c r="C917" i="1"/>
  <c r="X915" i="1"/>
  <c r="B915" i="1" s="1"/>
  <c r="P917" i="1" l="1"/>
  <c r="C918" i="1"/>
  <c r="X916" i="1"/>
  <c r="B916" i="1" s="1"/>
  <c r="P918" i="1" l="1"/>
  <c r="C919" i="1"/>
  <c r="X917" i="1"/>
  <c r="B917" i="1" s="1"/>
  <c r="P919" i="1" l="1"/>
  <c r="C920" i="1"/>
  <c r="X918" i="1"/>
  <c r="B918" i="1"/>
  <c r="P920" i="1" l="1"/>
  <c r="C921" i="1"/>
  <c r="X919" i="1"/>
  <c r="B919" i="1" s="1"/>
  <c r="P921" i="1" l="1"/>
  <c r="X920" i="1"/>
  <c r="B920" i="1" s="1"/>
  <c r="S921" i="1" l="1"/>
  <c r="X921" i="1"/>
  <c r="B921" i="1" s="1"/>
  <c r="Y921" i="1" l="1"/>
  <c r="C922" i="1"/>
  <c r="P922" i="1" l="1"/>
  <c r="C923" i="1"/>
  <c r="P923" i="1" l="1"/>
  <c r="C924" i="1"/>
  <c r="X922" i="1"/>
  <c r="B922" i="1" s="1"/>
  <c r="P924" i="1" l="1"/>
  <c r="C925" i="1"/>
  <c r="X923" i="1"/>
  <c r="B923" i="1"/>
  <c r="P925" i="1" l="1"/>
  <c r="C926" i="1"/>
  <c r="X924" i="1"/>
  <c r="B924" i="1" s="1"/>
  <c r="P926" i="1" l="1"/>
  <c r="C927" i="1"/>
  <c r="X925" i="1"/>
  <c r="B925" i="1" s="1"/>
  <c r="P927" i="1" l="1"/>
  <c r="C928" i="1"/>
  <c r="X926" i="1"/>
  <c r="B926" i="1" s="1"/>
  <c r="P928" i="1" l="1"/>
  <c r="C929" i="1"/>
  <c r="X927" i="1"/>
  <c r="B927" i="1" s="1"/>
  <c r="P929" i="1" l="1"/>
  <c r="C930" i="1"/>
  <c r="X928" i="1"/>
  <c r="B928" i="1" s="1"/>
  <c r="P930" i="1" l="1"/>
  <c r="C931" i="1"/>
  <c r="X929" i="1"/>
  <c r="B929" i="1" s="1"/>
  <c r="P931" i="1" l="1"/>
  <c r="C932" i="1"/>
  <c r="X930" i="1"/>
  <c r="B930" i="1"/>
  <c r="P932" i="1" l="1"/>
  <c r="C933" i="1"/>
  <c r="X931" i="1"/>
  <c r="B931" i="1" s="1"/>
  <c r="P933" i="1" l="1"/>
  <c r="C934" i="1"/>
  <c r="X932" i="1"/>
  <c r="B932" i="1"/>
  <c r="P934" i="1" l="1"/>
  <c r="C935" i="1"/>
  <c r="X933" i="1"/>
  <c r="B933" i="1" s="1"/>
  <c r="P935" i="1" l="1"/>
  <c r="C936" i="1"/>
  <c r="X934" i="1"/>
  <c r="B934" i="1" s="1"/>
  <c r="P936" i="1" l="1"/>
  <c r="C937" i="1"/>
  <c r="X935" i="1"/>
  <c r="B935" i="1" s="1"/>
  <c r="P937" i="1" l="1"/>
  <c r="C938" i="1"/>
  <c r="X936" i="1"/>
  <c r="B936" i="1" s="1"/>
  <c r="P938" i="1" l="1"/>
  <c r="C939" i="1"/>
  <c r="X937" i="1"/>
  <c r="B937" i="1" s="1"/>
  <c r="P939" i="1" l="1"/>
  <c r="C940" i="1"/>
  <c r="X938" i="1"/>
  <c r="B938" i="1"/>
  <c r="P940" i="1" l="1"/>
  <c r="C941" i="1"/>
  <c r="X939" i="1"/>
  <c r="B939" i="1" s="1"/>
  <c r="P941" i="1" l="1"/>
  <c r="C942" i="1"/>
  <c r="X940" i="1"/>
  <c r="B940" i="1" s="1"/>
  <c r="P942" i="1" l="1"/>
  <c r="C943" i="1"/>
  <c r="X941" i="1"/>
  <c r="B941" i="1" s="1"/>
  <c r="P943" i="1" l="1"/>
  <c r="C944" i="1"/>
  <c r="X942" i="1"/>
  <c r="B942" i="1" s="1"/>
  <c r="P944" i="1" l="1"/>
  <c r="C945" i="1"/>
  <c r="X943" i="1"/>
  <c r="B943" i="1" s="1"/>
  <c r="P945" i="1" l="1"/>
  <c r="C946" i="1"/>
  <c r="X944" i="1"/>
  <c r="B944" i="1"/>
  <c r="P946" i="1" l="1"/>
  <c r="C947" i="1"/>
  <c r="X945" i="1"/>
  <c r="B945" i="1" s="1"/>
  <c r="P947" i="1" l="1"/>
  <c r="C948" i="1"/>
  <c r="X946" i="1"/>
  <c r="B946" i="1" s="1"/>
  <c r="P948" i="1" l="1"/>
  <c r="C949" i="1"/>
  <c r="X947" i="1"/>
  <c r="B947" i="1"/>
  <c r="P949" i="1" l="1"/>
  <c r="C950" i="1"/>
  <c r="X948" i="1"/>
  <c r="B948" i="1" s="1"/>
  <c r="P950" i="1" l="1"/>
  <c r="C951" i="1"/>
  <c r="X949" i="1"/>
  <c r="B949" i="1" s="1"/>
  <c r="P951" i="1" l="1"/>
  <c r="C952" i="1"/>
  <c r="X950" i="1"/>
  <c r="B950" i="1" s="1"/>
  <c r="P952" i="1" l="1"/>
  <c r="X951" i="1"/>
  <c r="B951" i="1" s="1"/>
  <c r="S952" i="1" l="1"/>
  <c r="X952" i="1"/>
  <c r="B952" i="1"/>
  <c r="Y952" i="1" l="1"/>
  <c r="C953" i="1"/>
  <c r="P953" i="1" l="1"/>
  <c r="C954" i="1"/>
  <c r="P954" i="1" l="1"/>
  <c r="C955" i="1"/>
  <c r="X953" i="1"/>
  <c r="B953" i="1" s="1"/>
  <c r="P955" i="1" l="1"/>
  <c r="C956" i="1"/>
  <c r="X954" i="1"/>
  <c r="B954" i="1"/>
  <c r="P956" i="1" l="1"/>
  <c r="C957" i="1"/>
  <c r="X955" i="1"/>
  <c r="B955" i="1"/>
  <c r="P957" i="1" l="1"/>
  <c r="C958" i="1"/>
  <c r="X956" i="1"/>
  <c r="B956" i="1" s="1"/>
  <c r="P958" i="1" l="1"/>
  <c r="C959" i="1"/>
  <c r="X957" i="1"/>
  <c r="B957" i="1" s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 s="1"/>
  <c r="P962" i="1" l="1"/>
  <c r="C963" i="1"/>
  <c r="X961" i="1"/>
  <c r="B961" i="1" s="1"/>
  <c r="P963" i="1" l="1"/>
  <c r="C964" i="1"/>
  <c r="X962" i="1"/>
  <c r="B962" i="1" s="1"/>
  <c r="P964" i="1" l="1"/>
  <c r="C965" i="1"/>
  <c r="X963" i="1"/>
  <c r="B963" i="1"/>
  <c r="P965" i="1" l="1"/>
  <c r="C966" i="1"/>
  <c r="X964" i="1"/>
  <c r="B964" i="1" s="1"/>
  <c r="P966" i="1" l="1"/>
  <c r="C967" i="1"/>
  <c r="X965" i="1"/>
  <c r="B965" i="1"/>
  <c r="P967" i="1" l="1"/>
  <c r="C968" i="1"/>
  <c r="X966" i="1"/>
  <c r="B966" i="1" s="1"/>
  <c r="P968" i="1" l="1"/>
  <c r="C969" i="1"/>
  <c r="X967" i="1"/>
  <c r="B967" i="1" s="1"/>
  <c r="P969" i="1" l="1"/>
  <c r="C970" i="1"/>
  <c r="X968" i="1"/>
  <c r="B968" i="1" s="1"/>
  <c r="P970" i="1" l="1"/>
  <c r="C971" i="1"/>
  <c r="X969" i="1"/>
  <c r="B969" i="1" s="1"/>
  <c r="P971" i="1" l="1"/>
  <c r="C972" i="1"/>
  <c r="X970" i="1"/>
  <c r="B970" i="1" s="1"/>
  <c r="P972" i="1" l="1"/>
  <c r="C973" i="1"/>
  <c r="X971" i="1"/>
  <c r="B971" i="1" s="1"/>
  <c r="P973" i="1" l="1"/>
  <c r="C974" i="1"/>
  <c r="X972" i="1"/>
  <c r="B972" i="1" s="1"/>
  <c r="P974" i="1" l="1"/>
  <c r="C975" i="1"/>
  <c r="X973" i="1"/>
  <c r="B973" i="1"/>
  <c r="P975" i="1" l="1"/>
  <c r="C976" i="1"/>
  <c r="X974" i="1"/>
  <c r="B974" i="1" s="1"/>
  <c r="P976" i="1" l="1"/>
  <c r="C977" i="1"/>
  <c r="X975" i="1"/>
  <c r="B975" i="1" s="1"/>
  <c r="P977" i="1" l="1"/>
  <c r="C978" i="1"/>
  <c r="X976" i="1"/>
  <c r="B976" i="1" s="1"/>
  <c r="P978" i="1" l="1"/>
  <c r="C979" i="1"/>
  <c r="X977" i="1"/>
  <c r="B977" i="1" s="1"/>
  <c r="P979" i="1" l="1"/>
  <c r="C980" i="1"/>
  <c r="X978" i="1"/>
  <c r="B978" i="1"/>
  <c r="P980" i="1" l="1"/>
  <c r="C981" i="1"/>
  <c r="X979" i="1"/>
  <c r="B979" i="1" s="1"/>
  <c r="P981" i="1" l="1"/>
  <c r="C982" i="1"/>
  <c r="X980" i="1"/>
  <c r="B980" i="1" s="1"/>
  <c r="P982" i="1" l="1"/>
  <c r="C983" i="1"/>
  <c r="X981" i="1"/>
  <c r="B981" i="1"/>
  <c r="P983" i="1" l="1"/>
  <c r="X982" i="1"/>
  <c r="B982" i="1" s="1"/>
  <c r="S983" i="1" l="1"/>
  <c r="X983" i="1"/>
  <c r="B983" i="1"/>
  <c r="Y983" i="1" l="1"/>
  <c r="C984" i="1"/>
  <c r="P984" i="1" l="1"/>
  <c r="C985" i="1"/>
  <c r="P985" i="1" l="1"/>
  <c r="C986" i="1"/>
  <c r="X984" i="1"/>
  <c r="B984" i="1" s="1"/>
  <c r="P986" i="1" l="1"/>
  <c r="C987" i="1"/>
  <c r="X985" i="1"/>
  <c r="B985" i="1" s="1"/>
  <c r="P987" i="1" l="1"/>
  <c r="C988" i="1"/>
  <c r="X986" i="1"/>
  <c r="B986" i="1" s="1"/>
  <c r="P988" i="1" l="1"/>
  <c r="C989" i="1"/>
  <c r="X987" i="1"/>
  <c r="B987" i="1" s="1"/>
  <c r="P989" i="1" l="1"/>
  <c r="C990" i="1"/>
  <c r="X988" i="1"/>
  <c r="B988" i="1"/>
  <c r="P990" i="1" l="1"/>
  <c r="C991" i="1"/>
  <c r="X989" i="1"/>
  <c r="B989" i="1" s="1"/>
  <c r="P991" i="1" l="1"/>
  <c r="C992" i="1"/>
  <c r="X990" i="1"/>
  <c r="B990" i="1"/>
  <c r="P992" i="1" l="1"/>
  <c r="C993" i="1"/>
  <c r="X991" i="1"/>
  <c r="B991" i="1" s="1"/>
  <c r="P993" i="1" l="1"/>
  <c r="C994" i="1"/>
  <c r="X992" i="1"/>
  <c r="B992" i="1" s="1"/>
  <c r="P994" i="1" l="1"/>
  <c r="C995" i="1"/>
  <c r="X993" i="1"/>
  <c r="B993" i="1" s="1"/>
  <c r="P995" i="1" l="1"/>
  <c r="C996" i="1"/>
  <c r="X994" i="1"/>
  <c r="B994" i="1" s="1"/>
  <c r="P996" i="1" l="1"/>
  <c r="C997" i="1"/>
  <c r="X995" i="1"/>
  <c r="B995" i="1" s="1"/>
  <c r="P997" i="1" l="1"/>
  <c r="C998" i="1"/>
  <c r="X996" i="1"/>
  <c r="B996" i="1" s="1"/>
  <c r="P998" i="1" l="1"/>
  <c r="C999" i="1"/>
  <c r="X997" i="1"/>
  <c r="B997" i="1" s="1"/>
  <c r="P999" i="1" l="1"/>
  <c r="C1000" i="1"/>
  <c r="X998" i="1"/>
  <c r="B998" i="1" s="1"/>
  <c r="P1000" i="1" l="1"/>
  <c r="C1001" i="1"/>
  <c r="X999" i="1"/>
  <c r="B999" i="1" s="1"/>
  <c r="P1001" i="1" l="1"/>
  <c r="C1002" i="1"/>
  <c r="X1000" i="1"/>
  <c r="B1000" i="1"/>
  <c r="P1002" i="1" l="1"/>
  <c r="C1003" i="1"/>
  <c r="X1001" i="1"/>
  <c r="B1001" i="1" s="1"/>
  <c r="P1003" i="1" l="1"/>
  <c r="C1004" i="1"/>
  <c r="X1002" i="1"/>
  <c r="B1002" i="1" s="1"/>
  <c r="P1004" i="1" l="1"/>
  <c r="C1005" i="1"/>
  <c r="X1003" i="1"/>
  <c r="B1003" i="1" s="1"/>
  <c r="P1005" i="1" l="1"/>
  <c r="C1006" i="1"/>
  <c r="X1004" i="1"/>
  <c r="B1004" i="1"/>
  <c r="P1006" i="1" l="1"/>
  <c r="C1007" i="1"/>
  <c r="X1005" i="1"/>
  <c r="B1005" i="1" s="1"/>
  <c r="P1007" i="1" l="1"/>
  <c r="C1008" i="1"/>
  <c r="X1006" i="1"/>
  <c r="B1006" i="1"/>
  <c r="P1008" i="1" l="1"/>
  <c r="C1009" i="1"/>
  <c r="X1007" i="1"/>
  <c r="B1007" i="1" s="1"/>
  <c r="P1009" i="1" l="1"/>
  <c r="C1010" i="1"/>
  <c r="X1008" i="1"/>
  <c r="B1008" i="1" s="1"/>
  <c r="P1010" i="1" l="1"/>
  <c r="C1011" i="1"/>
  <c r="X1009" i="1"/>
  <c r="B1009" i="1" s="1"/>
  <c r="P1011" i="1" l="1"/>
  <c r="C1012" i="1"/>
  <c r="X1010" i="1"/>
  <c r="B1010" i="1" s="1"/>
  <c r="P1012" i="1" l="1"/>
  <c r="C1013" i="1"/>
  <c r="X1011" i="1"/>
  <c r="B1011" i="1" s="1"/>
  <c r="P1013" i="1" l="1"/>
  <c r="X1012" i="1"/>
  <c r="B1012" i="1" s="1"/>
  <c r="X1013" i="1" l="1"/>
  <c r="B1013" i="1"/>
  <c r="S1013" i="1"/>
  <c r="Y1013" i="1" l="1"/>
  <c r="C1014" i="1"/>
  <c r="P1014" i="1" l="1"/>
  <c r="C1015" i="1"/>
  <c r="P1015" i="1" l="1"/>
  <c r="C1016" i="1"/>
  <c r="X1014" i="1"/>
  <c r="B1014" i="1" s="1"/>
  <c r="P1016" i="1" l="1"/>
  <c r="C1017" i="1"/>
  <c r="X1015" i="1"/>
  <c r="B1015" i="1"/>
  <c r="P1017" i="1" l="1"/>
  <c r="C1018" i="1"/>
  <c r="X1016" i="1"/>
  <c r="B1016" i="1" s="1"/>
  <c r="P1018" i="1" l="1"/>
  <c r="C1019" i="1"/>
  <c r="X1017" i="1"/>
  <c r="B1017" i="1" s="1"/>
  <c r="P1019" i="1" l="1"/>
  <c r="C1020" i="1"/>
  <c r="X1018" i="1"/>
  <c r="B1018" i="1" s="1"/>
  <c r="P1020" i="1" l="1"/>
  <c r="C1021" i="1"/>
  <c r="X1019" i="1"/>
  <c r="B1019" i="1" s="1"/>
  <c r="P1021" i="1" l="1"/>
  <c r="C1022" i="1"/>
  <c r="X1020" i="1"/>
  <c r="B1020" i="1" s="1"/>
  <c r="P1022" i="1" l="1"/>
  <c r="C1023" i="1"/>
  <c r="X1021" i="1"/>
  <c r="B1021" i="1" s="1"/>
  <c r="P1023" i="1" l="1"/>
  <c r="C1024" i="1"/>
  <c r="X1022" i="1"/>
  <c r="B1022" i="1" s="1"/>
  <c r="P1024" i="1" l="1"/>
  <c r="C1025" i="1"/>
  <c r="X1023" i="1"/>
  <c r="B1023" i="1" s="1"/>
  <c r="P1025" i="1" l="1"/>
  <c r="C1026" i="1"/>
  <c r="X1024" i="1"/>
  <c r="B1024" i="1" s="1"/>
  <c r="P1026" i="1" l="1"/>
  <c r="C1027" i="1"/>
  <c r="X1025" i="1"/>
  <c r="B1025" i="1"/>
  <c r="P1027" i="1" l="1"/>
  <c r="C1028" i="1"/>
  <c r="X1026" i="1"/>
  <c r="B1026" i="1" s="1"/>
  <c r="P1028" i="1" l="1"/>
  <c r="C1029" i="1"/>
  <c r="X1027" i="1"/>
  <c r="B1027" i="1" s="1"/>
  <c r="P1029" i="1" l="1"/>
  <c r="C1030" i="1"/>
  <c r="X1028" i="1"/>
  <c r="B1028" i="1" s="1"/>
  <c r="P1030" i="1" l="1"/>
  <c r="C1031" i="1"/>
  <c r="X1029" i="1"/>
  <c r="B1029" i="1" s="1"/>
  <c r="P1031" i="1" l="1"/>
  <c r="C1032" i="1"/>
  <c r="X1030" i="1"/>
  <c r="B1030" i="1" s="1"/>
  <c r="P1032" i="1" l="1"/>
  <c r="C1033" i="1"/>
  <c r="X1031" i="1"/>
  <c r="B1031" i="1"/>
  <c r="P1033" i="1" l="1"/>
  <c r="C1034" i="1"/>
  <c r="X1032" i="1"/>
  <c r="B1032" i="1" s="1"/>
  <c r="P1034" i="1" l="1"/>
  <c r="C1035" i="1"/>
  <c r="X1033" i="1"/>
  <c r="B1033" i="1" s="1"/>
  <c r="P1035" i="1" l="1"/>
  <c r="C1036" i="1"/>
  <c r="X1034" i="1"/>
  <c r="B1034" i="1"/>
  <c r="P1036" i="1" l="1"/>
  <c r="C1037" i="1"/>
  <c r="X1035" i="1"/>
  <c r="B1035" i="1" s="1"/>
  <c r="P1037" i="1" l="1"/>
  <c r="C1038" i="1"/>
  <c r="X1036" i="1"/>
  <c r="B1036" i="1" s="1"/>
  <c r="P1038" i="1" l="1"/>
  <c r="C1039" i="1"/>
  <c r="X1037" i="1"/>
  <c r="B1037" i="1" s="1"/>
  <c r="P1039" i="1" l="1"/>
  <c r="C1040" i="1"/>
  <c r="X1038" i="1"/>
  <c r="B1038" i="1" s="1"/>
  <c r="P1040" i="1" l="1"/>
  <c r="C1041" i="1"/>
  <c r="X1039" i="1"/>
  <c r="B1039" i="1" s="1"/>
  <c r="P1041" i="1" l="1"/>
  <c r="C1042" i="1"/>
  <c r="X1040" i="1"/>
  <c r="B1040" i="1" s="1"/>
  <c r="P1042" i="1" l="1"/>
  <c r="C1043" i="1"/>
  <c r="X1041" i="1"/>
  <c r="B1041" i="1"/>
  <c r="P1043" i="1" l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 s="1"/>
  <c r="P1046" i="1" l="1"/>
  <c r="X1045" i="1"/>
  <c r="B1045" i="1" s="1"/>
  <c r="S1046" i="1" l="1"/>
  <c r="X1046" i="1"/>
  <c r="B1046" i="1"/>
  <c r="Y1046" i="1" l="1"/>
  <c r="C1047" i="1"/>
  <c r="P1047" i="1" l="1"/>
  <c r="C1048" i="1"/>
  <c r="P1048" i="1" l="1"/>
  <c r="C1049" i="1"/>
  <c r="X1047" i="1"/>
  <c r="B1047" i="1" s="1"/>
  <c r="P1049" i="1" l="1"/>
  <c r="C1050" i="1"/>
  <c r="X1048" i="1"/>
  <c r="B1048" i="1" s="1"/>
  <c r="P1050" i="1" l="1"/>
  <c r="C1051" i="1"/>
  <c r="X1049" i="1"/>
  <c r="B1049" i="1" s="1"/>
  <c r="P1051" i="1" l="1"/>
  <c r="C1052" i="1"/>
  <c r="X1050" i="1"/>
  <c r="B1050" i="1" s="1"/>
  <c r="P1052" i="1" l="1"/>
  <c r="C1053" i="1"/>
  <c r="X1051" i="1"/>
  <c r="B1051" i="1" s="1"/>
  <c r="P1053" i="1" l="1"/>
  <c r="C1054" i="1"/>
  <c r="X1052" i="1"/>
  <c r="B1052" i="1" s="1"/>
  <c r="P1054" i="1" l="1"/>
  <c r="C1055" i="1"/>
  <c r="X1053" i="1"/>
  <c r="B1053" i="1"/>
  <c r="P1055" i="1" l="1"/>
  <c r="C1056" i="1"/>
  <c r="X1054" i="1"/>
  <c r="B1054" i="1" s="1"/>
  <c r="P1056" i="1" l="1"/>
  <c r="C1057" i="1"/>
  <c r="X1055" i="1"/>
  <c r="B1055" i="1" s="1"/>
  <c r="P1057" i="1" l="1"/>
  <c r="C1058" i="1"/>
  <c r="X1056" i="1"/>
  <c r="B1056" i="1" s="1"/>
  <c r="P1058" i="1" l="1"/>
  <c r="C1059" i="1"/>
  <c r="X1057" i="1"/>
  <c r="B1057" i="1"/>
  <c r="P1059" i="1" l="1"/>
  <c r="C1060" i="1"/>
  <c r="X1058" i="1"/>
  <c r="B1058" i="1" s="1"/>
  <c r="P1060" i="1" l="1"/>
  <c r="C1061" i="1"/>
  <c r="X1059" i="1"/>
  <c r="B1059" i="1" s="1"/>
  <c r="P1061" i="1" l="1"/>
  <c r="C1062" i="1"/>
  <c r="X1060" i="1"/>
  <c r="B1060" i="1" s="1"/>
  <c r="P1062" i="1" l="1"/>
  <c r="C1063" i="1"/>
  <c r="X1061" i="1"/>
  <c r="B1061" i="1" s="1"/>
  <c r="P1063" i="1" l="1"/>
  <c r="C1064" i="1"/>
  <c r="X1062" i="1"/>
  <c r="B1062" i="1" s="1"/>
  <c r="P1064" i="1" l="1"/>
  <c r="C1065" i="1"/>
  <c r="X1063" i="1"/>
  <c r="B1063" i="1" s="1"/>
  <c r="P1065" i="1" l="1"/>
  <c r="C1066" i="1"/>
  <c r="X1064" i="1"/>
  <c r="B1064" i="1" s="1"/>
  <c r="P1066" i="1" l="1"/>
  <c r="C1067" i="1"/>
  <c r="X1065" i="1"/>
  <c r="B1065" i="1" s="1"/>
  <c r="P1067" i="1" l="1"/>
  <c r="C1068" i="1"/>
  <c r="X1066" i="1"/>
  <c r="B1066" i="1"/>
  <c r="P1068" i="1" l="1"/>
  <c r="C1069" i="1"/>
  <c r="X1067" i="1"/>
  <c r="B1067" i="1" s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 s="1"/>
  <c r="P1072" i="1" l="1"/>
  <c r="C1073" i="1"/>
  <c r="X1071" i="1"/>
  <c r="B1071" i="1" s="1"/>
  <c r="P1073" i="1" l="1"/>
  <c r="C1074" i="1"/>
  <c r="X1072" i="1"/>
  <c r="B1072" i="1" s="1"/>
  <c r="P1074" i="1" l="1"/>
  <c r="X1073" i="1"/>
  <c r="B1073" i="1"/>
  <c r="X1074" i="1" l="1"/>
  <c r="B1074" i="1"/>
  <c r="S1074" i="1"/>
  <c r="Y1074" i="1" l="1"/>
  <c r="C1075" i="1"/>
  <c r="P1075" i="1" l="1"/>
  <c r="C1076" i="1"/>
  <c r="P1076" i="1" l="1"/>
  <c r="C1077" i="1"/>
  <c r="X1075" i="1"/>
  <c r="B1075" i="1" s="1"/>
  <c r="P1077" i="1" l="1"/>
  <c r="C1078" i="1"/>
  <c r="X1076" i="1"/>
  <c r="B1076" i="1"/>
  <c r="P1078" i="1" l="1"/>
  <c r="C1079" i="1"/>
  <c r="X1077" i="1"/>
  <c r="B1077" i="1" s="1"/>
  <c r="P1079" i="1" l="1"/>
  <c r="C1080" i="1"/>
  <c r="X1078" i="1"/>
  <c r="B1078" i="1"/>
  <c r="P1080" i="1" l="1"/>
  <c r="C1081" i="1"/>
  <c r="X1079" i="1"/>
  <c r="B1079" i="1" s="1"/>
  <c r="P1081" i="1" l="1"/>
  <c r="C1082" i="1"/>
  <c r="X1080" i="1"/>
  <c r="B1080" i="1" s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 s="1"/>
  <c r="P1095" i="1" l="1"/>
  <c r="C1096" i="1"/>
  <c r="X1094" i="1"/>
  <c r="B1094" i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/>
  <c r="P1104" i="1" l="1"/>
  <c r="C1105" i="1"/>
  <c r="X1103" i="1"/>
  <c r="B1103" i="1" s="1"/>
  <c r="P1105" i="1" l="1"/>
  <c r="C1106" i="1"/>
  <c r="X1104" i="1"/>
  <c r="B1104" i="1" s="1"/>
  <c r="P1106" i="1" l="1"/>
  <c r="X1105" i="1"/>
  <c r="B1105" i="1"/>
  <c r="X1106" i="1" l="1"/>
  <c r="B1106" i="1"/>
  <c r="S1106" i="1"/>
  <c r="Y1106" i="1" l="1"/>
  <c r="C1107" i="1"/>
  <c r="P1107" i="1" l="1"/>
  <c r="C1108" i="1"/>
  <c r="P1108" i="1" l="1"/>
  <c r="C1109" i="1"/>
  <c r="X1107" i="1"/>
  <c r="B1107" i="1" s="1"/>
  <c r="P1109" i="1" l="1"/>
  <c r="C1110" i="1"/>
  <c r="X1108" i="1"/>
  <c r="B1108" i="1" s="1"/>
  <c r="P1110" i="1" l="1"/>
  <c r="C1111" i="1"/>
  <c r="X1109" i="1"/>
  <c r="B1109" i="1"/>
  <c r="P1111" i="1" l="1"/>
  <c r="C1112" i="1"/>
  <c r="X1110" i="1"/>
  <c r="B1110" i="1" s="1"/>
  <c r="P1112" i="1" l="1"/>
  <c r="C1113" i="1"/>
  <c r="X1111" i="1"/>
  <c r="B1111" i="1" s="1"/>
  <c r="P1113" i="1" l="1"/>
  <c r="C1114" i="1"/>
  <c r="X1112" i="1"/>
  <c r="B1112" i="1"/>
  <c r="P1114" i="1" l="1"/>
  <c r="C1115" i="1"/>
  <c r="X1113" i="1"/>
  <c r="B1113" i="1" s="1"/>
  <c r="P1115" i="1" l="1"/>
  <c r="C1116" i="1"/>
  <c r="X1114" i="1"/>
  <c r="B1114" i="1" s="1"/>
  <c r="P1116" i="1" l="1"/>
  <c r="C1117" i="1"/>
  <c r="X1115" i="1"/>
  <c r="B1115" i="1" s="1"/>
  <c r="P1117" i="1" l="1"/>
  <c r="C1118" i="1"/>
  <c r="X1116" i="1"/>
  <c r="B1116" i="1" s="1"/>
  <c r="P1118" i="1" l="1"/>
  <c r="C1119" i="1"/>
  <c r="X1117" i="1"/>
  <c r="B1117" i="1"/>
  <c r="P1119" i="1" l="1"/>
  <c r="C1120" i="1"/>
  <c r="X1118" i="1"/>
  <c r="B1118" i="1" s="1"/>
  <c r="P1120" i="1" l="1"/>
  <c r="C1121" i="1"/>
  <c r="X1119" i="1"/>
  <c r="B1119" i="1" s="1"/>
  <c r="P1121" i="1" l="1"/>
  <c r="C1122" i="1"/>
  <c r="X1120" i="1"/>
  <c r="B1120" i="1" s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/>
  <c r="P1130" i="1" l="1"/>
  <c r="C1131" i="1"/>
  <c r="X1129" i="1"/>
  <c r="B1129" i="1" s="1"/>
  <c r="P1131" i="1" l="1"/>
  <c r="C1132" i="1"/>
  <c r="X1130" i="1"/>
  <c r="B1130" i="1" s="1"/>
  <c r="P1132" i="1" l="1"/>
  <c r="C1133" i="1"/>
  <c r="X1131" i="1"/>
  <c r="B1131" i="1" s="1"/>
  <c r="P1133" i="1" l="1"/>
  <c r="C1134" i="1"/>
  <c r="X1132" i="1"/>
  <c r="B1132" i="1" s="1"/>
  <c r="P1134" i="1" l="1"/>
  <c r="C1135" i="1"/>
  <c r="X1133" i="1"/>
  <c r="B1133" i="1"/>
  <c r="P1135" i="1" l="1"/>
  <c r="C1136" i="1"/>
  <c r="X1134" i="1"/>
  <c r="B1134" i="1" s="1"/>
  <c r="P1136" i="1" l="1"/>
  <c r="C1137" i="1"/>
  <c r="X1135" i="1"/>
  <c r="B1135" i="1" s="1"/>
  <c r="P1137" i="1" l="1"/>
  <c r="X1136" i="1"/>
  <c r="B1136" i="1"/>
  <c r="X1137" i="1" l="1"/>
  <c r="B1137" i="1"/>
  <c r="S1137" i="1"/>
  <c r="Y1137" i="1" l="1"/>
  <c r="C1138" i="1"/>
  <c r="P1138" i="1" l="1"/>
  <c r="C1139" i="1"/>
  <c r="P1139" i="1" l="1"/>
  <c r="C1140" i="1"/>
  <c r="X1138" i="1"/>
  <c r="B1138" i="1"/>
  <c r="P1140" i="1" l="1"/>
  <c r="C1141" i="1"/>
  <c r="X1139" i="1"/>
  <c r="B1139" i="1" s="1"/>
  <c r="P1141" i="1" l="1"/>
  <c r="C1142" i="1"/>
  <c r="X1140" i="1"/>
  <c r="B1140" i="1" s="1"/>
  <c r="P1142" i="1" l="1"/>
  <c r="C1143" i="1"/>
  <c r="X1141" i="1"/>
  <c r="B1141" i="1" s="1"/>
  <c r="P1143" i="1" l="1"/>
  <c r="C1144" i="1"/>
  <c r="X1142" i="1"/>
  <c r="B1142" i="1" s="1"/>
  <c r="P1144" i="1" l="1"/>
  <c r="C1145" i="1"/>
  <c r="X1143" i="1"/>
  <c r="B1143" i="1"/>
  <c r="P1145" i="1" l="1"/>
  <c r="C1146" i="1"/>
  <c r="X1144" i="1"/>
  <c r="B1144" i="1" s="1"/>
  <c r="P1146" i="1" l="1"/>
  <c r="C1147" i="1"/>
  <c r="X1145" i="1"/>
  <c r="B1145" i="1" s="1"/>
  <c r="P1147" i="1" l="1"/>
  <c r="C1148" i="1"/>
  <c r="X1146" i="1"/>
  <c r="B1146" i="1"/>
  <c r="P1148" i="1" l="1"/>
  <c r="C1149" i="1"/>
  <c r="X1147" i="1"/>
  <c r="B1147" i="1" s="1"/>
  <c r="P1149" i="1" l="1"/>
  <c r="C1150" i="1"/>
  <c r="X1148" i="1"/>
  <c r="B1148" i="1" s="1"/>
  <c r="P1150" i="1" l="1"/>
  <c r="C1151" i="1"/>
  <c r="X1149" i="1"/>
  <c r="B1149" i="1" s="1"/>
  <c r="P1151" i="1" l="1"/>
  <c r="C1152" i="1"/>
  <c r="X1150" i="1"/>
  <c r="B1150" i="1" s="1"/>
  <c r="P1152" i="1" l="1"/>
  <c r="C1153" i="1"/>
  <c r="X1151" i="1"/>
  <c r="B1151" i="1"/>
  <c r="P1153" i="1" l="1"/>
  <c r="C1154" i="1"/>
  <c r="X1152" i="1"/>
  <c r="B1152" i="1" s="1"/>
  <c r="P1154" i="1" l="1"/>
  <c r="C1155" i="1"/>
  <c r="X1153" i="1"/>
  <c r="B1153" i="1" s="1"/>
  <c r="P1155" i="1" l="1"/>
  <c r="C1156" i="1"/>
  <c r="X1154" i="1"/>
  <c r="B1154" i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/>
  <c r="P1164" i="1" l="1"/>
  <c r="C1165" i="1"/>
  <c r="X1163" i="1"/>
  <c r="B1163" i="1" s="1"/>
  <c r="P1165" i="1" l="1"/>
  <c r="C1166" i="1"/>
  <c r="X1164" i="1"/>
  <c r="B1164" i="1" s="1"/>
  <c r="P1166" i="1" l="1"/>
  <c r="X1165" i="1"/>
  <c r="B1165" i="1" s="1"/>
  <c r="X1166" i="1" l="1"/>
  <c r="B1166" i="1"/>
  <c r="S1166" i="1"/>
  <c r="Y1166" i="1" l="1"/>
  <c r="C1167" i="1"/>
  <c r="P1167" i="1" l="1"/>
  <c r="C1168" i="1"/>
  <c r="P1168" i="1" l="1"/>
  <c r="C1169" i="1"/>
  <c r="X1167" i="1"/>
  <c r="B1167" i="1" s="1"/>
  <c r="P1169" i="1" l="1"/>
  <c r="C1170" i="1"/>
  <c r="X1168" i="1"/>
  <c r="B1168" i="1" s="1"/>
  <c r="P1170" i="1" l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 s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/>
  <c r="P1182" i="1" l="1"/>
  <c r="C1183" i="1"/>
  <c r="X1181" i="1"/>
  <c r="B1181" i="1" s="1"/>
  <c r="P1183" i="1" l="1"/>
  <c r="C1184" i="1"/>
  <c r="X1182" i="1"/>
  <c r="B1182" i="1" s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/>
  <c r="P1187" i="1" l="1"/>
  <c r="C1188" i="1"/>
  <c r="X1186" i="1"/>
  <c r="B1186" i="1" s="1"/>
  <c r="P1188" i="1" l="1"/>
  <c r="C1189" i="1"/>
  <c r="X1187" i="1"/>
  <c r="B1187" i="1" s="1"/>
  <c r="P1189" i="1" l="1"/>
  <c r="C1190" i="1"/>
  <c r="X1188" i="1"/>
  <c r="B1188" i="1"/>
  <c r="P1190" i="1" l="1"/>
  <c r="C1191" i="1"/>
  <c r="X1189" i="1"/>
  <c r="B1189" i="1" s="1"/>
  <c r="P1191" i="1" l="1"/>
  <c r="C1192" i="1"/>
  <c r="X1190" i="1"/>
  <c r="B1190" i="1" s="1"/>
  <c r="P1192" i="1" l="1"/>
  <c r="C1193" i="1"/>
  <c r="X1191" i="1"/>
  <c r="B1191" i="1" s="1"/>
  <c r="P1193" i="1" l="1"/>
  <c r="C1194" i="1"/>
  <c r="X1192" i="1"/>
  <c r="B1192" i="1" s="1"/>
  <c r="P1194" i="1" l="1"/>
  <c r="C1195" i="1"/>
  <c r="X1193" i="1"/>
  <c r="B1193" i="1"/>
  <c r="P1195" i="1" l="1"/>
  <c r="C1196" i="1"/>
  <c r="X1194" i="1"/>
  <c r="B1194" i="1" s="1"/>
  <c r="P1196" i="1" l="1"/>
  <c r="C1197" i="1"/>
  <c r="X1195" i="1"/>
  <c r="B1195" i="1" s="1"/>
  <c r="P1197" i="1" l="1"/>
  <c r="X1196" i="1"/>
  <c r="B1196" i="1"/>
  <c r="X1197" i="1" l="1"/>
  <c r="B1197" i="1"/>
  <c r="S1197" i="1"/>
  <c r="Y1197" i="1" l="1"/>
  <c r="C1198" i="1"/>
  <c r="P1198" i="1" l="1"/>
  <c r="C1199" i="1"/>
  <c r="P1199" i="1" l="1"/>
  <c r="C1200" i="1"/>
  <c r="X1198" i="1"/>
  <c r="B1198" i="1" s="1"/>
  <c r="P1200" i="1" l="1"/>
  <c r="C1201" i="1"/>
  <c r="X1199" i="1"/>
  <c r="B1199" i="1" s="1"/>
  <c r="P1201" i="1" l="1"/>
  <c r="C1202" i="1"/>
  <c r="X1200" i="1"/>
  <c r="B1200" i="1" s="1"/>
  <c r="P1202" i="1" l="1"/>
  <c r="C1203" i="1"/>
  <c r="X1201" i="1"/>
  <c r="B1201" i="1" s="1"/>
  <c r="P1203" i="1" l="1"/>
  <c r="C1204" i="1"/>
  <c r="X1202" i="1"/>
  <c r="B1202" i="1" s="1"/>
  <c r="P1204" i="1" l="1"/>
  <c r="C1205" i="1"/>
  <c r="X1203" i="1"/>
  <c r="B1203" i="1"/>
  <c r="P1205" i="1" l="1"/>
  <c r="C1206" i="1"/>
  <c r="X1204" i="1"/>
  <c r="B1204" i="1" s="1"/>
  <c r="P1206" i="1" l="1"/>
  <c r="C1207" i="1"/>
  <c r="X1205" i="1"/>
  <c r="B1205" i="1" s="1"/>
  <c r="P1207" i="1" l="1"/>
  <c r="C1208" i="1"/>
  <c r="X1206" i="1"/>
  <c r="B1206" i="1" s="1"/>
  <c r="P1208" i="1" l="1"/>
  <c r="C1209" i="1"/>
  <c r="X1207" i="1"/>
  <c r="B1207" i="1" s="1"/>
  <c r="P1209" i="1" l="1"/>
  <c r="C1210" i="1"/>
  <c r="X1208" i="1"/>
  <c r="B1208" i="1" s="1"/>
  <c r="P1210" i="1" l="1"/>
  <c r="C1211" i="1"/>
  <c r="X1209" i="1"/>
  <c r="B1209" i="1" s="1"/>
  <c r="P1211" i="1" l="1"/>
  <c r="C1212" i="1"/>
  <c r="X1210" i="1"/>
  <c r="B1210" i="1" s="1"/>
  <c r="P1212" i="1" l="1"/>
  <c r="C1213" i="1"/>
  <c r="X1211" i="1"/>
  <c r="B1211" i="1"/>
  <c r="P1213" i="1" l="1"/>
  <c r="C1214" i="1"/>
  <c r="X1212" i="1"/>
  <c r="B1212" i="1" s="1"/>
  <c r="P1214" i="1" l="1"/>
  <c r="C1215" i="1"/>
  <c r="X1213" i="1"/>
  <c r="B1213" i="1" s="1"/>
  <c r="P1215" i="1" l="1"/>
  <c r="C1216" i="1"/>
  <c r="X1214" i="1"/>
  <c r="B1214" i="1"/>
  <c r="P1216" i="1" l="1"/>
  <c r="C1217" i="1"/>
  <c r="X1215" i="1"/>
  <c r="B1215" i="1" s="1"/>
  <c r="P1217" i="1" l="1"/>
  <c r="C1218" i="1"/>
  <c r="X1216" i="1"/>
  <c r="B1216" i="1" s="1"/>
  <c r="P1218" i="1" l="1"/>
  <c r="C1219" i="1"/>
  <c r="X1217" i="1"/>
  <c r="B1217" i="1" s="1"/>
  <c r="P1219" i="1" l="1"/>
  <c r="C1220" i="1"/>
  <c r="X1218" i="1"/>
  <c r="B1218" i="1" s="1"/>
  <c r="P1220" i="1" l="1"/>
  <c r="C1221" i="1"/>
  <c r="X1219" i="1"/>
  <c r="B1219" i="1"/>
  <c r="P1221" i="1" l="1"/>
  <c r="C1222" i="1"/>
  <c r="X1220" i="1"/>
  <c r="B1220" i="1" s="1"/>
  <c r="P1222" i="1" l="1"/>
  <c r="C1223" i="1"/>
  <c r="X1221" i="1"/>
  <c r="B1221" i="1" s="1"/>
  <c r="P1223" i="1" l="1"/>
  <c r="C1224" i="1"/>
  <c r="X1222" i="1"/>
  <c r="B1222" i="1" s="1"/>
  <c r="P1224" i="1" l="1"/>
  <c r="C1225" i="1"/>
  <c r="X1223" i="1"/>
  <c r="B1223" i="1" s="1"/>
  <c r="P1225" i="1" l="1"/>
  <c r="X1224" i="1"/>
  <c r="B1224" i="1" s="1"/>
  <c r="X1225" i="1" l="1"/>
  <c r="B1225" i="1" s="1"/>
  <c r="S1225" i="1"/>
  <c r="Y1225" i="1" l="1"/>
  <c r="C1226" i="1"/>
  <c r="P1226" i="1" l="1"/>
  <c r="C1227" i="1"/>
  <c r="P1227" i="1" l="1"/>
  <c r="C1228" i="1"/>
  <c r="X1226" i="1"/>
  <c r="B1226" i="1" s="1"/>
  <c r="P1228" i="1" l="1"/>
  <c r="C1229" i="1"/>
  <c r="X1227" i="1"/>
  <c r="B1227" i="1" s="1"/>
  <c r="P1229" i="1" l="1"/>
  <c r="C1230" i="1"/>
  <c r="X1228" i="1"/>
  <c r="B1228" i="1" s="1"/>
  <c r="P1230" i="1" l="1"/>
  <c r="C1231" i="1"/>
  <c r="X1229" i="1"/>
  <c r="B1229" i="1"/>
  <c r="P1231" i="1" l="1"/>
  <c r="C1232" i="1"/>
  <c r="X1230" i="1"/>
  <c r="B1230" i="1" s="1"/>
  <c r="P1232" i="1" l="1"/>
  <c r="C1233" i="1"/>
  <c r="X1231" i="1"/>
  <c r="B1231" i="1" s="1"/>
  <c r="P1233" i="1" l="1"/>
  <c r="C1234" i="1"/>
  <c r="X1232" i="1"/>
  <c r="B1232" i="1" s="1"/>
  <c r="P1234" i="1" l="1"/>
  <c r="C1235" i="1"/>
  <c r="X1233" i="1"/>
  <c r="B1233" i="1" s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P1238" i="1" l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/>
  <c r="P1242" i="1" l="1"/>
  <c r="C1243" i="1"/>
  <c r="X1241" i="1"/>
  <c r="B1241" i="1" s="1"/>
  <c r="P1243" i="1" l="1"/>
  <c r="C1244" i="1"/>
  <c r="X1242" i="1"/>
  <c r="B1242" i="1" s="1"/>
  <c r="P1244" i="1" l="1"/>
  <c r="C1245" i="1"/>
  <c r="X1243" i="1"/>
  <c r="B1243" i="1" s="1"/>
  <c r="P1245" i="1" l="1"/>
  <c r="C1246" i="1"/>
  <c r="X1244" i="1"/>
  <c r="B1244" i="1" s="1"/>
  <c r="P1246" i="1" l="1"/>
  <c r="C1247" i="1"/>
  <c r="X1245" i="1"/>
  <c r="B1245" i="1" s="1"/>
  <c r="P1247" i="1" l="1"/>
  <c r="C1248" i="1"/>
  <c r="X1246" i="1"/>
  <c r="B1246" i="1" s="1"/>
  <c r="P1248" i="1" l="1"/>
  <c r="C1249" i="1"/>
  <c r="X1247" i="1"/>
  <c r="B1247" i="1" s="1"/>
  <c r="P1249" i="1" l="1"/>
  <c r="C1250" i="1"/>
  <c r="X1248" i="1"/>
  <c r="B1248" i="1" s="1"/>
  <c r="P1250" i="1" l="1"/>
  <c r="C1251" i="1"/>
  <c r="X1249" i="1"/>
  <c r="B1249" i="1" s="1"/>
  <c r="P1251" i="1" l="1"/>
  <c r="C1252" i="1"/>
  <c r="X1250" i="1"/>
  <c r="B1250" i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P1255" i="1" l="1"/>
  <c r="C1256" i="1"/>
  <c r="X1254" i="1"/>
  <c r="B1254" i="1" s="1"/>
  <c r="P1256" i="1" l="1"/>
  <c r="X1255" i="1"/>
  <c r="B1255" i="1" s="1"/>
  <c r="X1256" i="1" l="1"/>
  <c r="B1256" i="1" s="1"/>
  <c r="S1256" i="1"/>
  <c r="Y1256" i="1" l="1"/>
  <c r="C1257" i="1"/>
  <c r="P1257" i="1" l="1"/>
  <c r="C1258" i="1"/>
  <c r="P1258" i="1" l="1"/>
  <c r="C1259" i="1"/>
  <c r="X1257" i="1"/>
  <c r="B1257" i="1" s="1"/>
  <c r="P1259" i="1" l="1"/>
  <c r="C1260" i="1"/>
  <c r="X1258" i="1"/>
  <c r="B1258" i="1" s="1"/>
  <c r="P1260" i="1" l="1"/>
  <c r="C1261" i="1"/>
  <c r="X1259" i="1"/>
  <c r="B1259" i="1" s="1"/>
  <c r="P1261" i="1" l="1"/>
  <c r="C1262" i="1"/>
  <c r="X1260" i="1"/>
  <c r="B1260" i="1"/>
  <c r="P1262" i="1" l="1"/>
  <c r="C1263" i="1"/>
  <c r="X1261" i="1"/>
  <c r="B1261" i="1" s="1"/>
  <c r="P1263" i="1" l="1"/>
  <c r="C1264" i="1"/>
  <c r="X1262" i="1"/>
  <c r="B1262" i="1" s="1"/>
  <c r="P1264" i="1" l="1"/>
  <c r="C1265" i="1"/>
  <c r="X1263" i="1"/>
  <c r="B1263" i="1"/>
  <c r="P1265" i="1" l="1"/>
  <c r="C1266" i="1"/>
  <c r="X1264" i="1"/>
  <c r="B1264" i="1" s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s="1"/>
  <c r="P1270" i="1" l="1"/>
  <c r="C1271" i="1"/>
  <c r="X1269" i="1"/>
  <c r="B1269" i="1" s="1"/>
  <c r="P1271" i="1" l="1"/>
  <c r="C1272" i="1"/>
  <c r="X1270" i="1"/>
  <c r="B1270" i="1" s="1"/>
  <c r="P1272" i="1" l="1"/>
  <c r="C1273" i="1"/>
  <c r="X1271" i="1"/>
  <c r="B1271" i="1"/>
  <c r="P1273" i="1" l="1"/>
  <c r="C1274" i="1"/>
  <c r="X1272" i="1"/>
  <c r="B1272" i="1" s="1"/>
  <c r="P1274" i="1" l="1"/>
  <c r="C1275" i="1"/>
  <c r="X1273" i="1"/>
  <c r="B1273" i="1" s="1"/>
  <c r="P1275" i="1" l="1"/>
  <c r="C1276" i="1"/>
  <c r="X1274" i="1"/>
  <c r="B1274" i="1" s="1"/>
  <c r="P1276" i="1" l="1"/>
  <c r="C1277" i="1"/>
  <c r="X1275" i="1"/>
  <c r="B1275" i="1" s="1"/>
  <c r="P1277" i="1" l="1"/>
  <c r="C1278" i="1"/>
  <c r="X1276" i="1"/>
  <c r="B1276" i="1" s="1"/>
  <c r="P1278" i="1" l="1"/>
  <c r="C1279" i="1"/>
  <c r="X1277" i="1"/>
  <c r="B1277" i="1" s="1"/>
  <c r="P1279" i="1" l="1"/>
  <c r="C1280" i="1"/>
  <c r="X1278" i="1"/>
  <c r="B1278" i="1" s="1"/>
  <c r="P1280" i="1" l="1"/>
  <c r="C1281" i="1"/>
  <c r="X1279" i="1"/>
  <c r="B1279" i="1"/>
  <c r="P1281" i="1" l="1"/>
  <c r="C1282" i="1"/>
  <c r="X1280" i="1"/>
  <c r="B1280" i="1" s="1"/>
  <c r="P1282" i="1" l="1"/>
  <c r="C1283" i="1"/>
  <c r="X1281" i="1"/>
  <c r="B1281" i="1" s="1"/>
  <c r="P1283" i="1" l="1"/>
  <c r="C1284" i="1"/>
  <c r="X1282" i="1"/>
  <c r="B1282" i="1" s="1"/>
  <c r="P1284" i="1" l="1"/>
  <c r="C1285" i="1"/>
  <c r="X1283" i="1"/>
  <c r="B1283" i="1" s="1"/>
  <c r="P1285" i="1" l="1"/>
  <c r="C1286" i="1"/>
  <c r="X1284" i="1"/>
  <c r="B1284" i="1"/>
  <c r="P1286" i="1" l="1"/>
  <c r="X1285" i="1"/>
  <c r="B1285" i="1" s="1"/>
  <c r="X1286" i="1" l="1"/>
  <c r="B1286" i="1" s="1"/>
  <c r="S1286" i="1"/>
  <c r="Y1286" i="1" l="1"/>
  <c r="C1287" i="1"/>
  <c r="P1287" i="1" l="1"/>
  <c r="C1288" i="1"/>
  <c r="P1288" i="1" l="1"/>
  <c r="C1289" i="1"/>
  <c r="X1287" i="1"/>
  <c r="B1287" i="1" s="1"/>
  <c r="P1289" i="1" l="1"/>
  <c r="C1290" i="1"/>
  <c r="X1288" i="1"/>
  <c r="B1288" i="1" s="1"/>
  <c r="P1290" i="1" l="1"/>
  <c r="C1291" i="1"/>
  <c r="X1289" i="1"/>
  <c r="B1289" i="1"/>
  <c r="P1291" i="1" l="1"/>
  <c r="C1292" i="1"/>
  <c r="X1290" i="1"/>
  <c r="B1290" i="1" s="1"/>
  <c r="P1292" i="1" l="1"/>
  <c r="C1293" i="1"/>
  <c r="X1291" i="1"/>
  <c r="B1291" i="1" s="1"/>
  <c r="P1293" i="1" l="1"/>
  <c r="C1294" i="1"/>
  <c r="X1292" i="1"/>
  <c r="B1292" i="1" s="1"/>
  <c r="P1294" i="1" l="1"/>
  <c r="C1295" i="1"/>
  <c r="X1293" i="1"/>
  <c r="B1293" i="1" s="1"/>
  <c r="P1295" i="1" l="1"/>
  <c r="C1296" i="1"/>
  <c r="X1294" i="1"/>
  <c r="B1294" i="1" s="1"/>
  <c r="P1296" i="1" l="1"/>
  <c r="C1297" i="1"/>
  <c r="X1295" i="1"/>
  <c r="B1295" i="1" s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 s="1"/>
  <c r="P1303" i="1" l="1"/>
  <c r="C1304" i="1"/>
  <c r="X1302" i="1"/>
  <c r="B1302" i="1"/>
  <c r="P1304" i="1" l="1"/>
  <c r="C1305" i="1"/>
  <c r="X1303" i="1"/>
  <c r="B1303" i="1" s="1"/>
  <c r="P1305" i="1" l="1"/>
  <c r="C1306" i="1"/>
  <c r="X1304" i="1"/>
  <c r="B1304" i="1" s="1"/>
  <c r="P1306" i="1" l="1"/>
  <c r="C1307" i="1"/>
  <c r="X1305" i="1"/>
  <c r="B1305" i="1"/>
  <c r="P1307" i="1" l="1"/>
  <c r="C1308" i="1"/>
  <c r="X1306" i="1"/>
  <c r="B1306" i="1" s="1"/>
  <c r="P1308" i="1" l="1"/>
  <c r="C1309" i="1"/>
  <c r="X1307" i="1"/>
  <c r="B1307" i="1" s="1"/>
  <c r="P1309" i="1" l="1"/>
  <c r="C1310" i="1"/>
  <c r="X1308" i="1"/>
  <c r="B1308" i="1" s="1"/>
  <c r="P1310" i="1" l="1"/>
  <c r="C1311" i="1"/>
  <c r="X1309" i="1"/>
  <c r="B1309" i="1" s="1"/>
  <c r="P1311" i="1" l="1"/>
  <c r="C1312" i="1"/>
  <c r="X1310" i="1"/>
  <c r="B1310" i="1"/>
  <c r="P1312" i="1" l="1"/>
  <c r="C1313" i="1"/>
  <c r="X1311" i="1"/>
  <c r="B1311" i="1" s="1"/>
  <c r="P1313" i="1" l="1"/>
  <c r="C1314" i="1"/>
  <c r="X1312" i="1"/>
  <c r="B1312" i="1" s="1"/>
  <c r="P1314" i="1" l="1"/>
  <c r="C1315" i="1"/>
  <c r="X1313" i="1"/>
  <c r="B1313" i="1"/>
  <c r="P1315" i="1" l="1"/>
  <c r="C1316" i="1"/>
  <c r="X1314" i="1"/>
  <c r="B1314" i="1" s="1"/>
  <c r="P1316" i="1" l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s="1"/>
  <c r="P1319" i="1" l="1"/>
  <c r="X1318" i="1"/>
  <c r="B1318" i="1"/>
  <c r="X1319" i="1" l="1"/>
  <c r="B1319" i="1"/>
  <c r="S1319" i="1"/>
  <c r="Y1319" i="1" l="1"/>
  <c r="C1320" i="1"/>
  <c r="P1320" i="1" l="1"/>
  <c r="C1321" i="1"/>
  <c r="P1321" i="1" l="1"/>
  <c r="C1322" i="1"/>
  <c r="X1320" i="1"/>
  <c r="B1320" i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 s="1"/>
  <c r="P1329" i="1" l="1"/>
  <c r="C1330" i="1"/>
  <c r="X1328" i="1"/>
  <c r="B1328" i="1"/>
  <c r="P1330" i="1" l="1"/>
  <c r="C1331" i="1"/>
  <c r="X1329" i="1"/>
  <c r="B1329" i="1" s="1"/>
  <c r="P1331" i="1" l="1"/>
  <c r="C1332" i="1"/>
  <c r="X1330" i="1"/>
  <c r="B1330" i="1" s="1"/>
  <c r="P1332" i="1" l="1"/>
  <c r="C1333" i="1"/>
  <c r="X1331" i="1"/>
  <c r="B1331" i="1"/>
  <c r="P1333" i="1" l="1"/>
  <c r="C1334" i="1"/>
  <c r="X1332" i="1"/>
  <c r="B1332" i="1" s="1"/>
  <c r="P1334" i="1" l="1"/>
  <c r="C1335" i="1"/>
  <c r="X1333" i="1"/>
  <c r="B1333" i="1" s="1"/>
  <c r="P1335" i="1" l="1"/>
  <c r="C1336" i="1"/>
  <c r="X1334" i="1"/>
  <c r="B1334" i="1" s="1"/>
  <c r="P1336" i="1" l="1"/>
  <c r="C1337" i="1"/>
  <c r="X1335" i="1"/>
  <c r="B1335" i="1" s="1"/>
  <c r="P1337" i="1" l="1"/>
  <c r="C1338" i="1"/>
  <c r="X1336" i="1"/>
  <c r="B1336" i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 s="1"/>
  <c r="P1343" i="1" l="1"/>
  <c r="C1344" i="1"/>
  <c r="X1342" i="1"/>
  <c r="B1342" i="1" s="1"/>
  <c r="P1344" i="1" l="1"/>
  <c r="C1345" i="1"/>
  <c r="X1343" i="1"/>
  <c r="B1343" i="1" s="1"/>
  <c r="P1345" i="1" l="1"/>
  <c r="C1346" i="1"/>
  <c r="X1344" i="1"/>
  <c r="B1344" i="1"/>
  <c r="P1346" i="1" l="1"/>
  <c r="C1347" i="1"/>
  <c r="X1345" i="1"/>
  <c r="B1345" i="1" s="1"/>
  <c r="P1347" i="1" l="1"/>
  <c r="X1346" i="1"/>
  <c r="B1346" i="1" s="1"/>
  <c r="S1347" i="1" l="1"/>
  <c r="X1347" i="1"/>
  <c r="B1347" i="1" s="1"/>
  <c r="Y1347" i="1" l="1"/>
  <c r="C1348" i="1"/>
  <c r="P1348" i="1" l="1"/>
  <c r="C1349" i="1"/>
  <c r="P1349" i="1" l="1"/>
  <c r="C1350" i="1"/>
  <c r="X1348" i="1"/>
  <c r="B1348" i="1" s="1"/>
  <c r="P1350" i="1" l="1"/>
  <c r="C1351" i="1"/>
  <c r="X1349" i="1"/>
  <c r="B1349" i="1"/>
  <c r="P1351" i="1" l="1"/>
  <c r="C1352" i="1"/>
  <c r="X1350" i="1"/>
  <c r="B1350" i="1" s="1"/>
  <c r="P1352" i="1" l="1"/>
  <c r="C1353" i="1"/>
  <c r="X1351" i="1"/>
  <c r="B1351" i="1" s="1"/>
  <c r="P1353" i="1" l="1"/>
  <c r="C1354" i="1"/>
  <c r="X1352" i="1"/>
  <c r="B1352" i="1" s="1"/>
  <c r="P1354" i="1" l="1"/>
  <c r="C1355" i="1"/>
  <c r="X1353" i="1"/>
  <c r="B1353" i="1" s="1"/>
  <c r="P1355" i="1" l="1"/>
  <c r="C1356" i="1"/>
  <c r="X1354" i="1"/>
  <c r="B1354" i="1"/>
  <c r="P1356" i="1" l="1"/>
  <c r="C1357" i="1"/>
  <c r="X1355" i="1"/>
  <c r="B1355" i="1" s="1"/>
  <c r="P1357" i="1" l="1"/>
  <c r="C1358" i="1"/>
  <c r="X1356" i="1"/>
  <c r="B1356" i="1" s="1"/>
  <c r="P1358" i="1" l="1"/>
  <c r="C1359" i="1"/>
  <c r="X1357" i="1"/>
  <c r="B1357" i="1"/>
  <c r="P1359" i="1" l="1"/>
  <c r="C1360" i="1"/>
  <c r="X1358" i="1"/>
  <c r="B1358" i="1" s="1"/>
  <c r="P1360" i="1" l="1"/>
  <c r="C1361" i="1"/>
  <c r="X1359" i="1"/>
  <c r="B1359" i="1" s="1"/>
  <c r="P1361" i="1" l="1"/>
  <c r="C1362" i="1"/>
  <c r="X1360" i="1"/>
  <c r="B1360" i="1" s="1"/>
  <c r="P1362" i="1" l="1"/>
  <c r="C1363" i="1"/>
  <c r="X1361" i="1"/>
  <c r="B1361" i="1" s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/>
  <c r="P1367" i="1" l="1"/>
  <c r="C1368" i="1"/>
  <c r="X1366" i="1"/>
  <c r="B1366" i="1" s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/>
  <c r="P1372" i="1" l="1"/>
  <c r="C1373" i="1"/>
  <c r="X1371" i="1"/>
  <c r="B1371" i="1" s="1"/>
  <c r="P1373" i="1" l="1"/>
  <c r="C1374" i="1"/>
  <c r="X1372" i="1"/>
  <c r="B1372" i="1" s="1"/>
  <c r="P1374" i="1" l="1"/>
  <c r="C1375" i="1"/>
  <c r="X1373" i="1"/>
  <c r="B1373" i="1"/>
  <c r="P1375" i="1" l="1"/>
  <c r="C1376" i="1"/>
  <c r="X1374" i="1"/>
  <c r="B1374" i="1" s="1"/>
  <c r="P1376" i="1" l="1"/>
  <c r="C1377" i="1"/>
  <c r="X1375" i="1"/>
  <c r="B1375" i="1" s="1"/>
  <c r="P1377" i="1" l="1"/>
  <c r="C1378" i="1"/>
  <c r="X1376" i="1"/>
  <c r="B1376" i="1" s="1"/>
  <c r="P1378" i="1" l="1"/>
  <c r="X1377" i="1"/>
  <c r="B1377" i="1" s="1"/>
  <c r="S1378" i="1" l="1"/>
  <c r="X1378" i="1"/>
  <c r="B1378" i="1"/>
  <c r="Y1378" i="1" l="1"/>
  <c r="C1379" i="1"/>
  <c r="P1379" i="1" l="1"/>
  <c r="C1380" i="1"/>
  <c r="P1380" i="1" l="1"/>
  <c r="C1381" i="1"/>
  <c r="X1379" i="1"/>
  <c r="B1379" i="1" s="1"/>
  <c r="P1381" i="1" l="1"/>
  <c r="C1382" i="1"/>
  <c r="X1380" i="1"/>
  <c r="B1380" i="1" s="1"/>
  <c r="P1382" i="1" l="1"/>
  <c r="C1383" i="1"/>
  <c r="X1381" i="1"/>
  <c r="B1381" i="1" s="1"/>
  <c r="P1383" i="1" l="1"/>
  <c r="C1384" i="1"/>
  <c r="X1382" i="1"/>
  <c r="B1382" i="1" s="1"/>
  <c r="P1384" i="1" l="1"/>
  <c r="C1385" i="1"/>
  <c r="X1383" i="1"/>
  <c r="B1383" i="1"/>
  <c r="P1385" i="1" l="1"/>
  <c r="C1386" i="1"/>
  <c r="X1384" i="1"/>
  <c r="B1384" i="1" s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/>
  <c r="P1390" i="1" l="1"/>
  <c r="C1391" i="1"/>
  <c r="X1389" i="1"/>
  <c r="B1389" i="1" s="1"/>
  <c r="P1391" i="1" l="1"/>
  <c r="C1392" i="1"/>
  <c r="X1390" i="1"/>
  <c r="B1390" i="1" s="1"/>
  <c r="P1392" i="1" l="1"/>
  <c r="C1393" i="1"/>
  <c r="X1391" i="1"/>
  <c r="B1391" i="1"/>
  <c r="P1393" i="1" l="1"/>
  <c r="C1394" i="1"/>
  <c r="X1392" i="1"/>
  <c r="B1392" i="1" s="1"/>
  <c r="P1394" i="1" l="1"/>
  <c r="C1395" i="1"/>
  <c r="X1393" i="1"/>
  <c r="B1393" i="1" s="1"/>
  <c r="P1395" i="1" l="1"/>
  <c r="C1396" i="1"/>
  <c r="X1394" i="1"/>
  <c r="B1394" i="1" s="1"/>
  <c r="P1396" i="1" l="1"/>
  <c r="C1397" i="1"/>
  <c r="X1395" i="1"/>
  <c r="B1395" i="1" s="1"/>
  <c r="P1397" i="1" l="1"/>
  <c r="C1398" i="1"/>
  <c r="X1396" i="1"/>
  <c r="B1396" i="1" s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/>
  <c r="P1401" i="1" l="1"/>
  <c r="C1402" i="1"/>
  <c r="X1400" i="1"/>
  <c r="B1400" i="1" s="1"/>
  <c r="P1402" i="1" l="1"/>
  <c r="C1403" i="1"/>
  <c r="X1401" i="1"/>
  <c r="B1401" i="1" s="1"/>
  <c r="P1403" i="1" l="1"/>
  <c r="C1404" i="1"/>
  <c r="X1402" i="1"/>
  <c r="B1402" i="1" s="1"/>
  <c r="P1404" i="1" l="1"/>
  <c r="C1405" i="1"/>
  <c r="X1403" i="1"/>
  <c r="B1403" i="1" s="1"/>
  <c r="P1405" i="1" l="1"/>
  <c r="C1406" i="1"/>
  <c r="X1404" i="1"/>
  <c r="B1404" i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/>
  <c r="P1409" i="1" l="1"/>
  <c r="C1410" i="1"/>
  <c r="X1408" i="1"/>
  <c r="B1408" i="1" s="1"/>
  <c r="P1410" i="1" l="1"/>
  <c r="X1409" i="1"/>
  <c r="B1409" i="1" s="1"/>
  <c r="X1410" i="1" l="1"/>
  <c r="B1410" i="1"/>
  <c r="S1410" i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 s="1"/>
  <c r="P1415" i="1" l="1"/>
  <c r="C1416" i="1"/>
  <c r="X1414" i="1"/>
  <c r="B1414" i="1"/>
  <c r="P1416" i="1" l="1"/>
  <c r="C1417" i="1"/>
  <c r="X1415" i="1"/>
  <c r="B1415" i="1" s="1"/>
  <c r="P1417" i="1" l="1"/>
  <c r="C1418" i="1"/>
  <c r="X1416" i="1"/>
  <c r="B1416" i="1" s="1"/>
  <c r="P1418" i="1" l="1"/>
  <c r="C1419" i="1"/>
  <c r="X1417" i="1"/>
  <c r="B1417" i="1"/>
  <c r="P1419" i="1" l="1"/>
  <c r="C1420" i="1"/>
  <c r="X1418" i="1"/>
  <c r="B1418" i="1" s="1"/>
  <c r="P1420" i="1" l="1"/>
  <c r="C1421" i="1"/>
  <c r="X1419" i="1"/>
  <c r="B1419" i="1" s="1"/>
  <c r="P1421" i="1" l="1"/>
  <c r="C1422" i="1"/>
  <c r="X1420" i="1"/>
  <c r="B1420" i="1" s="1"/>
  <c r="P1422" i="1" l="1"/>
  <c r="C1423" i="1"/>
  <c r="X1421" i="1"/>
  <c r="B1421" i="1" s="1"/>
  <c r="P1423" i="1" l="1"/>
  <c r="C1424" i="1"/>
  <c r="X1422" i="1"/>
  <c r="B1422" i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/>
  <c r="P1427" i="1" l="1"/>
  <c r="C1428" i="1"/>
  <c r="X1426" i="1"/>
  <c r="B1426" i="1" s="1"/>
  <c r="P1428" i="1" l="1"/>
  <c r="C1429" i="1"/>
  <c r="X1427" i="1"/>
  <c r="B1427" i="1" s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P1435" i="1" l="1"/>
  <c r="C1436" i="1"/>
  <c r="X1434" i="1"/>
  <c r="B1434" i="1" s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 s="1"/>
  <c r="P1439" i="1" l="1"/>
  <c r="X1438" i="1"/>
  <c r="B1438" i="1"/>
  <c r="X1439" i="1" l="1"/>
  <c r="B1439" i="1" s="1"/>
  <c r="S1439" i="1"/>
  <c r="Y1439" i="1" l="1"/>
  <c r="C1440" i="1"/>
  <c r="P1440" i="1" l="1"/>
  <c r="C1441" i="1"/>
  <c r="P1441" i="1" l="1"/>
  <c r="C1442" i="1"/>
  <c r="X1440" i="1"/>
  <c r="B1440" i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B1443" i="1"/>
  <c r="P1445" i="1" l="1"/>
  <c r="C1446" i="1"/>
  <c r="X1444" i="1"/>
  <c r="B1444" i="1" s="1"/>
  <c r="P1446" i="1" l="1"/>
  <c r="C1447" i="1"/>
  <c r="X1445" i="1"/>
  <c r="B1445" i="1" s="1"/>
  <c r="P1447" i="1" l="1"/>
  <c r="C1448" i="1"/>
  <c r="X1446" i="1"/>
  <c r="B1446" i="1" s="1"/>
  <c r="P1448" i="1" l="1"/>
  <c r="C1449" i="1"/>
  <c r="X1447" i="1"/>
  <c r="B1447" i="1" s="1"/>
  <c r="P1449" i="1" l="1"/>
  <c r="C1450" i="1"/>
  <c r="X1448" i="1"/>
  <c r="B1448" i="1" s="1"/>
  <c r="P1450" i="1" l="1"/>
  <c r="C1451" i="1"/>
  <c r="X1449" i="1"/>
  <c r="B1449" i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 s="1"/>
  <c r="P1457" i="1" l="1"/>
  <c r="C1458" i="1"/>
  <c r="X1456" i="1"/>
  <c r="B1456" i="1" s="1"/>
  <c r="P1458" i="1" l="1"/>
  <c r="C1459" i="1"/>
  <c r="X1457" i="1"/>
  <c r="B1457" i="1" s="1"/>
  <c r="P1459" i="1" l="1"/>
  <c r="C1460" i="1"/>
  <c r="X1458" i="1"/>
  <c r="B1458" i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/>
  <c r="P1463" i="1" l="1"/>
  <c r="C1464" i="1"/>
  <c r="X1462" i="1"/>
  <c r="B1462" i="1" s="1"/>
  <c r="P1464" i="1" l="1"/>
  <c r="C1465" i="1"/>
  <c r="X1463" i="1"/>
  <c r="B1463" i="1" s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/>
  <c r="P1468" i="1" l="1"/>
  <c r="C1469" i="1"/>
  <c r="X1467" i="1"/>
  <c r="B1467" i="1" s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/>
  <c r="P1472" i="1" l="1"/>
  <c r="C1473" i="1"/>
  <c r="X1471" i="1"/>
  <c r="B1471" i="1" s="1"/>
  <c r="P1473" i="1" l="1"/>
  <c r="X1472" i="1"/>
  <c r="B1472" i="1" s="1"/>
  <c r="X1473" i="1" l="1"/>
  <c r="B1473" i="1"/>
  <c r="S1473" i="1"/>
  <c r="Y1473" i="1" l="1"/>
  <c r="C1474" i="1"/>
  <c r="P1474" i="1" l="1"/>
  <c r="C1475" i="1"/>
  <c r="P1475" i="1" l="1"/>
  <c r="C1476" i="1"/>
  <c r="X1474" i="1"/>
  <c r="B1474" i="1" s="1"/>
  <c r="P1476" i="1" l="1"/>
  <c r="C1477" i="1"/>
  <c r="X1475" i="1"/>
  <c r="B1475" i="1"/>
  <c r="P1477" i="1" l="1"/>
  <c r="C1478" i="1"/>
  <c r="X1476" i="1"/>
  <c r="B1476" i="1" s="1"/>
  <c r="P1478" i="1" l="1"/>
  <c r="C1479" i="1"/>
  <c r="X1477" i="1"/>
  <c r="B1477" i="1" s="1"/>
  <c r="P1479" i="1" l="1"/>
  <c r="C1480" i="1"/>
  <c r="X1478" i="1"/>
  <c r="B1478" i="1"/>
  <c r="P1480" i="1" l="1"/>
  <c r="C1481" i="1"/>
  <c r="X1479" i="1"/>
  <c r="B1479" i="1" s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 s="1"/>
  <c r="P1484" i="1" l="1"/>
  <c r="C1485" i="1"/>
  <c r="X1483" i="1"/>
  <c r="B1483" i="1"/>
  <c r="P1485" i="1" l="1"/>
  <c r="C1486" i="1"/>
  <c r="X1484" i="1"/>
  <c r="B1484" i="1" s="1"/>
  <c r="P1486" i="1" l="1"/>
  <c r="C1487" i="1"/>
  <c r="X1485" i="1"/>
  <c r="B1485" i="1" s="1"/>
  <c r="P1487" i="1" l="1"/>
  <c r="C1488" i="1"/>
  <c r="X1486" i="1"/>
  <c r="B1486" i="1"/>
  <c r="P1488" i="1" l="1"/>
  <c r="C1489" i="1"/>
  <c r="X1487" i="1"/>
  <c r="B1487" i="1" s="1"/>
  <c r="P1489" i="1" l="1"/>
  <c r="C1490" i="1"/>
  <c r="X1488" i="1"/>
  <c r="B1488" i="1" s="1"/>
  <c r="P1490" i="1" l="1"/>
  <c r="C1491" i="1"/>
  <c r="X1489" i="1"/>
  <c r="B1489" i="1" s="1"/>
  <c r="P1491" i="1" l="1"/>
  <c r="C1492" i="1"/>
  <c r="X1490" i="1"/>
  <c r="B1490" i="1" s="1"/>
  <c r="P1492" i="1" l="1"/>
  <c r="C1493" i="1"/>
  <c r="X1491" i="1"/>
  <c r="B1491" i="1" s="1"/>
  <c r="P1493" i="1" l="1"/>
  <c r="C1494" i="1"/>
  <c r="X1492" i="1"/>
  <c r="B1492" i="1" s="1"/>
  <c r="P1494" i="1" l="1"/>
  <c r="C1495" i="1"/>
  <c r="X1493" i="1"/>
  <c r="B1493" i="1" s="1"/>
  <c r="P1495" i="1" l="1"/>
  <c r="C1496" i="1"/>
  <c r="X1494" i="1"/>
  <c r="B1494" i="1"/>
  <c r="P1496" i="1" l="1"/>
  <c r="C1497" i="1"/>
  <c r="X1495" i="1"/>
  <c r="B1495" i="1" s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 s="1"/>
  <c r="P1500" i="1" l="1"/>
  <c r="C1501" i="1"/>
  <c r="X1499" i="1"/>
  <c r="B1499" i="1"/>
  <c r="P1501" i="1" l="1"/>
  <c r="X1500" i="1"/>
  <c r="B1500" i="1" s="1"/>
  <c r="X1501" i="1" l="1"/>
  <c r="B1501" i="1"/>
  <c r="S1501" i="1"/>
  <c r="Y1501" i="1" l="1"/>
  <c r="C1502" i="1"/>
  <c r="P1502" i="1" l="1"/>
  <c r="C1503" i="1"/>
  <c r="P1503" i="1" l="1"/>
  <c r="C1504" i="1"/>
  <c r="X1502" i="1"/>
  <c r="B1502" i="1" s="1"/>
  <c r="P1504" i="1" l="1"/>
  <c r="C1505" i="1"/>
  <c r="X1503" i="1"/>
  <c r="B1503" i="1" s="1"/>
  <c r="P1505" i="1" l="1"/>
  <c r="C1506" i="1"/>
  <c r="X1504" i="1"/>
  <c r="B1504" i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 s="1"/>
  <c r="P1510" i="1" l="1"/>
  <c r="C1511" i="1"/>
  <c r="X1509" i="1"/>
  <c r="B1509" i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 s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 s="1"/>
  <c r="P1518" i="1" l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 s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/>
  <c r="P1530" i="1" l="1"/>
  <c r="C1531" i="1"/>
  <c r="X1529" i="1"/>
  <c r="B1529" i="1" s="1"/>
  <c r="P1531" i="1" l="1"/>
  <c r="X1530" i="1"/>
  <c r="B1530" i="1" s="1"/>
  <c r="X1531" i="1" l="1"/>
  <c r="B1531" i="1" s="1"/>
  <c r="S1531" i="1"/>
  <c r="Y1531" i="1" l="1"/>
  <c r="C1532" i="1"/>
  <c r="P1532" i="1" l="1"/>
  <c r="C1533" i="1"/>
  <c r="P1533" i="1" l="1"/>
  <c r="C1534" i="1"/>
  <c r="X1532" i="1"/>
  <c r="B1532" i="1" s="1"/>
  <c r="P1534" i="1" l="1"/>
  <c r="C1535" i="1"/>
  <c r="X1533" i="1"/>
  <c r="B1533" i="1" s="1"/>
  <c r="P1535" i="1" l="1"/>
  <c r="C1536" i="1"/>
  <c r="X1534" i="1"/>
  <c r="B1534" i="1" s="1"/>
  <c r="P1536" i="1" l="1"/>
  <c r="C1537" i="1"/>
  <c r="X1535" i="1"/>
  <c r="B1535" i="1"/>
  <c r="P1537" i="1" l="1"/>
  <c r="C1538" i="1"/>
  <c r="X1536" i="1"/>
  <c r="B1536" i="1" s="1"/>
  <c r="P1538" i="1" l="1"/>
  <c r="C1539" i="1"/>
  <c r="X1537" i="1"/>
  <c r="B1537" i="1" s="1"/>
  <c r="P1539" i="1" l="1"/>
  <c r="C1540" i="1"/>
  <c r="X1538" i="1"/>
  <c r="B1538" i="1"/>
  <c r="P1540" i="1" l="1"/>
  <c r="C1541" i="1"/>
  <c r="X1539" i="1"/>
  <c r="B1539" i="1" s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 s="1"/>
  <c r="P1544" i="1" l="1"/>
  <c r="C1545" i="1"/>
  <c r="X1543" i="1"/>
  <c r="B1543" i="1"/>
  <c r="P1545" i="1" l="1"/>
  <c r="C1546" i="1"/>
  <c r="X1544" i="1"/>
  <c r="B1544" i="1" s="1"/>
  <c r="P1546" i="1" l="1"/>
  <c r="C1547" i="1"/>
  <c r="X1545" i="1"/>
  <c r="B1545" i="1" s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 s="1"/>
  <c r="P1550" i="1" l="1"/>
  <c r="C1551" i="1"/>
  <c r="X1549" i="1"/>
  <c r="B1549" i="1" s="1"/>
  <c r="P1551" i="1" l="1"/>
  <c r="C1552" i="1"/>
  <c r="X1550" i="1"/>
  <c r="B1550" i="1" s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 s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 s="1"/>
  <c r="P1560" i="1" l="1"/>
  <c r="C1561" i="1"/>
  <c r="X1559" i="1"/>
  <c r="B1559" i="1" s="1"/>
  <c r="P1561" i="1" l="1"/>
  <c r="C1562" i="1"/>
  <c r="X1560" i="1"/>
  <c r="B1560" i="1" s="1"/>
  <c r="P1562" i="1" l="1"/>
  <c r="C1563" i="1"/>
  <c r="X1561" i="1"/>
  <c r="B1561" i="1" s="1"/>
  <c r="P1563" i="1" l="1"/>
  <c r="C1564" i="1"/>
  <c r="X1562" i="1"/>
  <c r="B1562" i="1"/>
  <c r="P1564" i="1" l="1"/>
  <c r="X1563" i="1"/>
  <c r="B1563" i="1"/>
  <c r="S1564" i="1" l="1"/>
  <c r="X1564" i="1"/>
  <c r="B1564" i="1"/>
  <c r="Y1564" i="1" l="1"/>
  <c r="C1565" i="1"/>
  <c r="P1565" i="1" l="1"/>
  <c r="C1566" i="1"/>
  <c r="P1566" i="1" l="1"/>
  <c r="C1567" i="1"/>
  <c r="X1565" i="1"/>
  <c r="B1565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P1570" i="1" l="1"/>
  <c r="C1571" i="1"/>
  <c r="X1569" i="1"/>
  <c r="B1569" i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/>
  <c r="P1574" i="1" l="1"/>
  <c r="C1575" i="1"/>
  <c r="X1573" i="1"/>
  <c r="B1573" i="1" s="1"/>
  <c r="P1575" i="1" l="1"/>
  <c r="C1576" i="1"/>
  <c r="X1574" i="1"/>
  <c r="B1574" i="1" s="1"/>
  <c r="P1576" i="1" l="1"/>
  <c r="C1577" i="1"/>
  <c r="X1575" i="1"/>
  <c r="B1575" i="1" s="1"/>
  <c r="P1577" i="1" l="1"/>
  <c r="C1578" i="1"/>
  <c r="X1576" i="1"/>
  <c r="B1576" i="1" s="1"/>
  <c r="P1578" i="1" l="1"/>
  <c r="C1579" i="1"/>
  <c r="X1577" i="1"/>
  <c r="B1577" i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 s="1"/>
  <c r="P1582" i="1" l="1"/>
  <c r="C1583" i="1"/>
  <c r="X1581" i="1"/>
  <c r="B1581" i="1" s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/>
  <c r="P1590" i="1" l="1"/>
  <c r="C1591" i="1"/>
  <c r="X1589" i="1"/>
  <c r="B1589" i="1" s="1"/>
  <c r="P1591" i="1" l="1"/>
  <c r="C1592" i="1"/>
  <c r="X1590" i="1"/>
  <c r="B1590" i="1" s="1"/>
  <c r="P1592" i="1" l="1"/>
  <c r="X1591" i="1"/>
  <c r="B1591" i="1" s="1"/>
  <c r="X1592" i="1" l="1"/>
  <c r="B1592" i="1"/>
  <c r="S1592" i="1"/>
  <c r="Y1592" i="1" l="1"/>
  <c r="C1593" i="1"/>
  <c r="P1593" i="1" l="1"/>
  <c r="C1594" i="1"/>
  <c r="P1594" i="1" l="1"/>
  <c r="C1595" i="1"/>
  <c r="X1593" i="1"/>
  <c r="B1593" i="1" s="1"/>
  <c r="P1595" i="1" l="1"/>
  <c r="C1596" i="1"/>
  <c r="X1594" i="1"/>
  <c r="B1594" i="1" s="1"/>
  <c r="P1596" i="1" l="1"/>
  <c r="C1597" i="1"/>
  <c r="X1595" i="1"/>
  <c r="B1595" i="1" s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/>
  <c r="P1600" i="1" l="1"/>
  <c r="C1601" i="1"/>
  <c r="X1599" i="1"/>
  <c r="B1599" i="1" s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 s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s="1"/>
  <c r="P1607" i="1" l="1"/>
  <c r="C1608" i="1"/>
  <c r="X1606" i="1"/>
  <c r="B1606" i="1" s="1"/>
  <c r="P1608" i="1" l="1"/>
  <c r="C1609" i="1"/>
  <c r="X1607" i="1"/>
  <c r="B1607" i="1" s="1"/>
  <c r="P1609" i="1" l="1"/>
  <c r="C1610" i="1"/>
  <c r="X1608" i="1"/>
  <c r="B1608" i="1" s="1"/>
  <c r="P1610" i="1" l="1"/>
  <c r="C1611" i="1"/>
  <c r="X1609" i="1"/>
  <c r="B1609" i="1" s="1"/>
  <c r="P1611" i="1" l="1"/>
  <c r="C1612" i="1"/>
  <c r="X1610" i="1"/>
  <c r="B1610" i="1" s="1"/>
  <c r="P1612" i="1" l="1"/>
  <c r="C1613" i="1"/>
  <c r="X1611" i="1"/>
  <c r="B1611" i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/>
  <c r="P1616" i="1" l="1"/>
  <c r="C1617" i="1"/>
  <c r="X1615" i="1"/>
  <c r="B1615" i="1" s="1"/>
  <c r="P1617" i="1" l="1"/>
  <c r="C1618" i="1"/>
  <c r="X1616" i="1"/>
  <c r="B1616" i="1" s="1"/>
  <c r="P1618" i="1" l="1"/>
  <c r="C1619" i="1"/>
  <c r="X1617" i="1"/>
  <c r="B1617" i="1" s="1"/>
  <c r="P1619" i="1" l="1"/>
  <c r="C1620" i="1"/>
  <c r="X1618" i="1"/>
  <c r="B1618" i="1" s="1"/>
  <c r="P1620" i="1" l="1"/>
  <c r="C1621" i="1"/>
  <c r="X1619" i="1"/>
  <c r="B1619" i="1"/>
  <c r="P1621" i="1" l="1"/>
  <c r="X1620" i="1"/>
  <c r="B1620" i="1" s="1"/>
  <c r="X1621" i="1" l="1"/>
  <c r="B1621" i="1" s="1"/>
  <c r="S1621" i="1"/>
  <c r="Y1621" i="1" l="1"/>
  <c r="C1622" i="1"/>
  <c r="P1622" i="1" l="1"/>
  <c r="C1623" i="1"/>
  <c r="P1623" i="1" l="1"/>
  <c r="C1624" i="1"/>
  <c r="X1622" i="1"/>
  <c r="B1622" i="1" s="1"/>
  <c r="P1624" i="1" l="1"/>
  <c r="C1625" i="1"/>
  <c r="X1623" i="1"/>
  <c r="B1623" i="1" s="1"/>
  <c r="P1625" i="1" l="1"/>
  <c r="C1626" i="1"/>
  <c r="X1624" i="1"/>
  <c r="B1624" i="1" s="1"/>
  <c r="P1626" i="1" l="1"/>
  <c r="C1627" i="1"/>
  <c r="X1625" i="1"/>
  <c r="B1625" i="1" s="1"/>
  <c r="P1627" i="1" l="1"/>
  <c r="C1628" i="1"/>
  <c r="X1626" i="1"/>
  <c r="B1626" i="1" s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/>
  <c r="P1631" i="1" l="1"/>
  <c r="C1632" i="1"/>
  <c r="X1630" i="1"/>
  <c r="B1630" i="1" s="1"/>
  <c r="P1632" i="1" l="1"/>
  <c r="C1633" i="1"/>
  <c r="X1631" i="1"/>
  <c r="B1631" i="1" s="1"/>
  <c r="P1633" i="1" l="1"/>
  <c r="C1634" i="1"/>
  <c r="X1632" i="1"/>
  <c r="B1632" i="1"/>
  <c r="P1634" i="1" l="1"/>
  <c r="C1635" i="1"/>
  <c r="X1633" i="1"/>
  <c r="B1633" i="1" s="1"/>
  <c r="P1635" i="1" l="1"/>
  <c r="C1636" i="1"/>
  <c r="X1634" i="1"/>
  <c r="B1634" i="1" s="1"/>
  <c r="P1636" i="1" l="1"/>
  <c r="C1637" i="1"/>
  <c r="X1635" i="1"/>
  <c r="B1635" i="1" s="1"/>
  <c r="P1637" i="1" l="1"/>
  <c r="C1638" i="1"/>
  <c r="X1636" i="1"/>
  <c r="B1636" i="1" s="1"/>
  <c r="P1638" i="1" l="1"/>
  <c r="C1639" i="1"/>
  <c r="X1637" i="1"/>
  <c r="B1637" i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/>
  <c r="P1642" i="1" l="1"/>
  <c r="C1643" i="1"/>
  <c r="X1641" i="1"/>
  <c r="B1641" i="1" s="1"/>
  <c r="P1643" i="1" l="1"/>
  <c r="C1644" i="1"/>
  <c r="X1642" i="1"/>
  <c r="B1642" i="1" s="1"/>
  <c r="P1644" i="1" l="1"/>
  <c r="C1645" i="1"/>
  <c r="X1643" i="1"/>
  <c r="B1643" i="1" s="1"/>
  <c r="P1645" i="1" l="1"/>
  <c r="C1646" i="1"/>
  <c r="X1644" i="1"/>
  <c r="B1644" i="1" s="1"/>
  <c r="P1646" i="1" l="1"/>
  <c r="C1647" i="1"/>
  <c r="X1645" i="1"/>
  <c r="B1645" i="1" s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 s="1"/>
  <c r="P1650" i="1" l="1"/>
  <c r="C1651" i="1"/>
  <c r="X1649" i="1"/>
  <c r="B1649" i="1" s="1"/>
  <c r="P1651" i="1" l="1"/>
  <c r="X1650" i="1"/>
  <c r="B1650" i="1" s="1"/>
  <c r="X1651" i="1" l="1"/>
  <c r="B1651" i="1"/>
  <c r="S1651" i="1"/>
  <c r="Y1651" i="1" l="1"/>
  <c r="C1652" i="1"/>
  <c r="P1652" i="1" l="1"/>
  <c r="C1653" i="1"/>
  <c r="P1653" i="1" l="1"/>
  <c r="C1654" i="1"/>
  <c r="X1652" i="1"/>
  <c r="B1652" i="1" s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 s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s="1"/>
  <c r="P1661" i="1" l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 s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/>
  <c r="P1668" i="1" l="1"/>
  <c r="C1669" i="1"/>
  <c r="X1667" i="1"/>
  <c r="B1667" i="1" s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/>
  <c r="P1673" i="1" l="1"/>
  <c r="C1674" i="1"/>
  <c r="X1672" i="1"/>
  <c r="B1672" i="1" s="1"/>
  <c r="P1674" i="1" l="1"/>
  <c r="C1675" i="1"/>
  <c r="X1673" i="1"/>
  <c r="B1673" i="1" s="1"/>
  <c r="P1675" i="1" l="1"/>
  <c r="C1676" i="1"/>
  <c r="X1674" i="1"/>
  <c r="B1674" i="1" s="1"/>
  <c r="P1676" i="1" l="1"/>
  <c r="C1677" i="1"/>
  <c r="X1675" i="1"/>
  <c r="B1675" i="1" s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 s="1"/>
  <c r="P1680" i="1" l="1"/>
  <c r="C1681" i="1"/>
  <c r="X1679" i="1"/>
  <c r="B1679" i="1" s="1"/>
  <c r="P1681" i="1" l="1"/>
  <c r="C1682" i="1"/>
  <c r="X1680" i="1"/>
  <c r="B1680" i="1" s="1"/>
  <c r="P1682" i="1" l="1"/>
  <c r="C1683" i="1"/>
  <c r="X1681" i="1"/>
  <c r="B1681" i="1" s="1"/>
  <c r="P1683" i="1" l="1"/>
  <c r="X1682" i="1"/>
  <c r="B1682" i="1"/>
  <c r="X1683" i="1" l="1"/>
  <c r="B1683" i="1"/>
  <c r="S1683" i="1"/>
  <c r="Y1683" i="1" l="1"/>
  <c r="C1684" i="1"/>
  <c r="P1684" i="1" l="1"/>
  <c r="C1685" i="1"/>
  <c r="P1685" i="1" l="1"/>
  <c r="C1686" i="1"/>
  <c r="X1684" i="1"/>
  <c r="B1684" i="1" s="1"/>
  <c r="P1686" i="1" l="1"/>
  <c r="C1687" i="1"/>
  <c r="X1685" i="1"/>
  <c r="B1685" i="1" s="1"/>
  <c r="P1687" i="1" l="1"/>
  <c r="C1688" i="1"/>
  <c r="X1686" i="1"/>
  <c r="B1686" i="1" s="1"/>
  <c r="P1688" i="1" l="1"/>
  <c r="C1689" i="1"/>
  <c r="X1687" i="1"/>
  <c r="B1687" i="1"/>
  <c r="P1689" i="1" l="1"/>
  <c r="C1690" i="1"/>
  <c r="X1688" i="1"/>
  <c r="B1688" i="1" s="1"/>
  <c r="P1690" i="1" l="1"/>
  <c r="C1691" i="1"/>
  <c r="X1689" i="1"/>
  <c r="B1689" i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/>
  <c r="P1694" i="1" l="1"/>
  <c r="C1695" i="1"/>
  <c r="X1693" i="1"/>
  <c r="B1693" i="1" s="1"/>
  <c r="P1695" i="1" l="1"/>
  <c r="C1696" i="1"/>
  <c r="X1694" i="1"/>
  <c r="B1694" i="1" s="1"/>
  <c r="P1696" i="1" l="1"/>
  <c r="C1697" i="1"/>
  <c r="X1695" i="1"/>
  <c r="B1695" i="1" s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 s="1"/>
  <c r="P1710" i="1" l="1"/>
  <c r="C1711" i="1"/>
  <c r="X1709" i="1"/>
  <c r="B1709" i="1" s="1"/>
  <c r="P1711" i="1" l="1"/>
  <c r="C1712" i="1"/>
  <c r="X1710" i="1"/>
  <c r="B1710" i="1" s="1"/>
  <c r="P1712" i="1" l="1"/>
  <c r="X1711" i="1"/>
  <c r="B1711" i="1" s="1"/>
  <c r="X1712" i="1" l="1"/>
  <c r="B1712" i="1" s="1"/>
  <c r="S1712" i="1"/>
  <c r="Y1712" i="1" l="1"/>
  <c r="C1713" i="1"/>
  <c r="P1713" i="1" l="1"/>
  <c r="C1714" i="1"/>
  <c r="P1714" i="1" l="1"/>
  <c r="C1715" i="1"/>
  <c r="X1713" i="1"/>
  <c r="B1713" i="1" s="1"/>
  <c r="P1715" i="1" l="1"/>
  <c r="C1716" i="1"/>
  <c r="X1714" i="1"/>
  <c r="B1714" i="1" s="1"/>
  <c r="P1716" i="1" l="1"/>
  <c r="C1717" i="1"/>
  <c r="X1715" i="1"/>
  <c r="B1715" i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/>
  <c r="P1720" i="1" l="1"/>
  <c r="C1721" i="1"/>
  <c r="X1719" i="1"/>
  <c r="B1719" i="1" s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 s="1"/>
  <c r="P1724" i="1" l="1"/>
  <c r="C1725" i="1"/>
  <c r="X1723" i="1"/>
  <c r="B1723" i="1"/>
  <c r="P1725" i="1" l="1"/>
  <c r="C1726" i="1"/>
  <c r="X1724" i="1"/>
  <c r="B1724" i="1" s="1"/>
  <c r="P1726" i="1" l="1"/>
  <c r="C1727" i="1"/>
  <c r="X1725" i="1"/>
  <c r="B1725" i="1" s="1"/>
  <c r="P1727" i="1" l="1"/>
  <c r="C1728" i="1"/>
  <c r="X1726" i="1"/>
  <c r="B1726" i="1" s="1"/>
  <c r="P1728" i="1" l="1"/>
  <c r="C1729" i="1"/>
  <c r="X1727" i="1"/>
  <c r="B1727" i="1" s="1"/>
  <c r="P1729" i="1" l="1"/>
  <c r="C1730" i="1"/>
  <c r="X1728" i="1"/>
  <c r="B1728" i="1" s="1"/>
  <c r="P1730" i="1" l="1"/>
  <c r="C1731" i="1"/>
  <c r="X1729" i="1"/>
  <c r="B1729" i="1" s="1"/>
  <c r="P1731" i="1" l="1"/>
  <c r="C1732" i="1"/>
  <c r="X1730" i="1"/>
  <c r="B1730" i="1" s="1"/>
  <c r="P1732" i="1" l="1"/>
  <c r="C1733" i="1"/>
  <c r="X1731" i="1"/>
  <c r="B1731" i="1"/>
  <c r="P1733" i="1" l="1"/>
  <c r="C1734" i="1"/>
  <c r="X1732" i="1"/>
  <c r="B1732" i="1" s="1"/>
  <c r="P1734" i="1" l="1"/>
  <c r="C1735" i="1"/>
  <c r="X1733" i="1"/>
  <c r="B1733" i="1" s="1"/>
  <c r="P1735" i="1" l="1"/>
  <c r="C1736" i="1"/>
  <c r="X1734" i="1"/>
  <c r="B1734" i="1"/>
  <c r="P1736" i="1" l="1"/>
  <c r="C1737" i="1"/>
  <c r="X1735" i="1"/>
  <c r="B1735" i="1" s="1"/>
  <c r="P1737" i="1" l="1"/>
  <c r="C1738" i="1"/>
  <c r="X1736" i="1"/>
  <c r="B1736" i="1" s="1"/>
  <c r="P1738" i="1" l="1"/>
  <c r="C1739" i="1"/>
  <c r="X1737" i="1"/>
  <c r="B1737" i="1" s="1"/>
  <c r="P1739" i="1" l="1"/>
  <c r="C1740" i="1"/>
  <c r="X1738" i="1"/>
  <c r="B1738" i="1" s="1"/>
  <c r="P1740" i="1" l="1"/>
  <c r="C1741" i="1"/>
  <c r="X1739" i="1"/>
  <c r="B1739" i="1"/>
  <c r="P1741" i="1" l="1"/>
  <c r="C1742" i="1"/>
  <c r="X1740" i="1"/>
  <c r="B1740" i="1" s="1"/>
  <c r="P1742" i="1" l="1"/>
  <c r="C1743" i="1"/>
  <c r="X1741" i="1"/>
  <c r="B1741" i="1" s="1"/>
  <c r="P1743" i="1" l="1"/>
  <c r="X1742" i="1"/>
  <c r="B1742" i="1"/>
  <c r="X1743" i="1" l="1"/>
  <c r="B1743" i="1"/>
  <c r="S1743" i="1"/>
  <c r="Y1743" i="1" l="1"/>
  <c r="C1744" i="1"/>
  <c r="P1744" i="1" l="1"/>
  <c r="C1745" i="1"/>
  <c r="P1745" i="1" l="1"/>
  <c r="C1746" i="1"/>
  <c r="X1744" i="1"/>
  <c r="B1744" i="1"/>
  <c r="P1746" i="1" l="1"/>
  <c r="C1747" i="1"/>
  <c r="X1745" i="1"/>
  <c r="B1745" i="1" s="1"/>
  <c r="P1747" i="1" l="1"/>
  <c r="C1748" i="1"/>
  <c r="X1746" i="1"/>
  <c r="B1746" i="1" s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/>
  <c r="P1754" i="1" l="1"/>
  <c r="C1755" i="1"/>
  <c r="X1753" i="1"/>
  <c r="B1753" i="1" s="1"/>
  <c r="P1755" i="1" l="1"/>
  <c r="C1756" i="1"/>
  <c r="X1754" i="1"/>
  <c r="B1754" i="1" s="1"/>
  <c r="P1756" i="1" l="1"/>
  <c r="C1757" i="1"/>
  <c r="X1755" i="1"/>
  <c r="B1755" i="1" s="1"/>
  <c r="P1757" i="1" l="1"/>
  <c r="C1758" i="1"/>
  <c r="X1756" i="1"/>
  <c r="B1756" i="1" s="1"/>
  <c r="P1758" i="1" l="1"/>
  <c r="C1759" i="1"/>
  <c r="X1757" i="1"/>
  <c r="B1757" i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/>
  <c r="P1762" i="1" l="1"/>
  <c r="C1763" i="1"/>
  <c r="X1761" i="1"/>
  <c r="B1761" i="1" s="1"/>
  <c r="P1763" i="1" l="1"/>
  <c r="C1764" i="1"/>
  <c r="X1762" i="1"/>
  <c r="B1762" i="1" s="1"/>
  <c r="P1764" i="1" l="1"/>
  <c r="C1765" i="1"/>
  <c r="X1763" i="1"/>
  <c r="B1763" i="1" s="1"/>
  <c r="P1765" i="1" l="1"/>
  <c r="C1766" i="1"/>
  <c r="X1764" i="1"/>
  <c r="B1764" i="1" s="1"/>
  <c r="P1766" i="1" l="1"/>
  <c r="C1767" i="1"/>
  <c r="X1765" i="1"/>
  <c r="B1765" i="1"/>
  <c r="P1767" i="1" l="1"/>
  <c r="C1768" i="1"/>
  <c r="X1766" i="1"/>
  <c r="B1766" i="1" s="1"/>
  <c r="P1768" i="1" l="1"/>
  <c r="C1769" i="1"/>
  <c r="X1767" i="1"/>
  <c r="B1767" i="1" s="1"/>
  <c r="P1769" i="1" l="1"/>
  <c r="C1770" i="1"/>
  <c r="X1768" i="1"/>
  <c r="B1768" i="1" s="1"/>
  <c r="P1770" i="1" l="1"/>
  <c r="C1771" i="1"/>
  <c r="X1769" i="1"/>
  <c r="B1769" i="1" s="1"/>
  <c r="P1771" i="1" l="1"/>
  <c r="C1772" i="1"/>
  <c r="X1770" i="1"/>
  <c r="B1770" i="1" s="1"/>
  <c r="P1772" i="1" l="1"/>
  <c r="C1773" i="1"/>
  <c r="X1771" i="1"/>
  <c r="B1771" i="1" s="1"/>
  <c r="P1773" i="1" l="1"/>
  <c r="C1774" i="1"/>
  <c r="X1772" i="1"/>
  <c r="B1772" i="1" s="1"/>
  <c r="P1774" i="1" l="1"/>
  <c r="X1773" i="1"/>
  <c r="B1773" i="1"/>
  <c r="X1774" i="1" l="1"/>
  <c r="B1774" i="1"/>
  <c r="S1774" i="1"/>
  <c r="Y1774" i="1" l="1"/>
  <c r="C1775" i="1"/>
  <c r="P1775" i="1" l="1"/>
  <c r="C1776" i="1"/>
  <c r="P1776" i="1" l="1"/>
  <c r="C1777" i="1"/>
  <c r="X1775" i="1"/>
  <c r="B1775" i="1" s="1"/>
  <c r="P1777" i="1" l="1"/>
  <c r="C1778" i="1"/>
  <c r="X1776" i="1"/>
  <c r="B1776" i="1" s="1"/>
  <c r="P1778" i="1" l="1"/>
  <c r="C1779" i="1"/>
  <c r="X1777" i="1"/>
  <c r="B1777" i="1" s="1"/>
  <c r="P1779" i="1" l="1"/>
  <c r="C1780" i="1"/>
  <c r="X1778" i="1"/>
  <c r="B1778" i="1"/>
  <c r="P1780" i="1" l="1"/>
  <c r="C1781" i="1"/>
  <c r="X1779" i="1"/>
  <c r="B1779" i="1" s="1"/>
  <c r="P1781" i="1" l="1"/>
  <c r="C1782" i="1"/>
  <c r="X1780" i="1"/>
  <c r="B1780" i="1" s="1"/>
  <c r="P1782" i="1" l="1"/>
  <c r="C1783" i="1"/>
  <c r="X1781" i="1"/>
  <c r="B1781" i="1" s="1"/>
  <c r="P1783" i="1" l="1"/>
  <c r="C1784" i="1"/>
  <c r="X1782" i="1"/>
  <c r="B1782" i="1" s="1"/>
  <c r="P1784" i="1" l="1"/>
  <c r="C1785" i="1"/>
  <c r="X1783" i="1"/>
  <c r="B1783" i="1"/>
  <c r="P1785" i="1" l="1"/>
  <c r="C1786" i="1"/>
  <c r="X1784" i="1"/>
  <c r="B1784" i="1" s="1"/>
  <c r="P1786" i="1" l="1"/>
  <c r="C1787" i="1"/>
  <c r="X1785" i="1"/>
  <c r="B1785" i="1" s="1"/>
  <c r="P1787" i="1" l="1"/>
  <c r="C1788" i="1"/>
  <c r="X1786" i="1"/>
  <c r="B1786" i="1"/>
  <c r="P1788" i="1" l="1"/>
  <c r="C1789" i="1"/>
  <c r="X1787" i="1"/>
  <c r="B1787" i="1" s="1"/>
  <c r="P1789" i="1" l="1"/>
  <c r="C1790" i="1"/>
  <c r="X1788" i="1"/>
  <c r="B1788" i="1" s="1"/>
  <c r="P1790" i="1" l="1"/>
  <c r="C1791" i="1"/>
  <c r="X1789" i="1"/>
  <c r="B1789" i="1" s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 s="1"/>
  <c r="P1795" i="1" l="1"/>
  <c r="C1796" i="1"/>
  <c r="X1794" i="1"/>
  <c r="B1794" i="1"/>
  <c r="P1796" i="1" l="1"/>
  <c r="C1797" i="1"/>
  <c r="X1795" i="1"/>
  <c r="B1795" i="1" s="1"/>
  <c r="P1797" i="1" l="1"/>
  <c r="C1798" i="1"/>
  <c r="X1796" i="1"/>
  <c r="B1796" i="1" s="1"/>
  <c r="P1798" i="1" l="1"/>
  <c r="C1799" i="1"/>
  <c r="X1797" i="1"/>
  <c r="B1797" i="1" s="1"/>
  <c r="P1799" i="1" l="1"/>
  <c r="C1800" i="1"/>
  <c r="X1798" i="1"/>
  <c r="B1798" i="1" s="1"/>
  <c r="P1800" i="1" l="1"/>
  <c r="C1801" i="1"/>
  <c r="X1799" i="1"/>
  <c r="B1799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/>
  <c r="P1804" i="1" l="1"/>
  <c r="X1803" i="1"/>
  <c r="B1803" i="1" s="1"/>
  <c r="S1804" i="1" l="1"/>
  <c r="X1804" i="1"/>
  <c r="B1804" i="1"/>
  <c r="Y1804" i="1" l="1"/>
  <c r="C1805" i="1"/>
  <c r="P1805" i="1" l="1"/>
  <c r="C1806" i="1"/>
  <c r="P1806" i="1" l="1"/>
  <c r="C1807" i="1"/>
  <c r="X1805" i="1"/>
  <c r="B1805" i="1" s="1"/>
  <c r="P1807" i="1" l="1"/>
  <c r="C1808" i="1"/>
  <c r="X1806" i="1"/>
  <c r="B1806" i="1" s="1"/>
  <c r="P1808" i="1" l="1"/>
  <c r="C1809" i="1"/>
  <c r="X1807" i="1"/>
  <c r="B1807" i="1" s="1"/>
  <c r="P1809" i="1" l="1"/>
  <c r="C1810" i="1"/>
  <c r="X1808" i="1"/>
  <c r="B1808" i="1" s="1"/>
  <c r="P1810" i="1" l="1"/>
  <c r="C1811" i="1"/>
  <c r="X1809" i="1"/>
  <c r="B1809" i="1"/>
  <c r="P1811" i="1" l="1"/>
  <c r="C1812" i="1"/>
  <c r="X1810" i="1"/>
  <c r="B1810" i="1" s="1"/>
  <c r="P1812" i="1" l="1"/>
  <c r="C1813" i="1"/>
  <c r="X1811" i="1"/>
  <c r="B1811" i="1" s="1"/>
  <c r="P1813" i="1" l="1"/>
  <c r="C1814" i="1"/>
  <c r="X1812" i="1"/>
  <c r="B1812" i="1"/>
  <c r="P1814" i="1" l="1"/>
  <c r="C1815" i="1"/>
  <c r="X1813" i="1"/>
  <c r="B1813" i="1" s="1"/>
  <c r="P1815" i="1" l="1"/>
  <c r="C1816" i="1"/>
  <c r="X1814" i="1"/>
  <c r="B1814" i="1" s="1"/>
  <c r="P1816" i="1" l="1"/>
  <c r="C1817" i="1"/>
  <c r="X1815" i="1"/>
  <c r="B1815" i="1" s="1"/>
  <c r="P1817" i="1" l="1"/>
  <c r="C1818" i="1"/>
  <c r="X1816" i="1"/>
  <c r="B1816" i="1" s="1"/>
  <c r="P1818" i="1" l="1"/>
  <c r="C1819" i="1"/>
  <c r="X1817" i="1"/>
  <c r="B1817" i="1"/>
  <c r="P1819" i="1" l="1"/>
  <c r="C1820" i="1"/>
  <c r="X1818" i="1"/>
  <c r="B1818" i="1" s="1"/>
  <c r="P1820" i="1" l="1"/>
  <c r="C1821" i="1"/>
  <c r="X1819" i="1"/>
  <c r="B1819" i="1" s="1"/>
  <c r="P1821" i="1" l="1"/>
  <c r="C1822" i="1"/>
  <c r="X1820" i="1"/>
  <c r="B1820" i="1"/>
  <c r="P1822" i="1" l="1"/>
  <c r="C1823" i="1"/>
  <c r="X1821" i="1"/>
  <c r="B1821" i="1" s="1"/>
  <c r="P1823" i="1" l="1"/>
  <c r="C1824" i="1"/>
  <c r="X1822" i="1"/>
  <c r="B1822" i="1" s="1"/>
  <c r="P1824" i="1" l="1"/>
  <c r="C1825" i="1"/>
  <c r="X1823" i="1"/>
  <c r="B1823" i="1" s="1"/>
  <c r="P1825" i="1" l="1"/>
  <c r="C1826" i="1"/>
  <c r="X1824" i="1"/>
  <c r="B1824" i="1" s="1"/>
  <c r="P1826" i="1" l="1"/>
  <c r="C1827" i="1"/>
  <c r="X1825" i="1"/>
  <c r="B1825" i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/>
  <c r="P1830" i="1" l="1"/>
  <c r="C1831" i="1"/>
  <c r="X1829" i="1"/>
  <c r="B1829" i="1" s="1"/>
  <c r="P1831" i="1" l="1"/>
  <c r="C1832" i="1"/>
  <c r="X1830" i="1"/>
  <c r="B1830" i="1" s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/>
  <c r="P1835" i="1" l="1"/>
  <c r="C1836" i="1"/>
  <c r="X1834" i="1"/>
  <c r="B1834" i="1" s="1"/>
  <c r="P1836" i="1" l="1"/>
  <c r="C1837" i="1"/>
  <c r="X1835" i="1"/>
  <c r="B1835" i="1" s="1"/>
  <c r="P1837" i="1" l="1"/>
  <c r="X1836" i="1"/>
  <c r="B1836" i="1" s="1"/>
  <c r="X1837" i="1" l="1"/>
  <c r="B1837" i="1"/>
  <c r="S1837" i="1"/>
  <c r="Y1837" i="1" l="1"/>
  <c r="C1838" i="1"/>
  <c r="P1838" i="1" l="1"/>
  <c r="C1839" i="1"/>
  <c r="P1839" i="1" l="1"/>
  <c r="C1840" i="1"/>
  <c r="X1838" i="1"/>
  <c r="B1838" i="1" s="1"/>
  <c r="P1840" i="1" l="1"/>
  <c r="C1841" i="1"/>
  <c r="X1839" i="1"/>
  <c r="B1839" i="1" s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/>
  <c r="P1845" i="1" l="1"/>
  <c r="C1846" i="1"/>
  <c r="X1844" i="1"/>
  <c r="B1844" i="1" s="1"/>
  <c r="P1846" i="1" l="1"/>
  <c r="C1847" i="1"/>
  <c r="X1845" i="1"/>
  <c r="B1845" i="1" s="1"/>
  <c r="P1847" i="1" l="1"/>
  <c r="C1848" i="1"/>
  <c r="X1846" i="1"/>
  <c r="B1846" i="1" s="1"/>
  <c r="P1848" i="1" l="1"/>
  <c r="C1849" i="1"/>
  <c r="X1847" i="1"/>
  <c r="B1847" i="1" s="1"/>
  <c r="P1849" i="1" l="1"/>
  <c r="C1850" i="1"/>
  <c r="X1848" i="1"/>
  <c r="B1848" i="1" s="1"/>
  <c r="P1850" i="1" l="1"/>
  <c r="C1851" i="1"/>
  <c r="X1849" i="1"/>
  <c r="B1849" i="1" s="1"/>
  <c r="P1851" i="1" l="1"/>
  <c r="C1852" i="1"/>
  <c r="X1850" i="1"/>
  <c r="B1850" i="1" s="1"/>
  <c r="P1852" i="1" l="1"/>
  <c r="C1853" i="1"/>
  <c r="X1851" i="1"/>
  <c r="B1851" i="1" s="1"/>
  <c r="P1853" i="1" l="1"/>
  <c r="C1854" i="1"/>
  <c r="X1852" i="1"/>
  <c r="B1852" i="1" s="1"/>
  <c r="P1854" i="1" l="1"/>
  <c r="C1855" i="1"/>
  <c r="X1853" i="1"/>
  <c r="B1853" i="1" s="1"/>
  <c r="P1855" i="1" l="1"/>
  <c r="C1856" i="1"/>
  <c r="X1854" i="1"/>
  <c r="B1854" i="1"/>
  <c r="P1856" i="1" l="1"/>
  <c r="C1857" i="1"/>
  <c r="X1855" i="1"/>
  <c r="B1855" i="1" s="1"/>
  <c r="P1857" i="1" l="1"/>
  <c r="C1858" i="1"/>
  <c r="X1856" i="1"/>
  <c r="B1856" i="1" s="1"/>
  <c r="P1858" i="1" l="1"/>
  <c r="C1859" i="1"/>
  <c r="X1857" i="1"/>
  <c r="B1857" i="1" s="1"/>
  <c r="P1859" i="1" l="1"/>
  <c r="C1860" i="1"/>
  <c r="X1858" i="1"/>
  <c r="B1858" i="1" s="1"/>
  <c r="P1860" i="1" l="1"/>
  <c r="C1861" i="1"/>
  <c r="X1859" i="1"/>
  <c r="B1859" i="1"/>
  <c r="P1861" i="1" l="1"/>
  <c r="C1862" i="1"/>
  <c r="X1860" i="1"/>
  <c r="B1860" i="1" s="1"/>
  <c r="P1862" i="1" l="1"/>
  <c r="C1863" i="1"/>
  <c r="X1861" i="1"/>
  <c r="B1861" i="1" s="1"/>
  <c r="P1863" i="1" l="1"/>
  <c r="C1864" i="1"/>
  <c r="X1862" i="1"/>
  <c r="B1862" i="1"/>
  <c r="P1864" i="1" l="1"/>
  <c r="C1865" i="1"/>
  <c r="X1863" i="1"/>
  <c r="B1863" i="1" s="1"/>
  <c r="P1865" i="1" l="1"/>
  <c r="X1864" i="1"/>
  <c r="B1864" i="1" s="1"/>
  <c r="X1865" i="1" l="1"/>
  <c r="B1865" i="1" s="1"/>
  <c r="S1865" i="1"/>
  <c r="Y1865" i="1" l="1"/>
  <c r="C1866" i="1"/>
  <c r="P1866" i="1" l="1"/>
  <c r="C1867" i="1"/>
  <c r="P1867" i="1" l="1"/>
  <c r="C1868" i="1"/>
  <c r="X1866" i="1"/>
  <c r="B1866" i="1" s="1"/>
  <c r="P1868" i="1" l="1"/>
  <c r="C1869" i="1"/>
  <c r="X1867" i="1"/>
  <c r="B1867" i="1" s="1"/>
  <c r="P1869" i="1" l="1"/>
  <c r="C1870" i="1"/>
  <c r="X1868" i="1"/>
  <c r="B1868" i="1" s="1"/>
  <c r="P1870" i="1" l="1"/>
  <c r="C1871" i="1"/>
  <c r="X1869" i="1"/>
  <c r="B1869" i="1" s="1"/>
  <c r="P1871" i="1" l="1"/>
  <c r="C1872" i="1"/>
  <c r="X1870" i="1"/>
  <c r="B1870" i="1" s="1"/>
  <c r="P1872" i="1" l="1"/>
  <c r="C1873" i="1"/>
  <c r="X1871" i="1"/>
  <c r="B1871" i="1" s="1"/>
  <c r="P1873" i="1" l="1"/>
  <c r="C1874" i="1"/>
  <c r="X1872" i="1"/>
  <c r="B1872" i="1" s="1"/>
  <c r="P1874" i="1" l="1"/>
  <c r="C1875" i="1"/>
  <c r="X1873" i="1"/>
  <c r="B1873" i="1" s="1"/>
  <c r="P1875" i="1" l="1"/>
  <c r="C1876" i="1"/>
  <c r="X1874" i="1"/>
  <c r="B1874" i="1" s="1"/>
  <c r="P1876" i="1" l="1"/>
  <c r="C1877" i="1"/>
  <c r="X1875" i="1"/>
  <c r="B1875" i="1" s="1"/>
  <c r="P1877" i="1" l="1"/>
  <c r="C1878" i="1"/>
  <c r="X1876" i="1"/>
  <c r="B1876" i="1" s="1"/>
  <c r="P1878" i="1" l="1"/>
  <c r="C1879" i="1"/>
  <c r="X1877" i="1"/>
  <c r="B1877" i="1"/>
  <c r="P1879" i="1" l="1"/>
  <c r="C1880" i="1"/>
  <c r="X1878" i="1"/>
  <c r="B1878" i="1" s="1"/>
  <c r="P1880" i="1" l="1"/>
  <c r="C1881" i="1"/>
  <c r="X1879" i="1"/>
  <c r="B1879" i="1" s="1"/>
  <c r="P1881" i="1" l="1"/>
  <c r="C1882" i="1"/>
  <c r="X1880" i="1"/>
  <c r="B1880" i="1"/>
  <c r="P1882" i="1" l="1"/>
  <c r="C1883" i="1"/>
  <c r="X1881" i="1"/>
  <c r="B1881" i="1" s="1"/>
  <c r="P1883" i="1" l="1"/>
  <c r="C1884" i="1"/>
  <c r="X1882" i="1"/>
  <c r="B1882" i="1" s="1"/>
  <c r="P1884" i="1" l="1"/>
  <c r="C1885" i="1"/>
  <c r="X1883" i="1"/>
  <c r="B1883" i="1" s="1"/>
  <c r="P1885" i="1" l="1"/>
  <c r="C1886" i="1"/>
  <c r="X1884" i="1"/>
  <c r="B1884" i="1" s="1"/>
  <c r="P1886" i="1" l="1"/>
  <c r="C1887" i="1"/>
  <c r="X1885" i="1"/>
  <c r="B1885" i="1"/>
  <c r="P1887" i="1" l="1"/>
  <c r="C1888" i="1"/>
  <c r="X1886" i="1"/>
  <c r="B1886" i="1" s="1"/>
  <c r="P1888" i="1" l="1"/>
  <c r="C1889" i="1"/>
  <c r="X1887" i="1"/>
  <c r="B1887" i="1" s="1"/>
  <c r="P1889" i="1" l="1"/>
  <c r="C1890" i="1"/>
  <c r="X1888" i="1"/>
  <c r="B1888" i="1" s="1"/>
  <c r="P1890" i="1" l="1"/>
  <c r="C1891" i="1"/>
  <c r="X1889" i="1"/>
  <c r="B1889" i="1" s="1"/>
  <c r="P1891" i="1" l="1"/>
  <c r="C1892" i="1"/>
  <c r="X1890" i="1"/>
  <c r="B1890" i="1" s="1"/>
  <c r="P1892" i="1" l="1"/>
  <c r="C1893" i="1"/>
  <c r="X1891" i="1"/>
  <c r="B1891" i="1" s="1"/>
  <c r="P1893" i="1" l="1"/>
  <c r="C1894" i="1"/>
  <c r="X1892" i="1"/>
  <c r="B1892" i="1" s="1"/>
  <c r="P1894" i="1" l="1"/>
  <c r="C1895" i="1"/>
  <c r="X1893" i="1"/>
  <c r="B1893" i="1" s="1"/>
  <c r="P1895" i="1" l="1"/>
  <c r="C1896" i="1"/>
  <c r="X1894" i="1"/>
  <c r="B1894" i="1" s="1"/>
  <c r="P1896" i="1" l="1"/>
  <c r="X1895" i="1"/>
  <c r="B1895" i="1" s="1"/>
  <c r="S1896" i="1" l="1"/>
  <c r="X1896" i="1"/>
  <c r="B1896" i="1" s="1"/>
  <c r="Y1896" i="1" l="1"/>
  <c r="C1897" i="1"/>
  <c r="P1897" i="1" l="1"/>
  <c r="C1898" i="1"/>
  <c r="P1898" i="1" l="1"/>
  <c r="C1899" i="1"/>
  <c r="X1897" i="1"/>
  <c r="B1897" i="1" s="1"/>
  <c r="P1899" i="1" l="1"/>
  <c r="C1900" i="1"/>
  <c r="X1898" i="1"/>
  <c r="B1898" i="1" s="1"/>
  <c r="P1900" i="1" l="1"/>
  <c r="C1901" i="1"/>
  <c r="X1899" i="1"/>
  <c r="B1899" i="1"/>
  <c r="P1901" i="1" l="1"/>
  <c r="C1902" i="1"/>
  <c r="X1900" i="1"/>
  <c r="B1900" i="1" s="1"/>
  <c r="P1902" i="1" l="1"/>
  <c r="C1903" i="1"/>
  <c r="X1901" i="1"/>
  <c r="B1901" i="1" s="1"/>
  <c r="P1903" i="1" l="1"/>
  <c r="C1904" i="1"/>
  <c r="X1902" i="1"/>
  <c r="B1902" i="1" s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/>
  <c r="P1908" i="1" l="1"/>
  <c r="C1909" i="1"/>
  <c r="X1907" i="1"/>
  <c r="B1907" i="1" s="1"/>
  <c r="P1909" i="1" l="1"/>
  <c r="C1910" i="1"/>
  <c r="X1908" i="1"/>
  <c r="B1908" i="1" s="1"/>
  <c r="P1910" i="1" l="1"/>
  <c r="C1911" i="1"/>
  <c r="X1909" i="1"/>
  <c r="B1909" i="1" s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/>
  <c r="P1916" i="1" l="1"/>
  <c r="C1917" i="1"/>
  <c r="X1915" i="1"/>
  <c r="B1915" i="1" s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 s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 s="1"/>
  <c r="P1925" i="1" l="1"/>
  <c r="C1926" i="1"/>
  <c r="X1924" i="1"/>
  <c r="B1924" i="1" s="1"/>
  <c r="P1926" i="1" l="1"/>
  <c r="C1927" i="1"/>
  <c r="X1925" i="1"/>
  <c r="B1925" i="1" s="1"/>
  <c r="P1927" i="1" l="1"/>
  <c r="C1928" i="1"/>
  <c r="X1926" i="1"/>
  <c r="B1926" i="1" s="1"/>
  <c r="P1928" i="1" l="1"/>
  <c r="X1927" i="1"/>
  <c r="B1927" i="1"/>
  <c r="X1928" i="1" l="1"/>
  <c r="B1928" i="1"/>
  <c r="S1928" i="1"/>
  <c r="Y1928" i="1" l="1"/>
  <c r="C1929" i="1"/>
  <c r="P1929" i="1" l="1"/>
  <c r="C1930" i="1"/>
  <c r="P1930" i="1" l="1"/>
  <c r="C1931" i="1"/>
  <c r="X1929" i="1"/>
  <c r="B1929" i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/>
  <c r="P1934" i="1" l="1"/>
  <c r="C1935" i="1"/>
  <c r="X1933" i="1"/>
  <c r="B1933" i="1" s="1"/>
  <c r="P1935" i="1" l="1"/>
  <c r="C1936" i="1"/>
  <c r="X1934" i="1"/>
  <c r="B1934" i="1" s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/>
  <c r="P1939" i="1" l="1"/>
  <c r="C1940" i="1"/>
  <c r="X1938" i="1"/>
  <c r="B1938" i="1" s="1"/>
  <c r="P1940" i="1" l="1"/>
  <c r="C1941" i="1"/>
  <c r="X1939" i="1"/>
  <c r="B1939" i="1" s="1"/>
  <c r="P1941" i="1" l="1"/>
  <c r="C1942" i="1"/>
  <c r="X1940" i="1"/>
  <c r="B1940" i="1" s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/>
  <c r="P1950" i="1" l="1"/>
  <c r="C1951" i="1"/>
  <c r="X1949" i="1"/>
  <c r="B1949" i="1" s="1"/>
  <c r="P1951" i="1" l="1"/>
  <c r="C1952" i="1"/>
  <c r="X1950" i="1"/>
  <c r="B1950" i="1" s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/>
  <c r="P1955" i="1" l="1"/>
  <c r="C1956" i="1"/>
  <c r="X1954" i="1"/>
  <c r="B1954" i="1" s="1"/>
  <c r="P1956" i="1" l="1"/>
  <c r="X1955" i="1"/>
  <c r="B1955" i="1" s="1"/>
  <c r="S1956" i="1" l="1"/>
  <c r="X1956" i="1"/>
  <c r="B1956" i="1" s="1"/>
  <c r="Y1956" i="1" l="1"/>
  <c r="C1957" i="1"/>
  <c r="P1957" i="1" l="1"/>
  <c r="C1958" i="1"/>
  <c r="P1958" i="1" l="1"/>
  <c r="C1959" i="1"/>
  <c r="X1957" i="1"/>
  <c r="B1957" i="1" s="1"/>
  <c r="P1959" i="1" l="1"/>
  <c r="C1960" i="1"/>
  <c r="X1958" i="1"/>
  <c r="B1958" i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 s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 s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 s="1"/>
  <c r="P1972" i="1" l="1"/>
  <c r="C1973" i="1"/>
  <c r="X1971" i="1"/>
  <c r="B1971" i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 s="1"/>
  <c r="P1978" i="1" l="1"/>
  <c r="C1979" i="1"/>
  <c r="X1977" i="1"/>
  <c r="B1977" i="1" s="1"/>
  <c r="P1979" i="1" l="1"/>
  <c r="C1980" i="1"/>
  <c r="X1978" i="1"/>
  <c r="B1978" i="1" s="1"/>
  <c r="P1980" i="1" l="1"/>
  <c r="C1981" i="1"/>
  <c r="X1979" i="1"/>
  <c r="B1979" i="1" s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C1987" i="1"/>
  <c r="X1985" i="1"/>
  <c r="B1985" i="1" s="1"/>
  <c r="P1987" i="1" l="1"/>
  <c r="X1986" i="1"/>
  <c r="B1986" i="1" s="1"/>
  <c r="S1987" i="1" l="1"/>
  <c r="X1987" i="1"/>
  <c r="B1987" i="1"/>
  <c r="Y1987" i="1" l="1"/>
  <c r="C1988" i="1"/>
  <c r="P1988" i="1" l="1"/>
  <c r="C1989" i="1"/>
  <c r="P1989" i="1" l="1"/>
  <c r="C1990" i="1"/>
  <c r="X1988" i="1"/>
  <c r="B1988" i="1" s="1"/>
  <c r="P1990" i="1" l="1"/>
  <c r="C1991" i="1"/>
  <c r="X1989" i="1"/>
  <c r="B1989" i="1"/>
  <c r="P1991" i="1" l="1"/>
  <c r="C1992" i="1"/>
  <c r="X1990" i="1"/>
  <c r="B1990" i="1" s="1"/>
  <c r="P1992" i="1" l="1"/>
  <c r="C1993" i="1"/>
  <c r="X1991" i="1"/>
  <c r="B1991" i="1" s="1"/>
  <c r="P1993" i="1" l="1"/>
  <c r="C1994" i="1"/>
  <c r="X1992" i="1"/>
  <c r="B1992" i="1" s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/>
  <c r="P1999" i="1" l="1"/>
  <c r="C2000" i="1"/>
  <c r="X1998" i="1"/>
  <c r="B1998" i="1" s="1"/>
  <c r="P2000" i="1" l="1"/>
  <c r="C2001" i="1"/>
  <c r="X1999" i="1"/>
  <c r="B1999" i="1" s="1"/>
  <c r="P2001" i="1" l="1"/>
  <c r="C2002" i="1"/>
  <c r="X2000" i="1"/>
  <c r="B2000" i="1"/>
  <c r="P2002" i="1" l="1"/>
  <c r="C2003" i="1"/>
  <c r="X2001" i="1"/>
  <c r="B2001" i="1" s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/>
  <c r="P2018" i="1" l="1"/>
  <c r="C2019" i="1"/>
  <c r="X2017" i="1"/>
  <c r="B2017" i="1" s="1"/>
  <c r="P2019" i="1" l="1"/>
  <c r="X2018" i="1"/>
  <c r="B2018" i="1" s="1"/>
  <c r="X2019" i="1" l="1"/>
  <c r="B2019" i="1" s="1"/>
  <c r="S2019" i="1"/>
  <c r="Y2019" i="1" l="1"/>
  <c r="C2020" i="1"/>
  <c r="P2020" i="1" l="1"/>
  <c r="C2021" i="1"/>
  <c r="P2021" i="1" l="1"/>
  <c r="C2022" i="1"/>
  <c r="X2020" i="1"/>
  <c r="B2020" i="1" s="1"/>
  <c r="P2022" i="1" l="1"/>
  <c r="C2023" i="1"/>
  <c r="X2021" i="1"/>
  <c r="B2021" i="1" s="1"/>
  <c r="P2023" i="1" l="1"/>
  <c r="C2024" i="1"/>
  <c r="X2022" i="1"/>
  <c r="B2022" i="1" s="1"/>
  <c r="P2024" i="1" l="1"/>
  <c r="C2025" i="1"/>
  <c r="X2023" i="1"/>
  <c r="B2023" i="1"/>
  <c r="P2025" i="1" l="1"/>
  <c r="C2026" i="1"/>
  <c r="X2024" i="1"/>
  <c r="B2024" i="1" s="1"/>
  <c r="P2026" i="1" l="1"/>
  <c r="C2027" i="1"/>
  <c r="X2025" i="1"/>
  <c r="B2025" i="1" s="1"/>
  <c r="P2027" i="1" l="1"/>
  <c r="C2028" i="1"/>
  <c r="X2026" i="1"/>
  <c r="B2026" i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 s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/>
  <c r="P2041" i="1" l="1"/>
  <c r="C2042" i="1"/>
  <c r="X2040" i="1"/>
  <c r="B2040" i="1" s="1"/>
  <c r="P2042" i="1" l="1"/>
  <c r="C2043" i="1"/>
  <c r="X2041" i="1"/>
  <c r="B2041" i="1" s="1"/>
  <c r="P2043" i="1" l="1"/>
  <c r="C2044" i="1"/>
  <c r="X2042" i="1"/>
  <c r="B2042" i="1"/>
  <c r="P2044" i="1" l="1"/>
  <c r="C2045" i="1"/>
  <c r="X2043" i="1"/>
  <c r="B2043" i="1" s="1"/>
  <c r="P2045" i="1" l="1"/>
  <c r="C2046" i="1"/>
  <c r="X2044" i="1"/>
  <c r="B2044" i="1" s="1"/>
  <c r="P2046" i="1" l="1"/>
  <c r="C2047" i="1"/>
  <c r="X2045" i="1"/>
  <c r="B2045" i="1" s="1"/>
  <c r="P2047" i="1" l="1"/>
  <c r="C2048" i="1"/>
  <c r="X2046" i="1"/>
  <c r="B2046" i="1" s="1"/>
  <c r="P2048" i="1" l="1"/>
  <c r="X2047" i="1"/>
  <c r="B2047" i="1"/>
  <c r="X2048" i="1" l="1"/>
  <c r="B2048" i="1"/>
  <c r="S2048" i="1"/>
  <c r="Y2048" i="1" l="1"/>
  <c r="C2049" i="1"/>
  <c r="P2049" i="1" l="1"/>
  <c r="C2050" i="1"/>
  <c r="P2050" i="1" l="1"/>
  <c r="C2051" i="1"/>
  <c r="X2049" i="1"/>
  <c r="B2049" i="1"/>
  <c r="P2051" i="1" l="1"/>
  <c r="C2052" i="1"/>
  <c r="X2050" i="1"/>
  <c r="B2050" i="1" s="1"/>
  <c r="P2052" i="1" l="1"/>
  <c r="C2053" i="1"/>
  <c r="X2051" i="1"/>
  <c r="B2051" i="1" s="1"/>
  <c r="P2053" i="1" l="1"/>
  <c r="C2054" i="1"/>
  <c r="X2052" i="1"/>
  <c r="B2052" i="1"/>
  <c r="P2054" i="1" l="1"/>
  <c r="C2055" i="1"/>
  <c r="X2053" i="1"/>
  <c r="B2053" i="1" s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/>
  <c r="P2059" i="1" l="1"/>
  <c r="C2060" i="1"/>
  <c r="X2058" i="1"/>
  <c r="B2058" i="1" s="1"/>
  <c r="P2060" i="1" l="1"/>
  <c r="C2061" i="1"/>
  <c r="X2059" i="1"/>
  <c r="B2059" i="1" s="1"/>
  <c r="P2061" i="1" l="1"/>
  <c r="C2062" i="1"/>
  <c r="X2060" i="1"/>
  <c r="B2060" i="1"/>
  <c r="P2062" i="1" l="1"/>
  <c r="C2063" i="1"/>
  <c r="X2061" i="1"/>
  <c r="B2061" i="1" s="1"/>
  <c r="P2063" i="1" l="1"/>
  <c r="C2064" i="1"/>
  <c r="X2062" i="1"/>
  <c r="B2062" i="1" s="1"/>
  <c r="P2064" i="1" l="1"/>
  <c r="C2065" i="1"/>
  <c r="X2063" i="1"/>
  <c r="B2063" i="1" s="1"/>
  <c r="P2065" i="1" l="1"/>
  <c r="C2066" i="1"/>
  <c r="X2064" i="1"/>
  <c r="B2064" i="1" s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P2072" i="1" l="1"/>
  <c r="C2073" i="1"/>
  <c r="X2071" i="1"/>
  <c r="B2071" i="1" s="1"/>
  <c r="P2073" i="1" l="1"/>
  <c r="C2074" i="1"/>
  <c r="X2072" i="1"/>
  <c r="B2072" i="1" s="1"/>
  <c r="P2074" i="1" l="1"/>
  <c r="C2075" i="1"/>
  <c r="X2073" i="1"/>
  <c r="B2073" i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/>
  <c r="P2078" i="1" l="1"/>
  <c r="X2077" i="1"/>
  <c r="B2077" i="1" s="1"/>
  <c r="S2078" i="1" l="1"/>
  <c r="X2078" i="1"/>
  <c r="B2078" i="1"/>
  <c r="Y2078" i="1" l="1"/>
  <c r="C2079" i="1"/>
  <c r="P2079" i="1" l="1"/>
  <c r="C2080" i="1"/>
  <c r="P2080" i="1" l="1"/>
  <c r="C2081" i="1"/>
  <c r="X2079" i="1"/>
  <c r="B2079" i="1" s="1"/>
  <c r="P2081" i="1" l="1"/>
  <c r="C2082" i="1"/>
  <c r="X2080" i="1"/>
  <c r="B2080" i="1" s="1"/>
  <c r="P2082" i="1" l="1"/>
  <c r="C2083" i="1"/>
  <c r="X2081" i="1"/>
  <c r="B2081" i="1" s="1"/>
  <c r="P2083" i="1" l="1"/>
  <c r="C2084" i="1"/>
  <c r="X2082" i="1"/>
  <c r="B2082" i="1" s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/>
  <c r="P2088" i="1" l="1"/>
  <c r="C2089" i="1"/>
  <c r="X2087" i="1"/>
  <c r="B2087" i="1" s="1"/>
  <c r="P2089" i="1" l="1"/>
  <c r="C2090" i="1"/>
  <c r="X2088" i="1"/>
  <c r="B2088" i="1" s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P2095" i="1" l="1"/>
  <c r="C2096" i="1"/>
  <c r="X2094" i="1"/>
  <c r="B2094" i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 s="1"/>
  <c r="P2100" i="1" l="1"/>
  <c r="C2101" i="1"/>
  <c r="X2099" i="1"/>
  <c r="B2099" i="1"/>
  <c r="P2101" i="1" l="1"/>
  <c r="C2102" i="1"/>
  <c r="X2100" i="1"/>
  <c r="B2100" i="1" s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/>
  <c r="P2109" i="1" l="1"/>
  <c r="C2110" i="1"/>
  <c r="X2108" i="1"/>
  <c r="B2108" i="1" s="1"/>
  <c r="P2110" i="1" l="1"/>
  <c r="C2111" i="1"/>
  <c r="X2109" i="1"/>
  <c r="B2109" i="1" s="1"/>
  <c r="P2111" i="1" l="1"/>
  <c r="C2112" i="1"/>
  <c r="X2110" i="1"/>
  <c r="B2110" i="1" s="1"/>
  <c r="P2112" i="1" l="1"/>
  <c r="C2113" i="1"/>
  <c r="X2111" i="1"/>
  <c r="B2111" i="1" s="1"/>
  <c r="P2113" i="1" l="1"/>
  <c r="C2114" i="1"/>
  <c r="X2112" i="1"/>
  <c r="B2112" i="1" s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/>
  <c r="P2120" i="1" l="1"/>
  <c r="C2121" i="1"/>
  <c r="X2119" i="1"/>
  <c r="B2119" i="1" s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/>
  <c r="P2125" i="1" l="1"/>
  <c r="C2126" i="1"/>
  <c r="X2124" i="1"/>
  <c r="B2124" i="1" s="1"/>
  <c r="P2126" i="1" l="1"/>
  <c r="C2127" i="1"/>
  <c r="X2125" i="1"/>
  <c r="B2125" i="1" s="1"/>
  <c r="P2127" i="1" l="1"/>
  <c r="C2128" i="1"/>
  <c r="X2126" i="1"/>
  <c r="B2126" i="1"/>
  <c r="P2128" i="1" l="1"/>
  <c r="C2129" i="1"/>
  <c r="X2127" i="1"/>
  <c r="B2127" i="1" s="1"/>
  <c r="P2129" i="1" l="1"/>
  <c r="C2130" i="1"/>
  <c r="X2128" i="1"/>
  <c r="B2128" i="1" s="1"/>
  <c r="P2130" i="1" l="1"/>
  <c r="C2131" i="1"/>
  <c r="X2129" i="1"/>
  <c r="B2129" i="1" s="1"/>
  <c r="P2131" i="1" l="1"/>
  <c r="C2132" i="1"/>
  <c r="X2130" i="1"/>
  <c r="B2130" i="1" s="1"/>
  <c r="P2132" i="1" l="1"/>
  <c r="C2133" i="1"/>
  <c r="X2131" i="1"/>
  <c r="B2131" i="1"/>
  <c r="P2133" i="1" l="1"/>
  <c r="C2134" i="1"/>
  <c r="X2132" i="1"/>
  <c r="B2132" i="1" s="1"/>
  <c r="P2134" i="1" l="1"/>
  <c r="C2135" i="1"/>
  <c r="X2133" i="1"/>
  <c r="B2133" i="1" s="1"/>
  <c r="P2135" i="1" l="1"/>
  <c r="C2136" i="1"/>
  <c r="X2134" i="1"/>
  <c r="B2134" i="1" s="1"/>
  <c r="P2136" i="1" l="1"/>
  <c r="C2137" i="1"/>
  <c r="X2135" i="1"/>
  <c r="B2135" i="1" s="1"/>
  <c r="P2137" i="1" l="1"/>
  <c r="C2138" i="1"/>
  <c r="X2136" i="1"/>
  <c r="B2136" i="1" s="1"/>
  <c r="P2138" i="1" l="1"/>
  <c r="C2139" i="1"/>
  <c r="X2137" i="1"/>
  <c r="B2137" i="1" s="1"/>
  <c r="P2139" i="1" l="1"/>
  <c r="C2140" i="1"/>
  <c r="X2138" i="1"/>
  <c r="B2138" i="1" s="1"/>
  <c r="P2140" i="1" l="1"/>
  <c r="C2141" i="1"/>
  <c r="X2139" i="1"/>
  <c r="B2139" i="1"/>
  <c r="P2141" i="1" l="1"/>
  <c r="C2142" i="1"/>
  <c r="X2140" i="1"/>
  <c r="B2140" i="1" s="1"/>
  <c r="P2142" i="1" l="1"/>
  <c r="C2143" i="1"/>
  <c r="X2141" i="1"/>
  <c r="B2141" i="1" s="1"/>
  <c r="P2143" i="1" l="1"/>
  <c r="C2144" i="1"/>
  <c r="X2142" i="1"/>
  <c r="B2142" i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/>
  <c r="P2149" i="1" l="1"/>
  <c r="C2150" i="1"/>
  <c r="X2148" i="1"/>
  <c r="B2148" i="1" s="1"/>
  <c r="P2150" i="1" l="1"/>
  <c r="C2151" i="1"/>
  <c r="X2149" i="1"/>
  <c r="B2149" i="1" s="1"/>
  <c r="P2151" i="1" l="1"/>
  <c r="C2152" i="1"/>
  <c r="X2150" i="1"/>
  <c r="B2150" i="1"/>
  <c r="P2152" i="1" l="1"/>
  <c r="C2153" i="1"/>
  <c r="X2151" i="1"/>
  <c r="B2151" i="1" s="1"/>
  <c r="P2153" i="1" l="1"/>
  <c r="C2154" i="1"/>
  <c r="X2152" i="1"/>
  <c r="B2152" i="1" s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/>
  <c r="P2157" i="1" l="1"/>
  <c r="C2158" i="1"/>
  <c r="X2156" i="1"/>
  <c r="B2156" i="1" s="1"/>
  <c r="P2158" i="1" l="1"/>
  <c r="C2159" i="1"/>
  <c r="X2157" i="1"/>
  <c r="B2157" i="1" s="1"/>
  <c r="P2159" i="1" l="1"/>
  <c r="C2160" i="1"/>
  <c r="X2158" i="1"/>
  <c r="B2158" i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/>
  <c r="P2168" i="1" l="1"/>
  <c r="C2169" i="1"/>
  <c r="X2167" i="1"/>
  <c r="B2167" i="1" s="1"/>
  <c r="P2169" i="1" l="1"/>
  <c r="C2170" i="1"/>
  <c r="X2168" i="1"/>
  <c r="B2168" i="1" s="1"/>
  <c r="P2170" i="1" l="1"/>
  <c r="C2171" i="1"/>
  <c r="X2169" i="1"/>
  <c r="B2169" i="1" s="1"/>
  <c r="P2171" i="1" l="1"/>
  <c r="C2172" i="1"/>
  <c r="X2170" i="1"/>
  <c r="B2170" i="1"/>
  <c r="P2172" i="1" l="1"/>
  <c r="C2173" i="1"/>
  <c r="X2171" i="1"/>
  <c r="B2171" i="1"/>
  <c r="P2173" i="1" l="1"/>
  <c r="C2174" i="1"/>
  <c r="X2172" i="1"/>
  <c r="B2172" i="1" s="1"/>
  <c r="P2174" i="1" l="1"/>
  <c r="C2175" i="1"/>
  <c r="X2173" i="1"/>
  <c r="B2173" i="1" s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 s="1"/>
  <c r="P2180" i="1" l="1"/>
  <c r="C2181" i="1"/>
  <c r="X2179" i="1"/>
  <c r="B2179" i="1"/>
  <c r="P2181" i="1" l="1"/>
  <c r="C2182" i="1"/>
  <c r="X2180" i="1"/>
  <c r="B2180" i="1" s="1"/>
  <c r="P2182" i="1" l="1"/>
  <c r="C2183" i="1"/>
  <c r="X2181" i="1"/>
  <c r="B2181" i="1" s="1"/>
  <c r="P2183" i="1" l="1"/>
  <c r="C2184" i="1"/>
  <c r="X2182" i="1"/>
  <c r="B2182" i="1"/>
  <c r="P2184" i="1" l="1"/>
  <c r="C2185" i="1"/>
  <c r="X2183" i="1"/>
  <c r="B2183" i="1" s="1"/>
  <c r="P2185" i="1" l="1"/>
  <c r="C2186" i="1"/>
  <c r="X2184" i="1"/>
  <c r="B2184" i="1" s="1"/>
  <c r="P2186" i="1" l="1"/>
  <c r="C2187" i="1"/>
  <c r="X2185" i="1"/>
  <c r="B2185" i="1" s="1"/>
  <c r="P2187" i="1" l="1"/>
  <c r="C2188" i="1"/>
  <c r="X2186" i="1"/>
  <c r="B2186" i="1" s="1"/>
  <c r="P2188" i="1" l="1"/>
  <c r="C2189" i="1"/>
  <c r="X2187" i="1"/>
  <c r="B2187" i="1"/>
  <c r="P2189" i="1" l="1"/>
  <c r="C2190" i="1"/>
  <c r="X2188" i="1"/>
  <c r="B2188" i="1" s="1"/>
  <c r="P2190" i="1" l="1"/>
  <c r="C2191" i="1"/>
  <c r="X2189" i="1"/>
  <c r="B2189" i="1" s="1"/>
  <c r="P2191" i="1" l="1"/>
  <c r="C2192" i="1"/>
  <c r="X2190" i="1"/>
  <c r="B2190" i="1" s="1"/>
  <c r="P2192" i="1" l="1"/>
  <c r="C2193" i="1"/>
  <c r="X2191" i="1"/>
  <c r="B2191" i="1" s="1"/>
  <c r="P2193" i="1" l="1"/>
  <c r="C2194" i="1"/>
  <c r="X2192" i="1"/>
  <c r="B2192" i="1" s="1"/>
  <c r="P2194" i="1" l="1"/>
  <c r="C2195" i="1"/>
  <c r="X2193" i="1"/>
  <c r="B2193" i="1" s="1"/>
  <c r="P2195" i="1" l="1"/>
  <c r="C2196" i="1"/>
  <c r="X2194" i="1"/>
  <c r="B2194" i="1" s="1"/>
  <c r="P2196" i="1" l="1"/>
  <c r="C2197" i="1"/>
  <c r="X2195" i="1"/>
  <c r="B2195" i="1"/>
  <c r="P2197" i="1" l="1"/>
  <c r="C2198" i="1"/>
  <c r="X2196" i="1"/>
  <c r="B2196" i="1" s="1"/>
  <c r="P2198" i="1" l="1"/>
  <c r="C2199" i="1"/>
  <c r="X2197" i="1"/>
  <c r="B2197" i="1" s="1"/>
  <c r="P2199" i="1" l="1"/>
  <c r="C2200" i="1"/>
  <c r="X2198" i="1"/>
  <c r="B2198" i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 s="1"/>
  <c r="P2206" i="1" l="1"/>
  <c r="C2207" i="1"/>
  <c r="X2205" i="1"/>
  <c r="B2205" i="1" s="1"/>
  <c r="P2207" i="1" l="1"/>
  <c r="C2208" i="1"/>
  <c r="X2206" i="1"/>
  <c r="B2206" i="1" s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P2219" i="1" l="1"/>
  <c r="C2220" i="1"/>
  <c r="X2218" i="1"/>
  <c r="B2218" i="1" s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/>
  <c r="P2229" i="1" l="1"/>
  <c r="C2230" i="1"/>
  <c r="X2228" i="1"/>
  <c r="B2228" i="1" s="1"/>
  <c r="P2230" i="1" l="1"/>
  <c r="C2231" i="1"/>
  <c r="X2229" i="1"/>
  <c r="B2229" i="1" s="1"/>
  <c r="P2231" i="1" l="1"/>
  <c r="C2232" i="1"/>
  <c r="X2230" i="1"/>
  <c r="B2230" i="1"/>
  <c r="P2232" i="1" l="1"/>
  <c r="C2233" i="1"/>
  <c r="X2231" i="1"/>
  <c r="B2231" i="1"/>
  <c r="P2233" i="1" l="1"/>
  <c r="C2234" i="1"/>
  <c r="X2232" i="1"/>
  <c r="B2232" i="1" s="1"/>
  <c r="P2234" i="1" l="1"/>
  <c r="C2235" i="1"/>
  <c r="X2233" i="1"/>
  <c r="B2233" i="1" s="1"/>
  <c r="P2235" i="1" l="1"/>
  <c r="C2236" i="1"/>
  <c r="X2234" i="1"/>
  <c r="B2234" i="1" s="1"/>
  <c r="P2236" i="1" l="1"/>
  <c r="C2237" i="1"/>
  <c r="X2235" i="1"/>
  <c r="B2235" i="1"/>
  <c r="P2237" i="1" l="1"/>
  <c r="C2238" i="1"/>
  <c r="X2236" i="1"/>
  <c r="B2236" i="1" s="1"/>
  <c r="P2238" i="1" l="1"/>
  <c r="C2239" i="1"/>
  <c r="X2237" i="1"/>
  <c r="B2237" i="1" s="1"/>
  <c r="P2239" i="1" l="1"/>
  <c r="C2240" i="1"/>
  <c r="X2238" i="1"/>
  <c r="B2238" i="1"/>
  <c r="P2240" i="1" l="1"/>
  <c r="C2241" i="1"/>
  <c r="X2239" i="1"/>
  <c r="B2239" i="1" s="1"/>
  <c r="P2241" i="1" l="1"/>
  <c r="C2242" i="1"/>
  <c r="X2240" i="1"/>
  <c r="B2240" i="1" s="1"/>
  <c r="P2242" i="1" l="1"/>
  <c r="C2243" i="1"/>
  <c r="X2241" i="1"/>
  <c r="B2241" i="1" s="1"/>
  <c r="P2243" i="1" l="1"/>
  <c r="C2244" i="1"/>
  <c r="X2242" i="1"/>
  <c r="B2242" i="1" s="1"/>
  <c r="P2244" i="1" l="1"/>
  <c r="C2245" i="1"/>
  <c r="X2243" i="1"/>
  <c r="B2243" i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/>
  <c r="P2253" i="1" l="1"/>
  <c r="C2254" i="1"/>
  <c r="X2252" i="1"/>
  <c r="B2252" i="1" s="1"/>
  <c r="P2254" i="1" l="1"/>
  <c r="C2255" i="1"/>
  <c r="X2253" i="1"/>
  <c r="B2253" i="1" s="1"/>
  <c r="P2255" i="1" l="1"/>
  <c r="C2256" i="1"/>
  <c r="X2254" i="1"/>
  <c r="B2254" i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 s="1"/>
  <c r="P2259" i="1" l="1"/>
  <c r="C2260" i="1"/>
  <c r="X2258" i="1"/>
  <c r="B2258" i="1" s="1"/>
  <c r="P2260" i="1" l="1"/>
  <c r="C2261" i="1"/>
  <c r="X2259" i="1"/>
  <c r="B2259" i="1"/>
  <c r="P2261" i="1" l="1"/>
  <c r="C2262" i="1"/>
  <c r="X2260" i="1"/>
  <c r="B2260" i="1" s="1"/>
  <c r="P2262" i="1" l="1"/>
  <c r="C2263" i="1"/>
  <c r="X2261" i="1"/>
  <c r="B2261" i="1" s="1"/>
  <c r="P2263" i="1" l="1"/>
  <c r="C2264" i="1"/>
  <c r="X2262" i="1"/>
  <c r="B2262" i="1"/>
  <c r="P2264" i="1" l="1"/>
  <c r="C2265" i="1"/>
  <c r="X2263" i="1"/>
  <c r="B2263" i="1" s="1"/>
  <c r="P2265" i="1" l="1"/>
  <c r="C2266" i="1"/>
  <c r="X2264" i="1"/>
  <c r="B2264" i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P2272" i="1" l="1"/>
  <c r="C2273" i="1"/>
  <c r="X2271" i="1"/>
  <c r="B2271" i="1" s="1"/>
  <c r="P2273" i="1" l="1"/>
  <c r="C2274" i="1"/>
  <c r="X2272" i="1"/>
  <c r="B2272" i="1" s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/>
  <c r="P2280" i="1" l="1"/>
  <c r="C2281" i="1"/>
  <c r="X2279" i="1"/>
  <c r="B2279" i="1" s="1"/>
  <c r="P2281" i="1" l="1"/>
  <c r="C2282" i="1"/>
  <c r="X2280" i="1"/>
  <c r="B2280" i="1" s="1"/>
  <c r="P2282" i="1" l="1"/>
  <c r="C2283" i="1"/>
  <c r="X2281" i="1"/>
  <c r="B2281" i="1" s="1"/>
  <c r="P2283" i="1" l="1"/>
  <c r="C2284" i="1"/>
  <c r="X2282" i="1"/>
  <c r="B2282" i="1" s="1"/>
  <c r="P2284" i="1" l="1"/>
  <c r="C2285" i="1"/>
  <c r="X2283" i="1"/>
  <c r="B2283" i="1"/>
  <c r="P2285" i="1" l="1"/>
  <c r="C2286" i="1"/>
  <c r="X2284" i="1"/>
  <c r="B2284" i="1" s="1"/>
  <c r="P2286" i="1" l="1"/>
  <c r="C2287" i="1"/>
  <c r="X2285" i="1"/>
  <c r="B2285" i="1" s="1"/>
  <c r="P2287" i="1" l="1"/>
  <c r="C2288" i="1"/>
  <c r="X2286" i="1"/>
  <c r="B2286" i="1"/>
  <c r="P2288" i="1" l="1"/>
  <c r="C2289" i="1"/>
  <c r="X2287" i="1"/>
  <c r="B2287" i="1" s="1"/>
  <c r="P2289" i="1" l="1"/>
  <c r="C2290" i="1"/>
  <c r="X2288" i="1"/>
  <c r="B2288" i="1" s="1"/>
  <c r="P2290" i="1" l="1"/>
  <c r="C2291" i="1"/>
  <c r="X2289" i="1"/>
  <c r="B2289" i="1" s="1"/>
  <c r="P2291" i="1" l="1"/>
  <c r="C2292" i="1"/>
  <c r="X2290" i="1"/>
  <c r="B2290" i="1" s="1"/>
  <c r="P2292" i="1" l="1"/>
  <c r="C2293" i="1"/>
  <c r="X2291" i="1"/>
  <c r="B2291" i="1" s="1"/>
  <c r="P2293" i="1" l="1"/>
  <c r="C2294" i="1"/>
  <c r="X2292" i="1"/>
  <c r="B2292" i="1" s="1"/>
  <c r="P2294" i="1" l="1"/>
  <c r="C2295" i="1"/>
  <c r="X2293" i="1"/>
  <c r="B2293" i="1" s="1"/>
  <c r="P2295" i="1" l="1"/>
  <c r="C2296" i="1"/>
  <c r="X2294" i="1"/>
  <c r="B2294" i="1" s="1"/>
  <c r="P2296" i="1" l="1"/>
  <c r="C2297" i="1"/>
  <c r="X2295" i="1"/>
  <c r="B2295" i="1" s="1"/>
  <c r="P2297" i="1" l="1"/>
  <c r="C2298" i="1"/>
  <c r="X2296" i="1"/>
  <c r="B2296" i="1" s="1"/>
  <c r="P2298" i="1" l="1"/>
  <c r="C2299" i="1"/>
  <c r="X2297" i="1"/>
  <c r="B2297" i="1" s="1"/>
  <c r="P2299" i="1" l="1"/>
  <c r="C2300" i="1"/>
  <c r="X2298" i="1"/>
  <c r="B2298" i="1" s="1"/>
  <c r="P2300" i="1" l="1"/>
  <c r="C2301" i="1"/>
  <c r="X2299" i="1"/>
  <c r="B2299" i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P2307" i="1" l="1"/>
  <c r="C2308" i="1"/>
  <c r="X2306" i="1"/>
  <c r="B2306" i="1" s="1"/>
  <c r="P2308" i="1" l="1"/>
  <c r="C2309" i="1"/>
  <c r="X2307" i="1"/>
  <c r="B2307" i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P2316" i="1" l="1"/>
  <c r="C2317" i="1"/>
  <c r="X2315" i="1"/>
  <c r="B2315" i="1"/>
  <c r="P2317" i="1" l="1"/>
  <c r="C2318" i="1"/>
  <c r="X2316" i="1"/>
  <c r="B2316" i="1" s="1"/>
  <c r="P2318" i="1" l="1"/>
  <c r="C2319" i="1"/>
  <c r="X2317" i="1"/>
  <c r="B2317" i="1" s="1"/>
  <c r="P2319" i="1" l="1"/>
  <c r="C2320" i="1"/>
  <c r="X2318" i="1"/>
  <c r="B2318" i="1" s="1"/>
  <c r="P2320" i="1" l="1"/>
  <c r="C2321" i="1"/>
  <c r="X2319" i="1"/>
  <c r="B2319" i="1" s="1"/>
  <c r="P2321" i="1" l="1"/>
  <c r="C2322" i="1"/>
  <c r="X2320" i="1"/>
  <c r="B2320" i="1" s="1"/>
  <c r="P2322" i="1" l="1"/>
  <c r="C2323" i="1"/>
  <c r="X2321" i="1"/>
  <c r="B2321" i="1"/>
  <c r="P2323" i="1" l="1"/>
  <c r="C2324" i="1"/>
  <c r="X2322" i="1"/>
  <c r="B2322" i="1" s="1"/>
  <c r="P2324" i="1" l="1"/>
  <c r="C2325" i="1"/>
  <c r="X2323" i="1"/>
  <c r="B2323" i="1"/>
  <c r="P2325" i="1" l="1"/>
  <c r="C2326" i="1"/>
  <c r="X2324" i="1"/>
  <c r="B2324" i="1" s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P2329" i="1" l="1"/>
  <c r="C2330" i="1"/>
  <c r="X2328" i="1"/>
  <c r="B2328" i="1" s="1"/>
  <c r="P2330" i="1" l="1"/>
  <c r="C2331" i="1"/>
  <c r="X2329" i="1"/>
  <c r="B2329" i="1" s="1"/>
  <c r="P2331" i="1" l="1"/>
  <c r="C2332" i="1"/>
  <c r="X2330" i="1"/>
  <c r="B2330" i="1" s="1"/>
  <c r="P2332" i="1" l="1"/>
  <c r="C2333" i="1"/>
  <c r="X2331" i="1"/>
  <c r="B2331" i="1"/>
  <c r="P2333" i="1" l="1"/>
  <c r="C2334" i="1"/>
  <c r="X2332" i="1"/>
  <c r="B2332" i="1" s="1"/>
  <c r="P2334" i="1" l="1"/>
  <c r="C2335" i="1"/>
  <c r="X2333" i="1"/>
  <c r="B2333" i="1" s="1"/>
  <c r="P2335" i="1" l="1"/>
  <c r="C2336" i="1"/>
  <c r="X2334" i="1"/>
  <c r="B2334" i="1"/>
  <c r="P2336" i="1" l="1"/>
  <c r="C2337" i="1"/>
  <c r="X2335" i="1"/>
  <c r="B2335" i="1" s="1"/>
  <c r="P2337" i="1" l="1"/>
  <c r="C2338" i="1"/>
  <c r="X2336" i="1"/>
  <c r="B2336" i="1" s="1"/>
  <c r="P2338" i="1" l="1"/>
  <c r="C2339" i="1"/>
  <c r="X2337" i="1"/>
  <c r="B2337" i="1" s="1"/>
  <c r="P2339" i="1" l="1"/>
  <c r="C2340" i="1"/>
  <c r="X2338" i="1"/>
  <c r="B2338" i="1" s="1"/>
  <c r="P2340" i="1" l="1"/>
  <c r="C2341" i="1"/>
  <c r="X2339" i="1"/>
  <c r="B2339" i="1"/>
  <c r="P2341" i="1" l="1"/>
  <c r="C2342" i="1"/>
  <c r="X2340" i="1"/>
  <c r="B2340" i="1" s="1"/>
  <c r="P2342" i="1" l="1"/>
  <c r="C2343" i="1"/>
  <c r="X2341" i="1"/>
  <c r="B2341" i="1" s="1"/>
  <c r="P2343" i="1" l="1"/>
  <c r="C2344" i="1"/>
  <c r="X2342" i="1"/>
  <c r="B2342" i="1"/>
  <c r="P2344" i="1" l="1"/>
  <c r="C2345" i="1"/>
  <c r="X2343" i="1"/>
  <c r="B2343" i="1" s="1"/>
  <c r="P2345" i="1" l="1"/>
  <c r="C2346" i="1"/>
  <c r="X2344" i="1"/>
  <c r="B2344" i="1" s="1"/>
  <c r="P2346" i="1" l="1"/>
  <c r="C2347" i="1"/>
  <c r="X2345" i="1"/>
  <c r="B2345" i="1" s="1"/>
  <c r="P2347" i="1" l="1"/>
  <c r="C2348" i="1"/>
  <c r="X2346" i="1"/>
  <c r="B2346" i="1" s="1"/>
  <c r="P2348" i="1" l="1"/>
  <c r="C2349" i="1"/>
  <c r="X2347" i="1"/>
  <c r="B2347" i="1"/>
  <c r="P2349" i="1" l="1"/>
  <c r="C2350" i="1"/>
  <c r="X2348" i="1"/>
  <c r="B2348" i="1" s="1"/>
  <c r="P2350" i="1" l="1"/>
  <c r="C2351" i="1"/>
  <c r="X2349" i="1"/>
  <c r="B2349" i="1" s="1"/>
  <c r="P2351" i="1" l="1"/>
  <c r="C2352" i="1"/>
  <c r="X2350" i="1"/>
  <c r="B2350" i="1" s="1"/>
  <c r="P2352" i="1" l="1"/>
  <c r="C2353" i="1"/>
  <c r="X2351" i="1"/>
  <c r="B2351" i="1" s="1"/>
  <c r="P2353" i="1" l="1"/>
  <c r="C2354" i="1"/>
  <c r="X2352" i="1"/>
  <c r="B2352" i="1"/>
  <c r="P2354" i="1" l="1"/>
  <c r="C2355" i="1"/>
  <c r="X2353" i="1"/>
  <c r="B2353" i="1" s="1"/>
  <c r="P2355" i="1" l="1"/>
  <c r="C2356" i="1"/>
  <c r="X2354" i="1"/>
  <c r="B2354" i="1" s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 s="1"/>
  <c r="P2359" i="1" l="1"/>
  <c r="C2360" i="1"/>
  <c r="X2358" i="1"/>
  <c r="B2358" i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 s="1"/>
  <c r="P2363" i="1" l="1"/>
  <c r="C2364" i="1"/>
  <c r="X2362" i="1"/>
  <c r="B2362" i="1" s="1"/>
  <c r="P2364" i="1" l="1"/>
  <c r="C2365" i="1"/>
  <c r="X2363" i="1"/>
  <c r="B2363" i="1"/>
  <c r="P2365" i="1" l="1"/>
  <c r="C2366" i="1"/>
  <c r="X2364" i="1"/>
  <c r="B2364" i="1" s="1"/>
  <c r="P2366" i="1" l="1"/>
  <c r="C2367" i="1"/>
  <c r="X2365" i="1"/>
  <c r="B2365" i="1" s="1"/>
  <c r="P2367" i="1" l="1"/>
  <c r="C2368" i="1"/>
  <c r="X2366" i="1"/>
  <c r="B2366" i="1" s="1"/>
  <c r="P2368" i="1" l="1"/>
  <c r="C2369" i="1"/>
  <c r="X2367" i="1"/>
  <c r="B2367" i="1" s="1"/>
  <c r="P2369" i="1" l="1"/>
  <c r="C2370" i="1"/>
  <c r="X2368" i="1"/>
  <c r="B2368" i="1" s="1"/>
  <c r="P2370" i="1" l="1"/>
  <c r="C2371" i="1"/>
  <c r="X2369" i="1"/>
  <c r="B2369" i="1" s="1"/>
  <c r="P2371" i="1" l="1"/>
  <c r="C2372" i="1"/>
  <c r="X2370" i="1"/>
  <c r="B2370" i="1" s="1"/>
  <c r="P2372" i="1" l="1"/>
  <c r="C2373" i="1"/>
  <c r="X2371" i="1"/>
  <c r="B2371" i="1"/>
  <c r="P2373" i="1" l="1"/>
  <c r="C2374" i="1"/>
  <c r="X2372" i="1"/>
  <c r="B2372" i="1" s="1"/>
  <c r="P2374" i="1" l="1"/>
  <c r="C2375" i="1"/>
  <c r="X2373" i="1"/>
  <c r="B2373" i="1" s="1"/>
  <c r="P2375" i="1" l="1"/>
  <c r="C2376" i="1"/>
  <c r="X2374" i="1"/>
  <c r="B2374" i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 s="1"/>
  <c r="P2379" i="1" l="1"/>
  <c r="C2380" i="1"/>
  <c r="X2378" i="1"/>
  <c r="B2378" i="1" s="1"/>
  <c r="P2380" i="1" l="1"/>
  <c r="C2381" i="1"/>
  <c r="X2379" i="1"/>
  <c r="B2379" i="1"/>
  <c r="P2381" i="1" l="1"/>
  <c r="C2382" i="1"/>
  <c r="X2380" i="1"/>
  <c r="B2380" i="1" s="1"/>
  <c r="P2382" i="1" l="1"/>
  <c r="C2383" i="1"/>
  <c r="X2381" i="1"/>
  <c r="B2381" i="1" s="1"/>
  <c r="P2383" i="1" l="1"/>
  <c r="C2384" i="1"/>
  <c r="X2382" i="1"/>
  <c r="B2382" i="1"/>
  <c r="P2384" i="1" l="1"/>
  <c r="C2385" i="1"/>
  <c r="X2383" i="1"/>
  <c r="B2383" i="1"/>
  <c r="P2385" i="1" l="1"/>
  <c r="C2386" i="1"/>
  <c r="X2384" i="1"/>
  <c r="B2384" i="1" s="1"/>
  <c r="P2386" i="1" l="1"/>
  <c r="C2387" i="1"/>
  <c r="X2385" i="1"/>
  <c r="B2385" i="1" s="1"/>
  <c r="P2387" i="1" l="1"/>
  <c r="C2388" i="1"/>
  <c r="X2386" i="1"/>
  <c r="B2386" i="1" s="1"/>
  <c r="P2388" i="1" l="1"/>
  <c r="C2389" i="1"/>
  <c r="X2387" i="1"/>
  <c r="B2387" i="1" s="1"/>
  <c r="P2389" i="1" l="1"/>
  <c r="C2390" i="1"/>
  <c r="X2388" i="1"/>
  <c r="B2388" i="1" s="1"/>
  <c r="P2390" i="1" l="1"/>
  <c r="C2391" i="1"/>
  <c r="X2389" i="1"/>
  <c r="B2389" i="1" s="1"/>
  <c r="P2391" i="1" l="1"/>
  <c r="C2392" i="1"/>
  <c r="X2390" i="1"/>
  <c r="B2390" i="1" s="1"/>
  <c r="P2392" i="1" l="1"/>
  <c r="C2393" i="1"/>
  <c r="X2391" i="1"/>
  <c r="B2391" i="1" s="1"/>
  <c r="P2393" i="1" l="1"/>
  <c r="C2394" i="1"/>
  <c r="X2392" i="1"/>
  <c r="B2392" i="1" s="1"/>
  <c r="P2394" i="1" l="1"/>
  <c r="C2395" i="1"/>
  <c r="X2393" i="1"/>
  <c r="B2393" i="1" s="1"/>
  <c r="P2395" i="1" l="1"/>
  <c r="C2396" i="1"/>
  <c r="X2394" i="1"/>
  <c r="B2394" i="1" s="1"/>
  <c r="P2396" i="1" l="1"/>
  <c r="C2397" i="1"/>
  <c r="X2395" i="1"/>
  <c r="B2395" i="1" s="1"/>
  <c r="P2397" i="1" l="1"/>
  <c r="C2398" i="1"/>
  <c r="X2396" i="1"/>
  <c r="B2396" i="1" s="1"/>
  <c r="P2398" i="1" l="1"/>
  <c r="C2399" i="1"/>
  <c r="X2397" i="1"/>
  <c r="B2397" i="1" s="1"/>
  <c r="P2399" i="1" l="1"/>
  <c r="C2400" i="1"/>
  <c r="X2398" i="1"/>
  <c r="B2398" i="1"/>
  <c r="P2400" i="1" l="1"/>
  <c r="C2401" i="1"/>
  <c r="X2399" i="1"/>
  <c r="B2399" i="1" s="1"/>
  <c r="P2401" i="1" l="1"/>
  <c r="C2402" i="1"/>
  <c r="X2400" i="1"/>
  <c r="B2400" i="1" s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/>
  <c r="P2405" i="1" l="1"/>
  <c r="C2406" i="1"/>
  <c r="X2404" i="1"/>
  <c r="B2404" i="1" s="1"/>
  <c r="P2406" i="1" l="1"/>
  <c r="C2407" i="1"/>
  <c r="X2405" i="1"/>
  <c r="B2405" i="1" s="1"/>
  <c r="P2407" i="1" l="1"/>
  <c r="C2408" i="1"/>
  <c r="X2406" i="1"/>
  <c r="B2406" i="1"/>
  <c r="P2408" i="1" l="1"/>
  <c r="C2409" i="1"/>
  <c r="X2407" i="1"/>
  <c r="B2407" i="1" s="1"/>
  <c r="P2409" i="1" l="1"/>
  <c r="C2410" i="1"/>
  <c r="X2408" i="1"/>
  <c r="B2408" i="1" s="1"/>
  <c r="P2410" i="1" l="1"/>
  <c r="C2411" i="1"/>
  <c r="X2409" i="1"/>
  <c r="B2409" i="1" s="1"/>
  <c r="X2410" i="1" l="1"/>
  <c r="B2410" i="1" s="1"/>
  <c r="P2411" i="1"/>
  <c r="C2412" i="1"/>
  <c r="P2412" i="1" l="1"/>
  <c r="C2413" i="1"/>
  <c r="X2411" i="1"/>
  <c r="B2411" i="1"/>
  <c r="P2413" i="1" l="1"/>
  <c r="C2414" i="1"/>
  <c r="X2412" i="1"/>
  <c r="B2412" i="1" s="1"/>
  <c r="P2414" i="1" l="1"/>
  <c r="C2415" i="1"/>
  <c r="X2413" i="1"/>
  <c r="B2413" i="1"/>
  <c r="P2415" i="1" l="1"/>
  <c r="C2416" i="1"/>
  <c r="X2414" i="1"/>
  <c r="B2414" i="1"/>
  <c r="P2416" i="1" l="1"/>
  <c r="C2417" i="1"/>
  <c r="X2415" i="1"/>
  <c r="B2415" i="1" s="1"/>
  <c r="P2417" i="1" l="1"/>
  <c r="C2418" i="1"/>
  <c r="X2416" i="1"/>
  <c r="B2416" i="1" s="1"/>
  <c r="P2418" i="1" l="1"/>
  <c r="C2419" i="1"/>
  <c r="X2417" i="1"/>
  <c r="B2417" i="1" s="1"/>
  <c r="P2419" i="1" l="1"/>
  <c r="C2420" i="1"/>
  <c r="X2418" i="1"/>
  <c r="B2418" i="1" s="1"/>
  <c r="P2420" i="1" l="1"/>
  <c r="C2421" i="1"/>
  <c r="X2419" i="1"/>
  <c r="B2419" i="1"/>
  <c r="P2421" i="1" l="1"/>
  <c r="C2422" i="1"/>
  <c r="X2420" i="1"/>
  <c r="B2420" i="1" s="1"/>
  <c r="P2422" i="1" l="1"/>
  <c r="C2423" i="1"/>
  <c r="X2421" i="1"/>
  <c r="B2421" i="1" s="1"/>
  <c r="P2423" i="1" l="1"/>
  <c r="C2424" i="1"/>
  <c r="X2422" i="1"/>
  <c r="B2422" i="1"/>
  <c r="P2424" i="1" l="1"/>
  <c r="C2425" i="1"/>
  <c r="X2423" i="1"/>
  <c r="B2423" i="1" s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 s="1"/>
  <c r="P2428" i="1" l="1"/>
  <c r="C2429" i="1"/>
  <c r="X2427" i="1"/>
  <c r="B2427" i="1" s="1"/>
  <c r="P2429" i="1" l="1"/>
  <c r="C2430" i="1"/>
  <c r="X2428" i="1"/>
  <c r="B2428" i="1" s="1"/>
  <c r="P2430" i="1" l="1"/>
  <c r="C2431" i="1"/>
  <c r="X2429" i="1"/>
  <c r="B2429" i="1" s="1"/>
  <c r="P2431" i="1" l="1"/>
  <c r="C2432" i="1"/>
  <c r="X2430" i="1"/>
  <c r="B2430" i="1"/>
  <c r="P2432" i="1" l="1"/>
  <c r="C2433" i="1"/>
  <c r="X2431" i="1"/>
  <c r="B2431" i="1" s="1"/>
  <c r="P2433" i="1" l="1"/>
  <c r="C2434" i="1"/>
  <c r="X2432" i="1"/>
  <c r="B2432" i="1" s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P2440" i="1" l="1"/>
  <c r="C2441" i="1"/>
  <c r="X2439" i="1"/>
  <c r="B2439" i="1" s="1"/>
  <c r="P2441" i="1" l="1"/>
  <c r="C2442" i="1"/>
  <c r="X2440" i="1"/>
  <c r="B2440" i="1" s="1"/>
  <c r="P2442" i="1" l="1"/>
  <c r="C2443" i="1"/>
  <c r="X2441" i="1"/>
  <c r="B2441" i="1" s="1"/>
  <c r="P2443" i="1" l="1"/>
  <c r="C2444" i="1"/>
  <c r="X2442" i="1"/>
  <c r="B2442" i="1" s="1"/>
  <c r="P2444" i="1" l="1"/>
  <c r="C2445" i="1"/>
  <c r="X2443" i="1"/>
  <c r="B2443" i="1" s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/>
  <c r="P2448" i="1" l="1"/>
  <c r="C2449" i="1"/>
  <c r="X2447" i="1"/>
  <c r="B2447" i="1" s="1"/>
  <c r="P2449" i="1" l="1"/>
  <c r="C2450" i="1"/>
  <c r="X2448" i="1"/>
  <c r="B2448" i="1" s="1"/>
  <c r="P2450" i="1" l="1"/>
  <c r="C2451" i="1"/>
  <c r="X2449" i="1"/>
  <c r="B2449" i="1" s="1"/>
  <c r="P2451" i="1" l="1"/>
  <c r="C2452" i="1"/>
  <c r="X2450" i="1"/>
  <c r="B2450" i="1" s="1"/>
  <c r="P2452" i="1" l="1"/>
  <c r="C2453" i="1"/>
  <c r="X2451" i="1"/>
  <c r="B2451" i="1"/>
  <c r="P2453" i="1" l="1"/>
  <c r="C2454" i="1"/>
  <c r="X2452" i="1"/>
  <c r="B2452" i="1" s="1"/>
  <c r="P2454" i="1" l="1"/>
  <c r="C2455" i="1"/>
  <c r="X2453" i="1"/>
  <c r="B2453" i="1" s="1"/>
  <c r="P2455" i="1" l="1"/>
  <c r="C2456" i="1"/>
  <c r="X2454" i="1"/>
  <c r="B2454" i="1"/>
  <c r="P2456" i="1" l="1"/>
  <c r="C2457" i="1"/>
  <c r="X2455" i="1"/>
  <c r="B2455" i="1" s="1"/>
  <c r="P2457" i="1" l="1"/>
  <c r="C2458" i="1"/>
  <c r="X2456" i="1"/>
  <c r="B2456" i="1" s="1"/>
  <c r="P2458" i="1" l="1"/>
  <c r="C2459" i="1"/>
  <c r="X2457" i="1"/>
  <c r="B2457" i="1" s="1"/>
  <c r="P2459" i="1" l="1"/>
  <c r="C2460" i="1"/>
  <c r="X2458" i="1"/>
  <c r="B2458" i="1" s="1"/>
  <c r="P2460" i="1" l="1"/>
  <c r="C2461" i="1"/>
  <c r="X2459" i="1"/>
  <c r="B2459" i="1"/>
  <c r="P2461" i="1" l="1"/>
  <c r="C2462" i="1"/>
  <c r="X2460" i="1"/>
  <c r="B2460" i="1" s="1"/>
  <c r="P2462" i="1" l="1"/>
  <c r="C2463" i="1"/>
  <c r="X2461" i="1"/>
  <c r="B2461" i="1" s="1"/>
  <c r="P2463" i="1" l="1"/>
  <c r="C2464" i="1"/>
  <c r="X2462" i="1"/>
  <c r="B2462" i="1"/>
  <c r="P2464" i="1" l="1"/>
  <c r="C2465" i="1"/>
  <c r="X2463" i="1"/>
  <c r="B2463" i="1" s="1"/>
  <c r="P2465" i="1" l="1"/>
  <c r="C2466" i="1"/>
  <c r="X2464" i="1"/>
  <c r="B2464" i="1" s="1"/>
  <c r="P2466" i="1" l="1"/>
  <c r="C2467" i="1"/>
  <c r="X2465" i="1"/>
  <c r="B2465" i="1" s="1"/>
  <c r="P2467" i="1" l="1"/>
  <c r="C2468" i="1"/>
  <c r="X2466" i="1"/>
  <c r="B2466" i="1" s="1"/>
  <c r="P2468" i="1" l="1"/>
  <c r="C2469" i="1"/>
  <c r="X2467" i="1"/>
  <c r="B2467" i="1" s="1"/>
  <c r="P2469" i="1" l="1"/>
  <c r="C2470" i="1"/>
  <c r="X2468" i="1"/>
  <c r="B2468" i="1" s="1"/>
  <c r="P2470" i="1" l="1"/>
  <c r="C2471" i="1"/>
  <c r="X2469" i="1"/>
  <c r="B2469" i="1" s="1"/>
  <c r="P2471" i="1" l="1"/>
  <c r="C2472" i="1"/>
  <c r="X2470" i="1"/>
  <c r="B2470" i="1"/>
  <c r="P2472" i="1" l="1"/>
  <c r="C2473" i="1"/>
  <c r="X2471" i="1"/>
  <c r="B2471" i="1" s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 s="1"/>
  <c r="P2476" i="1" l="1"/>
  <c r="C2477" i="1"/>
  <c r="X2475" i="1"/>
  <c r="B2475" i="1" s="1"/>
  <c r="P2477" i="1" l="1"/>
  <c r="C2478" i="1"/>
  <c r="X2476" i="1"/>
  <c r="B2476" i="1" s="1"/>
  <c r="P2478" i="1" l="1"/>
  <c r="C2479" i="1"/>
  <c r="X2477" i="1"/>
  <c r="B2477" i="1" s="1"/>
  <c r="P2479" i="1" l="1"/>
  <c r="C2480" i="1"/>
  <c r="X2478" i="1"/>
  <c r="B2478" i="1" s="1"/>
  <c r="P2480" i="1" l="1"/>
  <c r="C2481" i="1"/>
  <c r="X2479" i="1"/>
  <c r="B2479" i="1" s="1"/>
  <c r="P2481" i="1" l="1"/>
  <c r="C2482" i="1"/>
  <c r="X2480" i="1"/>
  <c r="B2480" i="1" s="1"/>
  <c r="P2482" i="1" l="1"/>
  <c r="C2483" i="1"/>
  <c r="X2481" i="1"/>
  <c r="B2481" i="1" s="1"/>
  <c r="P2483" i="1" l="1"/>
  <c r="C2484" i="1"/>
  <c r="X2482" i="1"/>
  <c r="B2482" i="1" s="1"/>
  <c r="P2484" i="1" l="1"/>
  <c r="C2485" i="1"/>
  <c r="X2483" i="1"/>
  <c r="B2483" i="1"/>
  <c r="P2485" i="1" l="1"/>
  <c r="C2486" i="1"/>
  <c r="X2484" i="1"/>
  <c r="B2484" i="1" s="1"/>
  <c r="P2486" i="1" l="1"/>
  <c r="C2487" i="1"/>
  <c r="X2485" i="1"/>
  <c r="B2485" i="1" s="1"/>
  <c r="P2487" i="1" l="1"/>
  <c r="C2488" i="1"/>
  <c r="X2486" i="1"/>
  <c r="B2486" i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 s="1"/>
  <c r="P2496" i="1" l="1"/>
  <c r="C2497" i="1"/>
  <c r="X2495" i="1"/>
  <c r="B2495" i="1" s="1"/>
  <c r="P2497" i="1" l="1"/>
  <c r="C2498" i="1"/>
  <c r="X2496" i="1"/>
  <c r="B2496" i="1" s="1"/>
  <c r="P2498" i="1" l="1"/>
  <c r="C2499" i="1"/>
  <c r="X2497" i="1"/>
  <c r="B2497" i="1" s="1"/>
  <c r="P2499" i="1" l="1"/>
  <c r="C2500" i="1"/>
  <c r="X2498" i="1"/>
  <c r="B2498" i="1" s="1"/>
  <c r="P2500" i="1" l="1"/>
  <c r="C2501" i="1"/>
  <c r="X2499" i="1"/>
  <c r="B2499" i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/>
  <c r="P2504" i="1" l="1"/>
  <c r="C2505" i="1"/>
  <c r="X2503" i="1"/>
  <c r="B2503" i="1" s="1"/>
  <c r="P2505" i="1" l="1"/>
  <c r="C2506" i="1"/>
  <c r="X2504" i="1"/>
  <c r="B2504" i="1" s="1"/>
  <c r="P2506" i="1" l="1"/>
  <c r="C2507" i="1"/>
  <c r="X2505" i="1"/>
  <c r="B2505" i="1"/>
  <c r="P2507" i="1" l="1"/>
  <c r="C2508" i="1"/>
  <c r="X2506" i="1"/>
  <c r="B2506" i="1" s="1"/>
  <c r="P2508" i="1" l="1"/>
  <c r="C2509" i="1"/>
  <c r="X2507" i="1"/>
  <c r="B2507" i="1" s="1"/>
  <c r="P2509" i="1" l="1"/>
  <c r="C2510" i="1"/>
  <c r="X2508" i="1"/>
  <c r="B2508" i="1" s="1"/>
  <c r="P2510" i="1" l="1"/>
  <c r="C2511" i="1"/>
  <c r="X2509" i="1"/>
  <c r="B2509" i="1" s="1"/>
  <c r="P2511" i="1" l="1"/>
  <c r="C2512" i="1"/>
  <c r="X2510" i="1"/>
  <c r="B2510" i="1"/>
  <c r="P2512" i="1" l="1"/>
  <c r="C2513" i="1"/>
  <c r="X2511" i="1"/>
  <c r="B2511" i="1" s="1"/>
  <c r="P2513" i="1" l="1"/>
  <c r="C2514" i="1"/>
  <c r="X2512" i="1"/>
  <c r="B2512" i="1" s="1"/>
  <c r="P2514" i="1" l="1"/>
  <c r="C2515" i="1"/>
  <c r="X2513" i="1"/>
  <c r="B2513" i="1" s="1"/>
  <c r="P2515" i="1" l="1"/>
  <c r="C2516" i="1"/>
  <c r="X2514" i="1"/>
  <c r="B2514" i="1" s="1"/>
  <c r="P2516" i="1" l="1"/>
  <c r="C2517" i="1"/>
  <c r="X2515" i="1"/>
  <c r="B2515" i="1" s="1"/>
  <c r="P2517" i="1" l="1"/>
  <c r="C2518" i="1"/>
  <c r="X2516" i="1"/>
  <c r="B2516" i="1" s="1"/>
  <c r="P2518" i="1" l="1"/>
  <c r="C2519" i="1"/>
  <c r="X2517" i="1"/>
  <c r="B2517" i="1" s="1"/>
  <c r="P2519" i="1" l="1"/>
  <c r="C2520" i="1"/>
  <c r="X2518" i="1"/>
  <c r="B2518" i="1" s="1"/>
  <c r="P2520" i="1" l="1"/>
  <c r="C2521" i="1"/>
  <c r="X2519" i="1"/>
  <c r="B2519" i="1" s="1"/>
  <c r="P2521" i="1" l="1"/>
  <c r="C2522" i="1"/>
  <c r="X2520" i="1"/>
  <c r="B2520" i="1" s="1"/>
  <c r="P2522" i="1" l="1"/>
  <c r="C2523" i="1"/>
  <c r="X2521" i="1"/>
  <c r="B2521" i="1" s="1"/>
  <c r="P2523" i="1" l="1"/>
  <c r="C2524" i="1"/>
  <c r="X2522" i="1"/>
  <c r="B2522" i="1" s="1"/>
  <c r="P2524" i="1" l="1"/>
  <c r="C2525" i="1"/>
  <c r="X2523" i="1"/>
  <c r="B2523" i="1" s="1"/>
  <c r="P2525" i="1" l="1"/>
  <c r="C2526" i="1"/>
  <c r="X2524" i="1"/>
  <c r="B2524" i="1" s="1"/>
  <c r="P2526" i="1" l="1"/>
  <c r="C2527" i="1"/>
  <c r="X2525" i="1"/>
  <c r="B2525" i="1" s="1"/>
  <c r="P2527" i="1" l="1"/>
  <c r="C2528" i="1"/>
  <c r="X2526" i="1"/>
  <c r="B2526" i="1" s="1"/>
  <c r="P2528" i="1" l="1"/>
  <c r="C2529" i="1"/>
  <c r="X2527" i="1"/>
  <c r="B2527" i="1" s="1"/>
  <c r="P2529" i="1" l="1"/>
  <c r="C2530" i="1"/>
  <c r="X2528" i="1"/>
  <c r="B2528" i="1" s="1"/>
  <c r="P2530" i="1" l="1"/>
  <c r="C2531" i="1"/>
  <c r="X2529" i="1"/>
  <c r="B2529" i="1" s="1"/>
  <c r="P2531" i="1" l="1"/>
  <c r="C2532" i="1"/>
  <c r="X2530" i="1"/>
  <c r="B2530" i="1" s="1"/>
  <c r="P2532" i="1" l="1"/>
  <c r="C2533" i="1"/>
  <c r="X2531" i="1"/>
  <c r="B2531" i="1" s="1"/>
  <c r="P2533" i="1" l="1"/>
  <c r="C2534" i="1"/>
  <c r="X2532" i="1"/>
  <c r="B2532" i="1" s="1"/>
  <c r="P2534" i="1" l="1"/>
  <c r="C2535" i="1"/>
  <c r="X2533" i="1"/>
  <c r="B2533" i="1" s="1"/>
  <c r="P2535" i="1" l="1"/>
  <c r="C2536" i="1"/>
  <c r="X2534" i="1"/>
  <c r="B2534" i="1" s="1"/>
  <c r="P2536" i="1" l="1"/>
  <c r="C2537" i="1"/>
  <c r="X2535" i="1"/>
  <c r="B2535" i="1" s="1"/>
  <c r="P2537" i="1" l="1"/>
  <c r="C2538" i="1"/>
  <c r="X2536" i="1"/>
  <c r="B2536" i="1" s="1"/>
  <c r="P2538" i="1" l="1"/>
  <c r="C2539" i="1"/>
  <c r="X2537" i="1"/>
  <c r="B2537" i="1"/>
  <c r="P2539" i="1" l="1"/>
  <c r="C2540" i="1"/>
  <c r="X2538" i="1"/>
  <c r="B2538" i="1" s="1"/>
  <c r="P2540" i="1" l="1"/>
  <c r="C2541" i="1"/>
  <c r="X2539" i="1"/>
  <c r="B2539" i="1"/>
  <c r="P2541" i="1" l="1"/>
  <c r="C2542" i="1"/>
  <c r="X2540" i="1"/>
  <c r="B2540" i="1" s="1"/>
  <c r="P2542" i="1" l="1"/>
  <c r="C2543" i="1"/>
  <c r="X2541" i="1"/>
  <c r="B2541" i="1" s="1"/>
  <c r="P2543" i="1" l="1"/>
  <c r="C2544" i="1"/>
  <c r="X2542" i="1"/>
  <c r="B2542" i="1" s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P2547" i="1" l="1"/>
  <c r="C2548" i="1"/>
  <c r="X2546" i="1"/>
  <c r="B2546" i="1" s="1"/>
  <c r="P2548" i="1" l="1"/>
  <c r="C2549" i="1"/>
  <c r="X2547" i="1"/>
  <c r="B2547" i="1"/>
  <c r="P2549" i="1" l="1"/>
  <c r="C2550" i="1"/>
  <c r="X2548" i="1"/>
  <c r="B2548" i="1" s="1"/>
  <c r="P2550" i="1" l="1"/>
  <c r="C2551" i="1"/>
  <c r="X2549" i="1"/>
  <c r="B2549" i="1" s="1"/>
  <c r="P2551" i="1" l="1"/>
  <c r="C2552" i="1"/>
  <c r="X2550" i="1"/>
  <c r="B2550" i="1" s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 s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 s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 s="1"/>
  <c r="P2564" i="1" l="1"/>
  <c r="C2565" i="1"/>
  <c r="X2563" i="1"/>
  <c r="B2563" i="1" s="1"/>
  <c r="P2565" i="1" l="1"/>
  <c r="C2566" i="1"/>
  <c r="X2564" i="1"/>
  <c r="B2564" i="1" s="1"/>
  <c r="C2567" i="1" l="1"/>
  <c r="P2567" i="1" s="1"/>
  <c r="P2566" i="1"/>
  <c r="X2565" i="1"/>
  <c r="B2565" i="1" s="1"/>
  <c r="X2566" i="1" l="1"/>
  <c r="B2566" i="1" s="1"/>
  <c r="X2567" i="1"/>
  <c r="B2567" i="1"/>
</calcChain>
</file>

<file path=xl/sharedStrings.xml><?xml version="1.0" encoding="utf-8"?>
<sst xmlns="http://schemas.openxmlformats.org/spreadsheetml/2006/main" count="241" uniqueCount="111">
  <si>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</si>
  <si>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</si>
  <si>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</si>
  <si>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</si>
  <si>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</si>
  <si>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</si>
  <si>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</si>
  <si>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</si>
  <si>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</si>
  <si>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</si>
  <si>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</si>
  <si>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</si>
  <si>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</si>
  <si>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</si>
  <si>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</si>
  <si>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</si>
  <si>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</si>
  <si>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</si>
  <si>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</si>
  <si>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</si>
  <si>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</si>
  <si>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</si>
  <si>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</si>
  <si>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</si>
  <si>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</si>
  <si>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</si>
  <si>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</si>
  <si>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</si>
  <si>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</si>
  <si>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</si>
  <si>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</si>
  <si>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</si>
  <si>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</si>
  <si>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</si>
  <si>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</si>
  <si>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</si>
  <si>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</si>
  <si>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</si>
  <si>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</si>
  <si>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</si>
  <si>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</si>
  <si>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</si>
  <si>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</si>
  <si>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</si>
  <si>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</si>
  <si>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</si>
  <si>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</si>
  <si>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</si>
  <si>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</si>
  <si>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</si>
  <si>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</si>
  <si>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</si>
  <si>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</si>
  <si>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</si>
  <si>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</si>
  <si>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</si>
  <si>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</si>
  <si>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</si>
  <si>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</si>
  <si>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</si>
  <si>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</si>
  <si>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</si>
  <si>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</si>
  <si>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</si>
  <si>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</si>
  <si>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</si>
  <si>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</si>
  <si>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</si>
  <si>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</si>
  <si>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</si>
  <si>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</si>
  <si>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</si>
  <si>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</si>
  <si>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</si>
  <si>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</si>
  <si>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</si>
  <si>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</si>
  <si>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</si>
  <si>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</si>
  <si>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</si>
  <si>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</si>
  <si>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</si>
  <si>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</si>
  <si>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</si>
  <si>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</si>
  <si>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</si>
  <si>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</si>
  <si>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</si>
  <si>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</si>
  <si>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</si>
  <si>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</si>
  <si>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</si>
  <si>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</si>
  <si>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</si>
  <si>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</si>
  <si>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</si>
  <si>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</si>
  <si>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</si>
  <si>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</si>
  <si>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</si>
  <si>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</si>
  <si>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</si>
  <si>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</si>
  <si>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</si>
  <si>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</si>
  <si>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IPCA +8,50% A.A.</t>
  </si>
  <si>
    <t>BASESEC / MELCHIORETTO</t>
  </si>
  <si>
    <t>BASE SECURITIZADORA S.A. - 1ª EMISSÃO DE CRI - 6ª SÉRIE - SENIOR - R$ 10.500.000,00</t>
  </si>
  <si>
    <t>1ª EMI/6ª SER</t>
  </si>
  <si>
    <t>21F1150245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</si>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</sst>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3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1324661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5.1406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44886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105</v>
      </c>
      <c r="C2" s="55"/>
      <c r="D2" s="46"/>
      <c r="E2" s="46"/>
      <c r="G2" s="141"/>
      <c r="H2" s="84"/>
      <c r="I2" s="144"/>
      <c r="J2" s="145" t="s">
        <v>2</v>
      </c>
      <c r="K2" s="141">
        <v>44908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16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44908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106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8.5000000000000006E-2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44886</v>
      </c>
      <c r="B10" s="8">
        <f>(P10+X10)</f>
        <v>1000</v>
      </c>
      <c r="C10" s="152">
        <v>1000</v>
      </c>
      <c r="D10" s="150">
        <f>AP10</f>
        <v>6370.34</v>
      </c>
      <c r="E10" s="150">
        <f>AR10</f>
        <v>6407.93</v>
      </c>
      <c r="F10" s="151">
        <f>AS10</f>
        <v>44855</v>
      </c>
      <c r="G10" s="10">
        <f t="shared" ref="G10:G73" si="2">(E10/D10)-1</f>
        <v>5.9007839455980093E-3</v>
      </c>
      <c r="H10" s="153">
        <f>AK201</f>
        <v>44915</v>
      </c>
      <c r="I10" s="41">
        <f>IF(A10&gt;I9,H10,I9)</f>
        <v>44915</v>
      </c>
      <c r="J10" s="154">
        <f>AL201</f>
        <v>21</v>
      </c>
      <c r="K10" s="83">
        <f t="shared" ref="K10:K39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8.5000000000000006E-2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44915</v>
      </c>
      <c r="AB10" s="4"/>
      <c r="AC10" s="101"/>
      <c r="AD10" s="102">
        <f>A10</f>
        <v>44886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44886</v>
      </c>
      <c r="AP10" s="132">
        <f>VLOOKUP($AO10,[1]Plan1!$EW$155:$EZ$311,2)</f>
        <v>6370.34</v>
      </c>
      <c r="AQ10" s="131">
        <f>EDATE($AO10,-2)</f>
        <v>44825</v>
      </c>
      <c r="AR10" s="132">
        <f>VLOOKUP($AO10,[1]Plan1!$EW$155:$EZ$311,4)</f>
        <v>6407.93</v>
      </c>
      <c r="AS10" s="131">
        <f>EDATE($AO10,-1)</f>
        <v>44855</v>
      </c>
      <c r="AT10" s="133">
        <f>(AR10/AP10)-1</f>
        <v>5.9007839455980093E-3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44887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6370.34</v>
      </c>
      <c r="E11" s="91">
        <f>E10</f>
        <v>6407.93</v>
      </c>
      <c r="F11" s="92">
        <f t="shared" ref="F11:F37" si="14">IF(D11=D10,F10,A11)</f>
        <v>44855</v>
      </c>
      <c r="G11" s="93">
        <f t="shared" si="2"/>
        <v>5.9007839455980093E-3</v>
      </c>
      <c r="H11" s="94">
        <f t="shared" ref="H11:H43" si="15">IF(DAY(A11)=H$9,VLOOKUP(A11,AH$118:AN$450,4),H10)</f>
        <v>44915</v>
      </c>
      <c r="I11" s="94">
        <f t="shared" ref="I11:I73" si="16">IF(A11&gt;I10,H11,I10)</f>
        <v>44915</v>
      </c>
      <c r="J11" s="95">
        <f t="shared" ref="J11:J74" si="17">IF(I11=I10,J10,NETWORKDAYS(I10,I11,$AD$201:$AD$502)-1)</f>
        <v>21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8.5000000000000006E-2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44915</v>
      </c>
      <c r="AB11" s="4"/>
      <c r="AC11" s="101">
        <v>0</v>
      </c>
      <c r="AD11" s="102">
        <f>A7</f>
        <v>44908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44915</v>
      </c>
      <c r="AN11" s="11"/>
      <c r="AO11" s="107">
        <f t="shared" si="10"/>
        <v>44915</v>
      </c>
      <c r="AP11" s="132">
        <f>VLOOKUP($AO11,[1]Plan1!$EW$155:$EZ$311,2)</f>
        <v>6407.93</v>
      </c>
      <c r="AQ11" s="131">
        <f t="shared" ref="AQ11:AQ74" si="24">EDATE($AO11,-2)</f>
        <v>44854</v>
      </c>
      <c r="AR11" s="132">
        <f>VLOOKUP($AO11,[1]Plan1!$EW$155:$EZ$311,4)</f>
        <v>6434.2</v>
      </c>
      <c r="AS11" s="131">
        <f t="shared" ref="AS11:AS74" si="25">EDATE($AO11,-1)</f>
        <v>44885</v>
      </c>
      <c r="AT11" s="133">
        <f t="shared" ref="AT11:AT74" si="26">(AR11/AP11)-1</f>
        <v>4.0996078296735572E-3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44888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6370.34</v>
      </c>
      <c r="E12" s="91">
        <f t="shared" ref="E12:E39" si="28">E11</f>
        <v>6407.93</v>
      </c>
      <c r="F12" s="92">
        <f t="shared" si="14"/>
        <v>44855</v>
      </c>
      <c r="G12" s="93">
        <f t="shared" si="2"/>
        <v>5.9007839455980093E-3</v>
      </c>
      <c r="H12" s="94">
        <f t="shared" si="15"/>
        <v>44915</v>
      </c>
      <c r="I12" s="94">
        <f t="shared" si="16"/>
        <v>44915</v>
      </c>
      <c r="J12" s="95">
        <f t="shared" si="17"/>
        <v>21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8.5000000000000006E-2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44915</v>
      </c>
      <c r="AB12" s="4"/>
      <c r="AC12" s="101">
        <f t="shared" ref="AC12:AC75" si="33">AC11+1</f>
        <v>1</v>
      </c>
      <c r="AD12" s="107">
        <f>VLOOKUP(AC12,$AG$201:$AK$400,4,FALSE)</f>
        <v>44915</v>
      </c>
      <c r="AE12" s="103">
        <f t="shared" ref="AE12:AE24" si="34">(AE11-AH12)</f>
        <v>979.41886963000002</v>
      </c>
      <c r="AF12" s="111">
        <f t="shared" ref="AF12:AF43" si="35">NETWORKDAYS(AD11,AD12,AD$201:AD$502)-1</f>
        <v>5</v>
      </c>
      <c r="AG12" s="112">
        <f>TRUNC(AE11*(ROUND((1+T$10)^(AF12/252),9)-1),8)</f>
        <v>1.619961</v>
      </c>
      <c r="AH12" s="113">
        <f t="shared" ref="AH12:AH24" si="36">TRUNC((AE11*AI12),8)</f>
        <v>20.58113037</v>
      </c>
      <c r="AI12" s="160">
        <f>VLOOKUP(AD12,A$10:R$2567,18)</f>
        <v>2.0581130371445308E-2</v>
      </c>
      <c r="AJ12" s="103">
        <f t="shared" ref="AJ12:AJ18" si="37">(AG12+AH12)</f>
        <v>22.20109137</v>
      </c>
      <c r="AK12" s="101">
        <f t="shared" ref="AK12:AK75" si="38">AK11+1</f>
        <v>1</v>
      </c>
      <c r="AL12" s="110" t="s">
        <v>104</v>
      </c>
      <c r="AM12" s="107">
        <f t="shared" si="23"/>
        <v>44946</v>
      </c>
      <c r="AN12" s="7"/>
      <c r="AO12" s="107">
        <f t="shared" si="10"/>
        <v>44946</v>
      </c>
      <c r="AP12" s="132">
        <f>VLOOKUP($AO12,[1]Plan1!$EW$155:$EZ$311,2)</f>
        <v>6434.2</v>
      </c>
      <c r="AQ12" s="131">
        <f t="shared" si="24"/>
        <v>44885</v>
      </c>
      <c r="AR12" s="132">
        <f>VLOOKUP($AO12,[1]Plan1!$EW$155:$EZ$311,4)</f>
        <v>6474.09</v>
      </c>
      <c r="AS12" s="131">
        <f t="shared" si="25"/>
        <v>44915</v>
      </c>
      <c r="AT12" s="133">
        <f t="shared" si="26"/>
        <v>6.199682944266538E-3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44889</v>
      </c>
      <c r="B13" s="89">
        <f t="shared" si="12"/>
        <v>1000</v>
      </c>
      <c r="C13" s="89">
        <f t="shared" si="27"/>
        <v>1000</v>
      </c>
      <c r="D13" s="90">
        <f t="shared" si="13"/>
        <v>6370.34</v>
      </c>
      <c r="E13" s="91">
        <f t="shared" si="28"/>
        <v>6407.93</v>
      </c>
      <c r="F13" s="92">
        <f t="shared" si="14"/>
        <v>44855</v>
      </c>
      <c r="G13" s="93">
        <f t="shared" si="2"/>
        <v>5.9007839455980093E-3</v>
      </c>
      <c r="H13" s="94">
        <f t="shared" si="15"/>
        <v>44915</v>
      </c>
      <c r="I13" s="94">
        <f t="shared" si="16"/>
        <v>44915</v>
      </c>
      <c r="J13" s="95">
        <f t="shared" si="17"/>
        <v>21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8.5000000000000006E-2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44915</v>
      </c>
      <c r="AB13" s="4"/>
      <c r="AC13" s="101">
        <f t="shared" si="33"/>
        <v>2</v>
      </c>
      <c r="AD13" s="107">
        <f t="shared" ref="AD13:AD76" si="39">VLOOKUP(AC13,$AG$201:$AK$400,4,FALSE)</f>
        <v>44946</v>
      </c>
      <c r="AE13" s="103">
        <f t="shared" si="34"/>
        <v>968.05429494999998</v>
      </c>
      <c r="AF13" s="105">
        <f t="shared" si="35"/>
        <v>23</v>
      </c>
      <c r="AG13" s="114">
        <f t="shared" ref="AG13:AG18" si="40">TRUNC(AE12*(ROUND((1+T$10)^(AF13/252),9)-1),8)</f>
        <v>7.3197662499999998</v>
      </c>
      <c r="AH13" s="113">
        <f t="shared" si="36"/>
        <v>11.36457468</v>
      </c>
      <c r="AI13" s="160">
        <f>VLOOKUP(AD13,A$10:R$2567,18)</f>
        <v>1.1603385475408217E-2</v>
      </c>
      <c r="AJ13" s="103">
        <f t="shared" si="37"/>
        <v>18.684340930000001</v>
      </c>
      <c r="AK13" s="101">
        <f t="shared" si="38"/>
        <v>2</v>
      </c>
      <c r="AL13" s="110" t="s">
        <v>104</v>
      </c>
      <c r="AM13" s="107">
        <f t="shared" si="23"/>
        <v>44979</v>
      </c>
      <c r="AN13" s="7"/>
      <c r="AO13" s="107">
        <f t="shared" si="10"/>
        <v>44979</v>
      </c>
      <c r="AP13" s="132">
        <f>VLOOKUP($AO13,[1]Plan1!$EW$155:$EZ$311,2)</f>
        <v>6474.09</v>
      </c>
      <c r="AQ13" s="131">
        <f t="shared" si="24"/>
        <v>44917</v>
      </c>
      <c r="AR13" s="132">
        <f>VLOOKUP($AO13,[1]Plan1!$EW$155:$EZ$311,4)</f>
        <v>6508.4</v>
      </c>
      <c r="AS13" s="131">
        <f t="shared" si="25"/>
        <v>44948</v>
      </c>
      <c r="AT13" s="133">
        <f t="shared" si="26"/>
        <v>5.2995865055938118E-3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44890</v>
      </c>
      <c r="B14" s="89">
        <f t="shared" si="12"/>
        <v>1000</v>
      </c>
      <c r="C14" s="89">
        <f t="shared" si="27"/>
        <v>1000</v>
      </c>
      <c r="D14" s="90">
        <f t="shared" si="13"/>
        <v>6370.34</v>
      </c>
      <c r="E14" s="91">
        <f t="shared" si="28"/>
        <v>6407.93</v>
      </c>
      <c r="F14" s="92">
        <f t="shared" si="14"/>
        <v>44855</v>
      </c>
      <c r="G14" s="93">
        <f t="shared" si="2"/>
        <v>5.9007839455980093E-3</v>
      </c>
      <c r="H14" s="94">
        <f t="shared" si="15"/>
        <v>44915</v>
      </c>
      <c r="I14" s="94">
        <f t="shared" si="16"/>
        <v>44915</v>
      </c>
      <c r="J14" s="95">
        <f t="shared" si="17"/>
        <v>21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8.5000000000000006E-2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44915</v>
      </c>
      <c r="AB14" s="4"/>
      <c r="AC14" s="101">
        <f t="shared" si="33"/>
        <v>3</v>
      </c>
      <c r="AD14" s="107">
        <f t="shared" si="39"/>
        <v>44979</v>
      </c>
      <c r="AE14" s="103">
        <f t="shared" si="34"/>
        <v>955.34125713000003</v>
      </c>
      <c r="AF14" s="105">
        <f t="shared" si="35"/>
        <v>21</v>
      </c>
      <c r="AG14" s="114">
        <f t="shared" si="40"/>
        <v>6.6035755900000002</v>
      </c>
      <c r="AH14" s="113">
        <f t="shared" si="36"/>
        <v>12.71303782</v>
      </c>
      <c r="AI14" s="160">
        <f>VLOOKUP(AD14,A$10:R$2567,18)</f>
        <v>1.3132566931257876E-2</v>
      </c>
      <c r="AJ14" s="103">
        <f t="shared" si="37"/>
        <v>19.316613410000002</v>
      </c>
      <c r="AK14" s="101">
        <f t="shared" si="38"/>
        <v>3</v>
      </c>
      <c r="AL14" s="110" t="s">
        <v>104</v>
      </c>
      <c r="AM14" s="107">
        <f t="shared" si="23"/>
        <v>45005</v>
      </c>
      <c r="AN14" s="7"/>
      <c r="AO14" s="107">
        <f t="shared" si="10"/>
        <v>45005</v>
      </c>
      <c r="AP14" s="132">
        <f>VLOOKUP($AO14,[1]Plan1!$EW$155:$EZ$311,2)</f>
        <v>6508.4</v>
      </c>
      <c r="AQ14" s="131">
        <f t="shared" si="24"/>
        <v>44946</v>
      </c>
      <c r="AR14" s="132">
        <f>VLOOKUP($AO14,[1]Plan1!$EW$155:$EZ$311,4)</f>
        <v>6563.07</v>
      </c>
      <c r="AS14" s="131">
        <f t="shared" si="25"/>
        <v>44977</v>
      </c>
      <c r="AT14" s="133">
        <f t="shared" si="26"/>
        <v>8.3999139573474046E-3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44891</v>
      </c>
      <c r="B15" s="89">
        <f t="shared" si="12"/>
        <v>1000</v>
      </c>
      <c r="C15" s="89">
        <f t="shared" si="27"/>
        <v>1000</v>
      </c>
      <c r="D15" s="90">
        <f t="shared" si="13"/>
        <v>6370.34</v>
      </c>
      <c r="E15" s="91">
        <f t="shared" si="28"/>
        <v>6407.93</v>
      </c>
      <c r="F15" s="92">
        <f t="shared" si="14"/>
        <v>44855</v>
      </c>
      <c r="G15" s="93">
        <f t="shared" si="2"/>
        <v>5.9007839455980093E-3</v>
      </c>
      <c r="H15" s="94">
        <f t="shared" si="15"/>
        <v>44915</v>
      </c>
      <c r="I15" s="94">
        <f t="shared" si="16"/>
        <v>44915</v>
      </c>
      <c r="J15" s="95">
        <f t="shared" si="17"/>
        <v>21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8.5000000000000006E-2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44915</v>
      </c>
      <c r="AB15" s="4"/>
      <c r="AC15" s="101">
        <f t="shared" si="33"/>
        <v>4</v>
      </c>
      <c r="AD15" s="107">
        <f t="shared" si="39"/>
        <v>45005</v>
      </c>
      <c r="AE15" s="103">
        <f t="shared" si="34"/>
        <v>946.06195480000008</v>
      </c>
      <c r="AF15" s="105">
        <f t="shared" si="35"/>
        <v>18</v>
      </c>
      <c r="AG15" s="114">
        <f t="shared" si="40"/>
        <v>5.5831604700000002</v>
      </c>
      <c r="AH15" s="113">
        <f t="shared" si="36"/>
        <v>9.2793023300000002</v>
      </c>
      <c r="AI15" s="160">
        <f>VLOOKUP(AD15,A$10:R$2567,18)</f>
        <v>9.7130761046351245E-3</v>
      </c>
      <c r="AJ15" s="103">
        <f t="shared" si="37"/>
        <v>14.862462799999999</v>
      </c>
      <c r="AK15" s="101">
        <f t="shared" si="38"/>
        <v>4</v>
      </c>
      <c r="AL15" s="110" t="s">
        <v>104</v>
      </c>
      <c r="AM15" s="107">
        <f t="shared" si="23"/>
        <v>45036</v>
      </c>
      <c r="AN15" s="7"/>
      <c r="AO15" s="107">
        <f t="shared" si="10"/>
        <v>45036</v>
      </c>
      <c r="AP15" s="132">
        <f>VLOOKUP($AO15,[1]Plan1!$EW$155:$EZ$311,2)</f>
        <v>6563.07</v>
      </c>
      <c r="AQ15" s="131">
        <f t="shared" si="24"/>
        <v>44977</v>
      </c>
      <c r="AR15" s="132">
        <f>VLOOKUP($AO15,[1]Plan1!$EW$155:$EZ$311,4)</f>
        <v>6609.67</v>
      </c>
      <c r="AS15" s="131">
        <f t="shared" si="25"/>
        <v>45005</v>
      </c>
      <c r="AT15" s="133">
        <f t="shared" si="26"/>
        <v>7.1003356660832573E-3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88">
        <f t="shared" si="11"/>
        <v>44892</v>
      </c>
      <c r="B16" s="89">
        <f t="shared" si="12"/>
        <v>1000</v>
      </c>
      <c r="C16" s="89">
        <f t="shared" si="27"/>
        <v>1000</v>
      </c>
      <c r="D16" s="90">
        <f t="shared" si="13"/>
        <v>6370.34</v>
      </c>
      <c r="E16" s="91">
        <f t="shared" si="28"/>
        <v>6407.93</v>
      </c>
      <c r="F16" s="92">
        <f t="shared" si="14"/>
        <v>44855</v>
      </c>
      <c r="G16" s="93">
        <f t="shared" si="2"/>
        <v>5.9007839455980093E-3</v>
      </c>
      <c r="H16" s="94">
        <f t="shared" si="15"/>
        <v>44915</v>
      </c>
      <c r="I16" s="94">
        <f t="shared" si="16"/>
        <v>44915</v>
      </c>
      <c r="J16" s="95">
        <f t="shared" si="17"/>
        <v>21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8.5000000000000006E-2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44915</v>
      </c>
      <c r="AB16" s="4"/>
      <c r="AC16" s="101">
        <f t="shared" si="33"/>
        <v>5</v>
      </c>
      <c r="AD16" s="107">
        <f t="shared" si="39"/>
        <v>45036</v>
      </c>
      <c r="AE16" s="103">
        <f t="shared" si="34"/>
        <v>946.06195480000008</v>
      </c>
      <c r="AF16" s="105">
        <f t="shared" si="35"/>
        <v>22</v>
      </c>
      <c r="AG16" s="114">
        <f t="shared" si="40"/>
        <v>6.7619636300000003</v>
      </c>
      <c r="AH16" s="113">
        <f t="shared" si="36"/>
        <v>0</v>
      </c>
      <c r="AI16" s="109">
        <v>0</v>
      </c>
      <c r="AJ16" s="103">
        <f t="shared" si="37"/>
        <v>6.7619636300000003</v>
      </c>
      <c r="AK16" s="101">
        <f t="shared" si="38"/>
        <v>5</v>
      </c>
      <c r="AL16" s="110" t="s">
        <v>104</v>
      </c>
      <c r="AM16" s="107">
        <f t="shared" si="23"/>
        <v>45068</v>
      </c>
      <c r="AN16" s="7"/>
      <c r="AO16" s="107">
        <f t="shared" si="10"/>
        <v>45068</v>
      </c>
      <c r="AP16" s="132">
        <f>VLOOKUP($AO16,[1]Plan1!$EW$155:$EZ$311,2)</f>
        <v>6609.67</v>
      </c>
      <c r="AQ16" s="131">
        <f t="shared" si="24"/>
        <v>45007</v>
      </c>
      <c r="AR16" s="132">
        <f>VLOOKUP($AO16,[1]Plan1!$EW$155:$EZ$311,4)</f>
        <v>6649.99</v>
      </c>
      <c r="AS16" s="131">
        <f t="shared" si="25"/>
        <v>45038</v>
      </c>
      <c r="AT16" s="133">
        <f t="shared" si="26"/>
        <v>6.1001532602988906E-3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88">
        <f t="shared" si="11"/>
        <v>44893</v>
      </c>
      <c r="B17" s="89">
        <f t="shared" si="12"/>
        <v>1000</v>
      </c>
      <c r="C17" s="89">
        <f t="shared" si="27"/>
        <v>1000</v>
      </c>
      <c r="D17" s="90">
        <f>IF(E17=E16,D16,E16)</f>
        <v>6370.34</v>
      </c>
      <c r="E17" s="91">
        <f t="shared" si="28"/>
        <v>6407.93</v>
      </c>
      <c r="F17" s="92">
        <f t="shared" si="14"/>
        <v>44855</v>
      </c>
      <c r="G17" s="93">
        <f t="shared" si="2"/>
        <v>5.9007839455980093E-3</v>
      </c>
      <c r="H17" s="94">
        <f t="shared" si="15"/>
        <v>44915</v>
      </c>
      <c r="I17" s="94">
        <f t="shared" si="16"/>
        <v>44915</v>
      </c>
      <c r="J17" s="95">
        <f t="shared" si="17"/>
        <v>21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8.5000000000000006E-2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44915</v>
      </c>
      <c r="AB17" s="4"/>
      <c r="AC17" s="101">
        <f t="shared" si="33"/>
        <v>6</v>
      </c>
      <c r="AD17" s="107">
        <f t="shared" si="39"/>
        <v>45068</v>
      </c>
      <c r="AE17" s="103">
        <f t="shared" si="34"/>
        <v>946.06195480000008</v>
      </c>
      <c r="AF17" s="105">
        <f t="shared" si="35"/>
        <v>20</v>
      </c>
      <c r="AG17" s="114">
        <f t="shared" si="40"/>
        <v>6.1452476000000003</v>
      </c>
      <c r="AH17" s="113">
        <f t="shared" si="36"/>
        <v>0</v>
      </c>
      <c r="AI17" s="109">
        <v>0</v>
      </c>
      <c r="AJ17" s="103">
        <f t="shared" si="37"/>
        <v>6.1452476000000003</v>
      </c>
      <c r="AK17" s="101">
        <f t="shared" si="38"/>
        <v>6</v>
      </c>
      <c r="AL17" s="110" t="s">
        <v>104</v>
      </c>
      <c r="AM17" s="107">
        <f t="shared" si="23"/>
        <v>45097</v>
      </c>
      <c r="AN17" s="7"/>
      <c r="AO17" s="107">
        <f t="shared" si="10"/>
        <v>45097</v>
      </c>
      <c r="AP17" s="132">
        <f>VLOOKUP($AO17,[1]Plan1!$EW$155:$EZ$311,2)</f>
        <v>6649.99</v>
      </c>
      <c r="AQ17" s="131">
        <f t="shared" si="24"/>
        <v>45036</v>
      </c>
      <c r="AR17" s="132">
        <f>VLOOKUP($AO17,[1]Plan1!$EW$155:$EZ$311,4)</f>
        <v>6665.28</v>
      </c>
      <c r="AS17" s="131">
        <f t="shared" si="25"/>
        <v>45066</v>
      </c>
      <c r="AT17" s="133">
        <f t="shared" si="26"/>
        <v>2.2992515778219591E-3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88">
        <f t="shared" si="11"/>
        <v>44894</v>
      </c>
      <c r="B18" s="89">
        <f t="shared" si="12"/>
        <v>1000</v>
      </c>
      <c r="C18" s="89">
        <f t="shared" si="27"/>
        <v>1000</v>
      </c>
      <c r="D18" s="90">
        <f t="shared" si="13"/>
        <v>6370.34</v>
      </c>
      <c r="E18" s="91">
        <f t="shared" si="28"/>
        <v>6407.93</v>
      </c>
      <c r="F18" s="92">
        <f t="shared" si="14"/>
        <v>44855</v>
      </c>
      <c r="G18" s="93">
        <f t="shared" si="2"/>
        <v>5.9007839455980093E-3</v>
      </c>
      <c r="H18" s="94">
        <f t="shared" si="15"/>
        <v>44915</v>
      </c>
      <c r="I18" s="94">
        <f t="shared" si="16"/>
        <v>44915</v>
      </c>
      <c r="J18" s="95">
        <f t="shared" si="17"/>
        <v>21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8.5000000000000006E-2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44915</v>
      </c>
      <c r="AB18" s="4"/>
      <c r="AC18" s="101">
        <f t="shared" si="33"/>
        <v>7</v>
      </c>
      <c r="AD18" s="107">
        <f t="shared" si="39"/>
        <v>45097</v>
      </c>
      <c r="AE18" s="103">
        <f t="shared" si="34"/>
        <v>946.06195480000008</v>
      </c>
      <c r="AF18" s="105">
        <f t="shared" si="35"/>
        <v>20</v>
      </c>
      <c r="AG18" s="114">
        <f t="shared" si="40"/>
        <v>6.1452476000000003</v>
      </c>
      <c r="AH18" s="113">
        <f t="shared" si="36"/>
        <v>0</v>
      </c>
      <c r="AI18" s="109">
        <v>0</v>
      </c>
      <c r="AJ18" s="103">
        <f t="shared" si="37"/>
        <v>6.1452476000000003</v>
      </c>
      <c r="AK18" s="101">
        <f t="shared" si="38"/>
        <v>7</v>
      </c>
      <c r="AL18" s="110" t="s">
        <v>104</v>
      </c>
      <c r="AM18" s="107">
        <f t="shared" si="23"/>
        <v>45127</v>
      </c>
      <c r="AN18" s="7"/>
      <c r="AO18" s="107">
        <f t="shared" si="10"/>
        <v>45127</v>
      </c>
      <c r="AP18" s="132">
        <f>VLOOKUP($AO18,[1]Plan1!$EW$155:$EZ$311,2)</f>
        <v>6665.28</v>
      </c>
      <c r="AQ18" s="131">
        <f t="shared" si="24"/>
        <v>45066</v>
      </c>
      <c r="AR18" s="132">
        <f>VLOOKUP($AO18,[1]Plan1!$EW$155:$EZ$311,4)</f>
        <v>6659.95</v>
      </c>
      <c r="AS18" s="131">
        <f t="shared" si="25"/>
        <v>45097</v>
      </c>
      <c r="AT18" s="133">
        <f t="shared" si="26"/>
        <v>-7.9966633059680436E-4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88">
        <f t="shared" si="11"/>
        <v>44895</v>
      </c>
      <c r="B19" s="89">
        <f t="shared" si="12"/>
        <v>1000</v>
      </c>
      <c r="C19" s="89">
        <f t="shared" si="27"/>
        <v>1000</v>
      </c>
      <c r="D19" s="90">
        <f t="shared" si="13"/>
        <v>6370.34</v>
      </c>
      <c r="E19" s="91">
        <f t="shared" si="28"/>
        <v>6407.93</v>
      </c>
      <c r="F19" s="92">
        <f t="shared" si="14"/>
        <v>44855</v>
      </c>
      <c r="G19" s="93">
        <f t="shared" si="2"/>
        <v>5.9007839455980093E-3</v>
      </c>
      <c r="H19" s="94">
        <f t="shared" si="15"/>
        <v>44915</v>
      </c>
      <c r="I19" s="94">
        <f t="shared" si="16"/>
        <v>44915</v>
      </c>
      <c r="J19" s="95">
        <f t="shared" si="17"/>
        <v>21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8.5000000000000006E-2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44915</v>
      </c>
      <c r="AB19" s="4"/>
      <c r="AC19" s="101">
        <f t="shared" si="33"/>
        <v>8</v>
      </c>
      <c r="AD19" s="107">
        <f t="shared" si="39"/>
        <v>45127</v>
      </c>
      <c r="AE19" s="103">
        <f t="shared" si="34"/>
        <v>946.06195480000008</v>
      </c>
      <c r="AF19" s="105">
        <f t="shared" si="35"/>
        <v>22</v>
      </c>
      <c r="AG19" s="114">
        <f t="shared" ref="AG19" si="41">TRUNC(AE18*(ROUND((1+T$10)^(AF19/252),9)-1),8)</f>
        <v>6.7619636300000003</v>
      </c>
      <c r="AH19" s="113">
        <f t="shared" si="36"/>
        <v>0</v>
      </c>
      <c r="AI19" s="109">
        <v>0</v>
      </c>
      <c r="AJ19" s="103">
        <f t="shared" ref="AJ19" si="42">(AG19+AH19)</f>
        <v>6.7619636300000003</v>
      </c>
      <c r="AK19" s="101">
        <f t="shared" si="38"/>
        <v>8</v>
      </c>
      <c r="AL19" s="110" t="s">
        <v>104</v>
      </c>
      <c r="AM19" s="107">
        <f t="shared" si="23"/>
        <v>45159</v>
      </c>
      <c r="AN19" s="7"/>
      <c r="AO19" s="107">
        <f t="shared" si="10"/>
        <v>45159</v>
      </c>
      <c r="AP19" s="132">
        <f>VLOOKUP($AO19,[1]Plan1!$EW$155:$EZ$311,2)</f>
        <v>6659.95</v>
      </c>
      <c r="AQ19" s="131">
        <f t="shared" si="24"/>
        <v>45098</v>
      </c>
      <c r="AR19" s="132">
        <f>VLOOKUP($AO19,[1]Plan1!$EW$155:$EZ$311,4)</f>
        <v>6667.94</v>
      </c>
      <c r="AS19" s="131">
        <f t="shared" si="25"/>
        <v>45128</v>
      </c>
      <c r="AT19" s="133">
        <f t="shared" si="26"/>
        <v>1.1997087065218626E-3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88">
        <f t="shared" si="11"/>
        <v>44896</v>
      </c>
      <c r="B20" s="89">
        <f t="shared" si="12"/>
        <v>1000</v>
      </c>
      <c r="C20" s="89">
        <f t="shared" si="27"/>
        <v>1000</v>
      </c>
      <c r="D20" s="90">
        <f t="shared" si="13"/>
        <v>6370.34</v>
      </c>
      <c r="E20" s="91">
        <f t="shared" si="28"/>
        <v>6407.93</v>
      </c>
      <c r="F20" s="92">
        <f t="shared" si="14"/>
        <v>44855</v>
      </c>
      <c r="G20" s="93">
        <f t="shared" si="2"/>
        <v>5.9007839455980093E-3</v>
      </c>
      <c r="H20" s="94">
        <f t="shared" si="15"/>
        <v>44915</v>
      </c>
      <c r="I20" s="94">
        <f t="shared" si="16"/>
        <v>44915</v>
      </c>
      <c r="J20" s="95">
        <f t="shared" si="17"/>
        <v>21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8.5000000000000006E-2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44915</v>
      </c>
      <c r="AB20" s="4"/>
      <c r="AC20" s="101">
        <f t="shared" si="33"/>
        <v>9</v>
      </c>
      <c r="AD20" s="107">
        <f t="shared" si="39"/>
        <v>45159</v>
      </c>
      <c r="AE20" s="103">
        <f t="shared" si="34"/>
        <v>946.06195480000008</v>
      </c>
      <c r="AF20" s="105">
        <f t="shared" si="35"/>
        <v>22</v>
      </c>
      <c r="AG20" s="114">
        <f t="shared" ref="AG20:AG22" si="43">TRUNC(AE19*(ROUND((1+T$10)^(AF20/252),9)-1),8)</f>
        <v>6.7619636300000003</v>
      </c>
      <c r="AH20" s="113">
        <f t="shared" si="36"/>
        <v>0</v>
      </c>
      <c r="AI20" s="109">
        <v>0</v>
      </c>
      <c r="AJ20" s="103">
        <f t="shared" ref="AJ20:AJ22" si="44">(AG20+AH20)</f>
        <v>6.7619636300000003</v>
      </c>
      <c r="AK20" s="101">
        <f t="shared" si="38"/>
        <v>9</v>
      </c>
      <c r="AL20" s="110" t="s">
        <v>104</v>
      </c>
      <c r="AM20" s="107">
        <f t="shared" si="23"/>
        <v>45189</v>
      </c>
      <c r="AN20" s="7"/>
      <c r="AO20" s="107">
        <f t="shared" si="10"/>
        <v>45189</v>
      </c>
      <c r="AP20" s="132">
        <f>VLOOKUP($AO20,[1]Plan1!$EW$155:$EZ$311,2)</f>
        <v>6667.94</v>
      </c>
      <c r="AQ20" s="131">
        <f t="shared" si="24"/>
        <v>45127</v>
      </c>
      <c r="AR20" s="132">
        <f>VLOOKUP($AO20,[1]Plan1!$EW$155:$EZ$311,4)</f>
        <v>6683.28</v>
      </c>
      <c r="AS20" s="131">
        <f t="shared" si="25"/>
        <v>45158</v>
      </c>
      <c r="AT20" s="133">
        <f t="shared" si="26"/>
        <v>2.3005605929267148E-3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88">
        <f t="shared" si="11"/>
        <v>44897</v>
      </c>
      <c r="B21" s="89">
        <f t="shared" si="12"/>
        <v>1000</v>
      </c>
      <c r="C21" s="89">
        <f t="shared" si="27"/>
        <v>1000</v>
      </c>
      <c r="D21" s="90">
        <f t="shared" si="13"/>
        <v>6370.34</v>
      </c>
      <c r="E21" s="91">
        <f t="shared" si="28"/>
        <v>6407.93</v>
      </c>
      <c r="F21" s="92">
        <f t="shared" si="14"/>
        <v>44855</v>
      </c>
      <c r="G21" s="93">
        <f t="shared" si="2"/>
        <v>5.9007839455980093E-3</v>
      </c>
      <c r="H21" s="94">
        <f t="shared" si="15"/>
        <v>44915</v>
      </c>
      <c r="I21" s="94">
        <f t="shared" si="16"/>
        <v>44915</v>
      </c>
      <c r="J21" s="95">
        <f t="shared" si="17"/>
        <v>21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8.5000000000000006E-2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44915</v>
      </c>
      <c r="AB21" s="4"/>
      <c r="AC21" s="101">
        <f t="shared" si="33"/>
        <v>10</v>
      </c>
      <c r="AD21" s="107">
        <f t="shared" si="39"/>
        <v>45189</v>
      </c>
      <c r="AE21" s="103">
        <f t="shared" si="34"/>
        <v>946.06195480000008</v>
      </c>
      <c r="AF21" s="105">
        <f t="shared" si="35"/>
        <v>21</v>
      </c>
      <c r="AG21" s="114">
        <f t="shared" si="43"/>
        <v>6.4535549999999997</v>
      </c>
      <c r="AH21" s="113">
        <f t="shared" si="36"/>
        <v>0</v>
      </c>
      <c r="AI21" s="109">
        <v>0</v>
      </c>
      <c r="AJ21" s="103">
        <f t="shared" si="44"/>
        <v>6.4535549999999997</v>
      </c>
      <c r="AK21" s="101">
        <f t="shared" si="38"/>
        <v>10</v>
      </c>
      <c r="AL21" s="110" t="s">
        <v>104</v>
      </c>
      <c r="AM21" s="107">
        <f t="shared" si="23"/>
        <v>45219</v>
      </c>
      <c r="AN21" s="7"/>
      <c r="AO21" s="107">
        <f t="shared" si="10"/>
        <v>45219</v>
      </c>
      <c r="AP21" s="132">
        <f>VLOOKUP($AO21,[1]Plan1!$EW$155:$EZ$311,2)</f>
        <v>6683.28</v>
      </c>
      <c r="AQ21" s="131">
        <f t="shared" si="24"/>
        <v>45158</v>
      </c>
      <c r="AR21" s="132">
        <f>VLOOKUP($AO21,[1]Plan1!$EW$155:$EZ$311,4)</f>
        <v>6700.66</v>
      </c>
      <c r="AS21" s="131">
        <f t="shared" si="25"/>
        <v>45189</v>
      </c>
      <c r="AT21" s="133">
        <f t="shared" si="26"/>
        <v>2.60051950539264E-3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88">
        <f t="shared" si="11"/>
        <v>44898</v>
      </c>
      <c r="B22" s="89">
        <f t="shared" si="12"/>
        <v>1000</v>
      </c>
      <c r="C22" s="89">
        <f t="shared" si="27"/>
        <v>1000</v>
      </c>
      <c r="D22" s="90">
        <f t="shared" si="13"/>
        <v>6370.34</v>
      </c>
      <c r="E22" s="91">
        <f t="shared" si="28"/>
        <v>6407.93</v>
      </c>
      <c r="F22" s="92">
        <f t="shared" si="14"/>
        <v>44855</v>
      </c>
      <c r="G22" s="93">
        <f t="shared" si="2"/>
        <v>5.9007839455980093E-3</v>
      </c>
      <c r="H22" s="94">
        <f t="shared" si="15"/>
        <v>44915</v>
      </c>
      <c r="I22" s="94">
        <f t="shared" si="16"/>
        <v>44915</v>
      </c>
      <c r="J22" s="95">
        <f t="shared" si="17"/>
        <v>21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8.5000000000000006E-2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44915</v>
      </c>
      <c r="AB22" s="4"/>
      <c r="AC22" s="101">
        <f t="shared" si="33"/>
        <v>11</v>
      </c>
      <c r="AD22" s="107">
        <f t="shared" si="39"/>
        <v>45219</v>
      </c>
      <c r="AE22" s="103">
        <f t="shared" si="34"/>
        <v>946.06195480000008</v>
      </c>
      <c r="AF22" s="105">
        <f t="shared" si="35"/>
        <v>21</v>
      </c>
      <c r="AG22" s="114">
        <f t="shared" si="43"/>
        <v>6.4535549999999997</v>
      </c>
      <c r="AH22" s="113">
        <f t="shared" si="36"/>
        <v>0</v>
      </c>
      <c r="AI22" s="109">
        <v>0</v>
      </c>
      <c r="AJ22" s="103">
        <f t="shared" si="44"/>
        <v>6.4535549999999997</v>
      </c>
      <c r="AK22" s="101">
        <f t="shared" si="38"/>
        <v>11</v>
      </c>
      <c r="AL22" s="110" t="s">
        <v>104</v>
      </c>
      <c r="AM22" s="107">
        <f t="shared" si="23"/>
        <v>45250</v>
      </c>
      <c r="AN22" s="7"/>
      <c r="AO22" s="107">
        <f t="shared" si="10"/>
        <v>45250</v>
      </c>
      <c r="AP22" s="132">
        <f>VLOOKUP($AO22,[1]Plan1!$EW$155:$EZ$311,2)</f>
        <v>6700.66</v>
      </c>
      <c r="AQ22" s="131">
        <f t="shared" si="24"/>
        <v>45189</v>
      </c>
      <c r="AR22" s="132">
        <f>VLOOKUP($AO22,[1]Plan1!$EW$155:$EZ$311,4)</f>
        <v>6716.74</v>
      </c>
      <c r="AS22" s="131">
        <f t="shared" si="25"/>
        <v>45219</v>
      </c>
      <c r="AT22" s="133">
        <f t="shared" si="26"/>
        <v>2.3997636053760818E-3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88">
        <f t="shared" si="11"/>
        <v>44899</v>
      </c>
      <c r="B23" s="89">
        <f t="shared" si="12"/>
        <v>1000</v>
      </c>
      <c r="C23" s="89">
        <f t="shared" si="27"/>
        <v>1000</v>
      </c>
      <c r="D23" s="90">
        <f t="shared" si="13"/>
        <v>6370.34</v>
      </c>
      <c r="E23" s="91">
        <f t="shared" si="28"/>
        <v>6407.93</v>
      </c>
      <c r="F23" s="92">
        <f t="shared" si="14"/>
        <v>44855</v>
      </c>
      <c r="G23" s="93">
        <f t="shared" si="2"/>
        <v>5.9007839455980093E-3</v>
      </c>
      <c r="H23" s="94">
        <f t="shared" si="15"/>
        <v>44915</v>
      </c>
      <c r="I23" s="94">
        <f t="shared" si="16"/>
        <v>44915</v>
      </c>
      <c r="J23" s="95">
        <f t="shared" si="17"/>
        <v>21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8.5000000000000006E-2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44915</v>
      </c>
      <c r="AB23" s="4"/>
      <c r="AC23" s="101">
        <f t="shared" si="33"/>
        <v>12</v>
      </c>
      <c r="AD23" s="107">
        <f t="shared" si="39"/>
        <v>45250</v>
      </c>
      <c r="AE23" s="103">
        <f t="shared" si="34"/>
        <v>946.06195480000008</v>
      </c>
      <c r="AF23" s="105">
        <f t="shared" si="35"/>
        <v>19</v>
      </c>
      <c r="AG23" s="114">
        <f t="shared" ref="AG23:AG24" si="45">TRUNC(AE22*(ROUND((1+T$10)^(AF23/252),9)-1),8)</f>
        <v>5.8370385899999997</v>
      </c>
      <c r="AH23" s="113">
        <f t="shared" si="36"/>
        <v>0</v>
      </c>
      <c r="AI23" s="109">
        <v>0</v>
      </c>
      <c r="AJ23" s="103">
        <f t="shared" ref="AJ23:AJ24" si="46">(AG23+AH23)</f>
        <v>5.8370385899999997</v>
      </c>
      <c r="AK23" s="101">
        <f t="shared" si="38"/>
        <v>12</v>
      </c>
      <c r="AL23" s="110" t="s">
        <v>104</v>
      </c>
      <c r="AM23" s="107">
        <f t="shared" si="23"/>
        <v>45280</v>
      </c>
      <c r="AN23" s="7"/>
      <c r="AO23" s="107">
        <f t="shared" si="10"/>
        <v>45280</v>
      </c>
      <c r="AP23" s="132">
        <f>VLOOKUP($AO23,[1]Plan1!$EW$155:$EZ$311,2)</f>
        <v>6716.74</v>
      </c>
      <c r="AQ23" s="131">
        <f t="shared" si="24"/>
        <v>45219</v>
      </c>
      <c r="AR23" s="132">
        <f>VLOOKUP($AO23,[1]Plan1!$EW$155:$EZ$311,4)</f>
        <v>6735.55</v>
      </c>
      <c r="AS23" s="131">
        <f t="shared" si="25"/>
        <v>45250</v>
      </c>
      <c r="AT23" s="133">
        <f t="shared" si="26"/>
        <v>2.8004657021114543E-3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88">
        <f t="shared" si="11"/>
        <v>44900</v>
      </c>
      <c r="B24" s="89">
        <f t="shared" si="12"/>
        <v>1000</v>
      </c>
      <c r="C24" s="89">
        <f t="shared" si="27"/>
        <v>1000</v>
      </c>
      <c r="D24" s="90">
        <f t="shared" si="13"/>
        <v>6370.34</v>
      </c>
      <c r="E24" s="91">
        <f t="shared" si="28"/>
        <v>6407.93</v>
      </c>
      <c r="F24" s="92">
        <f t="shared" si="14"/>
        <v>44855</v>
      </c>
      <c r="G24" s="93">
        <f t="shared" si="2"/>
        <v>5.9007839455980093E-3</v>
      </c>
      <c r="H24" s="94">
        <f t="shared" si="15"/>
        <v>44915</v>
      </c>
      <c r="I24" s="94">
        <f t="shared" si="16"/>
        <v>44915</v>
      </c>
      <c r="J24" s="95">
        <f t="shared" si="17"/>
        <v>21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8.5000000000000006E-2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44915</v>
      </c>
      <c r="AB24" s="4"/>
      <c r="AC24" s="101">
        <f t="shared" si="33"/>
        <v>13</v>
      </c>
      <c r="AD24" s="107">
        <f t="shared" si="39"/>
        <v>45280</v>
      </c>
      <c r="AE24" s="103">
        <f t="shared" si="34"/>
        <v>946.06195480000008</v>
      </c>
      <c r="AF24" s="105">
        <f t="shared" si="35"/>
        <v>22</v>
      </c>
      <c r="AG24" s="114">
        <f t="shared" si="45"/>
        <v>6.7619636300000003</v>
      </c>
      <c r="AH24" s="113">
        <f t="shared" si="36"/>
        <v>0</v>
      </c>
      <c r="AI24" s="109">
        <v>0</v>
      </c>
      <c r="AJ24" s="103">
        <f t="shared" si="46"/>
        <v>6.7619636300000003</v>
      </c>
      <c r="AK24" s="101">
        <f t="shared" si="38"/>
        <v>13</v>
      </c>
      <c r="AL24" s="110" t="s">
        <v>104</v>
      </c>
      <c r="AM24" s="107">
        <f t="shared" si="23"/>
        <v>45313</v>
      </c>
      <c r="AN24" s="7"/>
      <c r="AO24" s="107">
        <f t="shared" si="10"/>
        <v>45313</v>
      </c>
      <c r="AP24" s="132">
        <f>VLOOKUP($AO24,[1]Plan1!$EW$155:$EZ$311,2)</f>
        <v>6735.55</v>
      </c>
      <c r="AQ24" s="131">
        <f t="shared" si="24"/>
        <v>45252</v>
      </c>
      <c r="AR24" s="132">
        <f>VLOOKUP($AO24,[1]Plan1!$EW$155:$EZ$311,4)</f>
        <v>6773.27</v>
      </c>
      <c r="AS24" s="131">
        <f t="shared" si="25"/>
        <v>45282</v>
      </c>
      <c r="AT24" s="133">
        <f t="shared" si="26"/>
        <v>5.6001365886972909E-3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88">
        <f t="shared" si="11"/>
        <v>44901</v>
      </c>
      <c r="B25" s="89">
        <f t="shared" si="12"/>
        <v>1000</v>
      </c>
      <c r="C25" s="89">
        <f t="shared" si="27"/>
        <v>1000</v>
      </c>
      <c r="D25" s="90">
        <f t="shared" si="13"/>
        <v>6370.34</v>
      </c>
      <c r="E25" s="91">
        <f t="shared" si="28"/>
        <v>6407.93</v>
      </c>
      <c r="F25" s="92">
        <f t="shared" si="14"/>
        <v>44855</v>
      </c>
      <c r="G25" s="93">
        <f t="shared" si="2"/>
        <v>5.9007839455980093E-3</v>
      </c>
      <c r="H25" s="94">
        <f t="shared" si="15"/>
        <v>44915</v>
      </c>
      <c r="I25" s="94">
        <f t="shared" si="16"/>
        <v>44915</v>
      </c>
      <c r="J25" s="95">
        <f t="shared" si="17"/>
        <v>21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8.5000000000000006E-2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44915</v>
      </c>
      <c r="AB25" s="4"/>
      <c r="AC25" s="101">
        <f t="shared" si="33"/>
        <v>14</v>
      </c>
      <c r="AD25" s="107">
        <f t="shared" si="39"/>
        <v>45313</v>
      </c>
      <c r="AE25" s="103">
        <f t="shared" ref="AE25" si="47">(AE24-AH25)</f>
        <v>932.29013093000003</v>
      </c>
      <c r="AF25" s="105">
        <f t="shared" si="35"/>
        <v>21</v>
      </c>
      <c r="AG25" s="114">
        <f t="shared" ref="AG25" si="48">TRUNC(AE24*(ROUND((1+T$10)^(AF25/252),9)-1),8)</f>
        <v>6.4535549999999997</v>
      </c>
      <c r="AH25" s="113">
        <f t="shared" ref="AH25" si="49">TRUNC((AE24*AI25),8)</f>
        <v>13.77182387</v>
      </c>
      <c r="AI25" s="109">
        <v>1.4557E-2</v>
      </c>
      <c r="AJ25" s="103">
        <f t="shared" ref="AJ25" si="50">(AG25+AH25)</f>
        <v>20.22537887</v>
      </c>
      <c r="AK25" s="101">
        <f t="shared" si="38"/>
        <v>14</v>
      </c>
      <c r="AL25" s="110" t="s">
        <v>104</v>
      </c>
      <c r="AM25" s="107">
        <f t="shared" ref="AM25" si="51">AD26</f>
        <v>45342</v>
      </c>
      <c r="AN25" s="7"/>
      <c r="AO25" s="107">
        <f t="shared" si="10"/>
        <v>45342</v>
      </c>
      <c r="AP25" s="132">
        <f>VLOOKUP($AO25,[1]Plan1!$EW$155:$EZ$311,2)</f>
        <v>6773.27</v>
      </c>
      <c r="AQ25" s="131">
        <f t="shared" si="24"/>
        <v>45280</v>
      </c>
      <c r="AR25" s="132">
        <f>VLOOKUP($AO25,[1]Plan1!$EW$155:$EZ$311,4)</f>
        <v>6801.72</v>
      </c>
      <c r="AS25" s="131">
        <f t="shared" si="25"/>
        <v>45311</v>
      </c>
      <c r="AT25" s="133">
        <f t="shared" si="26"/>
        <v>4.2003345503722755E-3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88">
        <f t="shared" si="11"/>
        <v>44902</v>
      </c>
      <c r="B26" s="89">
        <f t="shared" si="12"/>
        <v>1000</v>
      </c>
      <c r="C26" s="89">
        <f t="shared" si="27"/>
        <v>1000</v>
      </c>
      <c r="D26" s="90">
        <f t="shared" si="13"/>
        <v>6370.34</v>
      </c>
      <c r="E26" s="91">
        <f t="shared" si="28"/>
        <v>6407.93</v>
      </c>
      <c r="F26" s="92">
        <f t="shared" si="14"/>
        <v>44855</v>
      </c>
      <c r="G26" s="93">
        <f t="shared" si="2"/>
        <v>5.9007839455980093E-3</v>
      </c>
      <c r="H26" s="94">
        <f t="shared" si="15"/>
        <v>44915</v>
      </c>
      <c r="I26" s="94">
        <f t="shared" si="16"/>
        <v>44915</v>
      </c>
      <c r="J26" s="95">
        <f t="shared" si="17"/>
        <v>21</v>
      </c>
      <c r="K26" s="83">
        <f t="shared" si="3"/>
        <v>0</v>
      </c>
      <c r="L26" s="8">
        <f t="shared" si="18"/>
        <v>1</v>
      </c>
      <c r="M26" s="96">
        <f t="shared" si="19"/>
        <v>1</v>
      </c>
      <c r="N26" s="96">
        <v>1</v>
      </c>
      <c r="O26" s="89">
        <f t="shared" si="4"/>
        <v>1</v>
      </c>
      <c r="P26" s="89">
        <f t="shared" si="5"/>
        <v>1000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8.5000000000000006E-2</v>
      </c>
      <c r="U26" s="97">
        <f t="shared" si="22"/>
        <v>0</v>
      </c>
      <c r="V26" s="97">
        <v>252</v>
      </c>
      <c r="W26" s="96">
        <f t="shared" si="7"/>
        <v>1</v>
      </c>
      <c r="X26" s="89">
        <f t="shared" si="8"/>
        <v>0</v>
      </c>
      <c r="Y26" s="137">
        <f t="shared" si="9"/>
        <v>0</v>
      </c>
      <c r="Z26" s="99" t="str">
        <f t="shared" si="31"/>
        <v>J=</v>
      </c>
      <c r="AA26" s="94">
        <f t="shared" si="32"/>
        <v>44915</v>
      </c>
      <c r="AB26" s="4"/>
      <c r="AC26" s="101">
        <f t="shared" si="33"/>
        <v>15</v>
      </c>
      <c r="AD26" s="107">
        <f t="shared" si="39"/>
        <v>45342</v>
      </c>
      <c r="AE26" s="103">
        <f t="shared" ref="AE26:AE76" si="52">(AE25-AH26)</f>
        <v>918.40926318000004</v>
      </c>
      <c r="AF26" s="105">
        <f t="shared" si="35"/>
        <v>19</v>
      </c>
      <c r="AG26" s="114">
        <f t="shared" ref="AG26:AG76" si="53">TRUNC(AE25*(ROUND((1+T$10)^(AF26/252),9)-1),8)</f>
        <v>5.7520688199999999</v>
      </c>
      <c r="AH26" s="113">
        <f t="shared" ref="AH26:AH76" si="54">TRUNC((AE25*AI26),8)</f>
        <v>13.88086775</v>
      </c>
      <c r="AI26" s="109">
        <v>1.4888999999999999E-2</v>
      </c>
      <c r="AJ26" s="103">
        <f t="shared" ref="AJ26:AJ76" si="55">(AG26+AH26)</f>
        <v>19.632936569999998</v>
      </c>
      <c r="AK26" s="101">
        <f t="shared" si="38"/>
        <v>15</v>
      </c>
      <c r="AL26" s="110" t="s">
        <v>104</v>
      </c>
      <c r="AM26" s="107">
        <f t="shared" ref="AM26:AM76" si="56">AD27</f>
        <v>45371</v>
      </c>
      <c r="AN26" s="7"/>
      <c r="AO26" s="107">
        <f t="shared" si="10"/>
        <v>45371</v>
      </c>
      <c r="AP26" s="132">
        <f>VLOOKUP($AO26,[1]Plan1!$EW$155:$EZ$311,2)</f>
        <v>6801.72</v>
      </c>
      <c r="AQ26" s="131">
        <f t="shared" si="24"/>
        <v>45311</v>
      </c>
      <c r="AR26" s="132">
        <f>VLOOKUP($AO26,[1]Plan1!$EW$155:$EZ$311,4)</f>
        <v>6858.17</v>
      </c>
      <c r="AS26" s="131">
        <f t="shared" si="25"/>
        <v>45342</v>
      </c>
      <c r="AT26" s="133">
        <f t="shared" si="26"/>
        <v>8.2993713354857501E-3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44903</v>
      </c>
      <c r="B27" s="89">
        <f t="shared" si="12"/>
        <v>1000</v>
      </c>
      <c r="C27" s="89">
        <f t="shared" si="27"/>
        <v>1000</v>
      </c>
      <c r="D27" s="90">
        <f t="shared" si="13"/>
        <v>6370.34</v>
      </c>
      <c r="E27" s="91">
        <f t="shared" si="28"/>
        <v>6407.93</v>
      </c>
      <c r="F27" s="92">
        <f t="shared" si="14"/>
        <v>44855</v>
      </c>
      <c r="G27" s="93">
        <f t="shared" si="2"/>
        <v>5.9007839455980093E-3</v>
      </c>
      <c r="H27" s="94">
        <f t="shared" si="15"/>
        <v>44915</v>
      </c>
      <c r="I27" s="94">
        <f t="shared" si="16"/>
        <v>44915</v>
      </c>
      <c r="J27" s="95">
        <f t="shared" si="17"/>
        <v>21</v>
      </c>
      <c r="K27" s="83">
        <f t="shared" si="3"/>
        <v>0</v>
      </c>
      <c r="L27" s="8">
        <f t="shared" si="18"/>
        <v>1</v>
      </c>
      <c r="M27" s="96">
        <f t="shared" si="19"/>
        <v>1</v>
      </c>
      <c r="N27" s="96">
        <v>1</v>
      </c>
      <c r="O27" s="89">
        <f t="shared" si="4"/>
        <v>1</v>
      </c>
      <c r="P27" s="89">
        <f t="shared" si="5"/>
        <v>1000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8.5000000000000006E-2</v>
      </c>
      <c r="U27" s="97">
        <f t="shared" si="22"/>
        <v>0</v>
      </c>
      <c r="V27" s="97">
        <v>252</v>
      </c>
      <c r="W27" s="96">
        <f t="shared" si="7"/>
        <v>1</v>
      </c>
      <c r="X27" s="89">
        <f t="shared" si="8"/>
        <v>0</v>
      </c>
      <c r="Y27" s="137">
        <f t="shared" si="9"/>
        <v>0</v>
      </c>
      <c r="Z27" s="99" t="str">
        <f t="shared" si="31"/>
        <v>J=</v>
      </c>
      <c r="AA27" s="94">
        <f t="shared" si="32"/>
        <v>44915</v>
      </c>
      <c r="AB27" s="4"/>
      <c r="AC27" s="101">
        <f t="shared" si="33"/>
        <v>16</v>
      </c>
      <c r="AD27" s="107">
        <f t="shared" si="39"/>
        <v>45371</v>
      </c>
      <c r="AE27" s="103">
        <f t="shared" si="52"/>
        <v>904.41729806000001</v>
      </c>
      <c r="AF27" s="105">
        <f t="shared" si="35"/>
        <v>21</v>
      </c>
      <c r="AG27" s="114">
        <f t="shared" si="53"/>
        <v>6.26492235</v>
      </c>
      <c r="AH27" s="113">
        <f t="shared" si="54"/>
        <v>13.99196512</v>
      </c>
      <c r="AI27" s="109">
        <v>1.5235E-2</v>
      </c>
      <c r="AJ27" s="103">
        <f t="shared" si="55"/>
        <v>20.256887469999999</v>
      </c>
      <c r="AK27" s="101">
        <f t="shared" si="38"/>
        <v>16</v>
      </c>
      <c r="AL27" s="110" t="s">
        <v>104</v>
      </c>
      <c r="AM27" s="107">
        <f t="shared" si="56"/>
        <v>45404</v>
      </c>
      <c r="AN27" s="7"/>
      <c r="AO27" s="107">
        <f t="shared" si="10"/>
        <v>45404</v>
      </c>
      <c r="AP27" s="132">
        <f>VLOOKUP($AO27,[1]Plan1!$EW$155:$EZ$311,2)</f>
        <v>6858.17</v>
      </c>
      <c r="AQ27" s="131">
        <f t="shared" si="24"/>
        <v>45344</v>
      </c>
      <c r="AR27" s="132">
        <f>VLOOKUP($AO27,[1]Plan1!$EW$155:$EZ$311,4)</f>
        <v>6869.14</v>
      </c>
      <c r="AS27" s="131">
        <f t="shared" si="25"/>
        <v>45373</v>
      </c>
      <c r="AT27" s="133">
        <f t="shared" si="26"/>
        <v>1.5995520670966101E-3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44904</v>
      </c>
      <c r="B28" s="89">
        <f t="shared" si="12"/>
        <v>1000</v>
      </c>
      <c r="C28" s="89">
        <f t="shared" si="27"/>
        <v>1000</v>
      </c>
      <c r="D28" s="90">
        <f t="shared" si="13"/>
        <v>6370.34</v>
      </c>
      <c r="E28" s="91">
        <f t="shared" si="28"/>
        <v>6407.93</v>
      </c>
      <c r="F28" s="92">
        <f t="shared" si="14"/>
        <v>44855</v>
      </c>
      <c r="G28" s="93">
        <f t="shared" si="2"/>
        <v>5.9007839455980093E-3</v>
      </c>
      <c r="H28" s="94">
        <f t="shared" si="15"/>
        <v>44915</v>
      </c>
      <c r="I28" s="94">
        <f t="shared" si="16"/>
        <v>44915</v>
      </c>
      <c r="J28" s="95">
        <f t="shared" si="17"/>
        <v>21</v>
      </c>
      <c r="K28" s="83">
        <f t="shared" si="3"/>
        <v>0</v>
      </c>
      <c r="L28" s="8">
        <f t="shared" si="18"/>
        <v>1</v>
      </c>
      <c r="M28" s="96">
        <f t="shared" si="19"/>
        <v>1</v>
      </c>
      <c r="N28" s="96">
        <v>1</v>
      </c>
      <c r="O28" s="89">
        <f t="shared" si="4"/>
        <v>1</v>
      </c>
      <c r="P28" s="89">
        <f t="shared" si="5"/>
        <v>1000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8.5000000000000006E-2</v>
      </c>
      <c r="U28" s="97">
        <f t="shared" si="22"/>
        <v>0</v>
      </c>
      <c r="V28" s="97">
        <v>252</v>
      </c>
      <c r="W28" s="96">
        <f t="shared" si="7"/>
        <v>1</v>
      </c>
      <c r="X28" s="89">
        <f t="shared" si="8"/>
        <v>0</v>
      </c>
      <c r="Y28" s="137">
        <f t="shared" si="9"/>
        <v>0</v>
      </c>
      <c r="Z28" s="99" t="str">
        <f t="shared" si="31"/>
        <v>J=</v>
      </c>
      <c r="AA28" s="94">
        <f t="shared" si="32"/>
        <v>44915</v>
      </c>
      <c r="AB28" s="4"/>
      <c r="AC28" s="101">
        <f t="shared" si="33"/>
        <v>17</v>
      </c>
      <c r="AD28" s="107">
        <f t="shared" si="39"/>
        <v>45404</v>
      </c>
      <c r="AE28" s="103">
        <f t="shared" si="52"/>
        <v>867.25575764999996</v>
      </c>
      <c r="AF28" s="105">
        <f t="shared" si="35"/>
        <v>22</v>
      </c>
      <c r="AG28" s="114">
        <f t="shared" si="53"/>
        <v>6.4643090699999997</v>
      </c>
      <c r="AH28" s="113">
        <f t="shared" si="54"/>
        <v>37.161540410000001</v>
      </c>
      <c r="AI28" s="160">
        <f>VLOOKUP(AD28,A$10:R$2567,18)</f>
        <v>4.1088931508293548E-2</v>
      </c>
      <c r="AJ28" s="103">
        <f t="shared" si="55"/>
        <v>43.625849479999999</v>
      </c>
      <c r="AK28" s="101">
        <f t="shared" si="38"/>
        <v>17</v>
      </c>
      <c r="AL28" s="110" t="s">
        <v>104</v>
      </c>
      <c r="AM28" s="107">
        <f t="shared" si="56"/>
        <v>45432</v>
      </c>
      <c r="AN28" s="7"/>
      <c r="AO28" s="107">
        <f t="shared" si="10"/>
        <v>45432</v>
      </c>
      <c r="AP28" s="132">
        <f>VLOOKUP($AO28,[1]Plan1!$EW$155:$EZ$311,2)</f>
        <v>6869.14</v>
      </c>
      <c r="AQ28" s="131">
        <f t="shared" si="24"/>
        <v>45371</v>
      </c>
      <c r="AR28" s="132">
        <f>VLOOKUP($AO28,[1]Plan1!$EW$155:$EZ$311,4)</f>
        <v>6895.24</v>
      </c>
      <c r="AS28" s="131">
        <f t="shared" si="25"/>
        <v>45402</v>
      </c>
      <c r="AT28" s="133">
        <f t="shared" si="26"/>
        <v>3.7996022791790818E-3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88">
        <f t="shared" si="11"/>
        <v>44905</v>
      </c>
      <c r="B29" s="89">
        <f t="shared" si="12"/>
        <v>1000</v>
      </c>
      <c r="C29" s="89">
        <f t="shared" si="27"/>
        <v>1000</v>
      </c>
      <c r="D29" s="90">
        <f t="shared" si="13"/>
        <v>6370.34</v>
      </c>
      <c r="E29" s="91">
        <f t="shared" si="28"/>
        <v>6407.93</v>
      </c>
      <c r="F29" s="92">
        <f t="shared" si="14"/>
        <v>44855</v>
      </c>
      <c r="G29" s="93">
        <f t="shared" si="2"/>
        <v>5.9007839455980093E-3</v>
      </c>
      <c r="H29" s="94">
        <f t="shared" si="15"/>
        <v>44915</v>
      </c>
      <c r="I29" s="94">
        <f t="shared" si="16"/>
        <v>44915</v>
      </c>
      <c r="J29" s="95">
        <f t="shared" si="17"/>
        <v>21</v>
      </c>
      <c r="K29" s="83">
        <f t="shared" si="3"/>
        <v>0</v>
      </c>
      <c r="L29" s="8">
        <f t="shared" si="18"/>
        <v>1</v>
      </c>
      <c r="M29" s="96">
        <f t="shared" si="19"/>
        <v>1</v>
      </c>
      <c r="N29" s="96">
        <v>1</v>
      </c>
      <c r="O29" s="89">
        <f t="shared" si="4"/>
        <v>1</v>
      </c>
      <c r="P29" s="89">
        <f t="shared" si="5"/>
        <v>1000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8.5000000000000006E-2</v>
      </c>
      <c r="U29" s="97">
        <f t="shared" si="22"/>
        <v>0</v>
      </c>
      <c r="V29" s="97">
        <v>252</v>
      </c>
      <c r="W29" s="96">
        <f t="shared" si="7"/>
        <v>1</v>
      </c>
      <c r="X29" s="89">
        <f t="shared" si="8"/>
        <v>0</v>
      </c>
      <c r="Y29" s="137">
        <f t="shared" si="9"/>
        <v>0</v>
      </c>
      <c r="Z29" s="99" t="str">
        <f t="shared" si="31"/>
        <v>J=</v>
      </c>
      <c r="AA29" s="94">
        <f t="shared" si="32"/>
        <v>44915</v>
      </c>
      <c r="AB29" s="4"/>
      <c r="AC29" s="101">
        <f t="shared" si="33"/>
        <v>18</v>
      </c>
      <c r="AD29" s="107">
        <f t="shared" si="39"/>
        <v>45432</v>
      </c>
      <c r="AE29" s="103">
        <f t="shared" si="52"/>
        <v>853.40828496999995</v>
      </c>
      <c r="AF29" s="105">
        <f t="shared" si="35"/>
        <v>19</v>
      </c>
      <c r="AG29" s="114">
        <f t="shared" si="53"/>
        <v>5.3508179800000004</v>
      </c>
      <c r="AH29" s="113">
        <f t="shared" si="54"/>
        <v>13.847472679999999</v>
      </c>
      <c r="AI29" s="109">
        <v>1.5966999999999999E-2</v>
      </c>
      <c r="AJ29" s="103">
        <f t="shared" si="55"/>
        <v>19.198290659999998</v>
      </c>
      <c r="AK29" s="101">
        <f t="shared" si="38"/>
        <v>18</v>
      </c>
      <c r="AL29" s="110" t="s">
        <v>104</v>
      </c>
      <c r="AM29" s="107">
        <f t="shared" si="56"/>
        <v>45463</v>
      </c>
      <c r="AN29" s="7"/>
      <c r="AO29" s="107">
        <f t="shared" si="10"/>
        <v>45463</v>
      </c>
      <c r="AP29" s="132">
        <f>VLOOKUP($AO29,[1]Plan1!$EW$155:$EZ$311,2)</f>
        <v>6895.24</v>
      </c>
      <c r="AQ29" s="131">
        <f t="shared" si="24"/>
        <v>45402</v>
      </c>
      <c r="AR29" s="132">
        <f>VLOOKUP($AO29,[1]Plan1!$EW$155:$EZ$311,4)</f>
        <v>6926.96</v>
      </c>
      <c r="AS29" s="131">
        <f t="shared" si="25"/>
        <v>45432</v>
      </c>
      <c r="AT29" s="133">
        <f t="shared" si="26"/>
        <v>4.600274972299756E-3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88">
        <f t="shared" si="11"/>
        <v>44906</v>
      </c>
      <c r="B30" s="89">
        <f t="shared" si="12"/>
        <v>1000</v>
      </c>
      <c r="C30" s="89">
        <f t="shared" si="27"/>
        <v>1000</v>
      </c>
      <c r="D30" s="90">
        <f t="shared" si="13"/>
        <v>6370.34</v>
      </c>
      <c r="E30" s="91">
        <f t="shared" si="28"/>
        <v>6407.93</v>
      </c>
      <c r="F30" s="92">
        <f t="shared" si="14"/>
        <v>44855</v>
      </c>
      <c r="G30" s="93">
        <f t="shared" si="2"/>
        <v>5.9007839455980093E-3</v>
      </c>
      <c r="H30" s="94">
        <f t="shared" si="15"/>
        <v>44915</v>
      </c>
      <c r="I30" s="94">
        <f t="shared" si="16"/>
        <v>44915</v>
      </c>
      <c r="J30" s="95">
        <f t="shared" si="17"/>
        <v>21</v>
      </c>
      <c r="K30" s="83">
        <f t="shared" si="3"/>
        <v>0</v>
      </c>
      <c r="L30" s="8">
        <f t="shared" si="18"/>
        <v>1</v>
      </c>
      <c r="M30" s="96">
        <f t="shared" si="19"/>
        <v>1</v>
      </c>
      <c r="N30" s="96">
        <v>1</v>
      </c>
      <c r="O30" s="89">
        <f t="shared" si="4"/>
        <v>1</v>
      </c>
      <c r="P30" s="89">
        <f t="shared" si="5"/>
        <v>1000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8.5000000000000006E-2</v>
      </c>
      <c r="U30" s="97">
        <f t="shared" si="22"/>
        <v>0</v>
      </c>
      <c r="V30" s="97">
        <v>252</v>
      </c>
      <c r="W30" s="96">
        <f t="shared" si="7"/>
        <v>1</v>
      </c>
      <c r="X30" s="89">
        <f t="shared" si="8"/>
        <v>0</v>
      </c>
      <c r="Y30" s="137">
        <f t="shared" si="9"/>
        <v>0</v>
      </c>
      <c r="Z30" s="99" t="str">
        <f t="shared" si="31"/>
        <v>J=</v>
      </c>
      <c r="AA30" s="94">
        <f t="shared" si="32"/>
        <v>44915</v>
      </c>
      <c r="AB30" s="4"/>
      <c r="AC30" s="101">
        <f t="shared" si="33"/>
        <v>19</v>
      </c>
      <c r="AD30" s="107">
        <f t="shared" si="39"/>
        <v>45463</v>
      </c>
      <c r="AE30" s="103">
        <f t="shared" si="52"/>
        <v>839.44993906999991</v>
      </c>
      <c r="AF30" s="105">
        <f t="shared" si="35"/>
        <v>22</v>
      </c>
      <c r="AG30" s="114">
        <f t="shared" si="53"/>
        <v>6.0997229099999997</v>
      </c>
      <c r="AH30" s="113">
        <f t="shared" si="54"/>
        <v>13.958345899999999</v>
      </c>
      <c r="AI30" s="109">
        <v>1.6355999999999999E-2</v>
      </c>
      <c r="AJ30" s="103">
        <f t="shared" si="55"/>
        <v>20.058068809999998</v>
      </c>
      <c r="AK30" s="101">
        <f t="shared" si="38"/>
        <v>19</v>
      </c>
      <c r="AL30" s="110" t="s">
        <v>104</v>
      </c>
      <c r="AM30" s="107">
        <f t="shared" si="56"/>
        <v>45495</v>
      </c>
      <c r="AN30" s="7"/>
      <c r="AO30" s="107">
        <f t="shared" si="10"/>
        <v>45495</v>
      </c>
      <c r="AP30" s="132">
        <f>VLOOKUP($AO30,[1]Plan1!$EW$155:$EZ$311,2)</f>
        <v>6926.96</v>
      </c>
      <c r="AQ30" s="131">
        <f t="shared" si="24"/>
        <v>45434</v>
      </c>
      <c r="AR30" s="132">
        <f>VLOOKUP($AO30,[1]Plan1!$EW$155:$EZ$311,4)</f>
        <v>6941.51</v>
      </c>
      <c r="AS30" s="131">
        <f t="shared" si="25"/>
        <v>45465</v>
      </c>
      <c r="AT30" s="133">
        <f t="shared" si="26"/>
        <v>2.1004885259912065E-3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88">
        <f t="shared" si="11"/>
        <v>44907</v>
      </c>
      <c r="B31" s="89">
        <f t="shared" si="12"/>
        <v>1000</v>
      </c>
      <c r="C31" s="89">
        <f t="shared" si="27"/>
        <v>1000</v>
      </c>
      <c r="D31" s="90">
        <f t="shared" si="13"/>
        <v>6370.34</v>
      </c>
      <c r="E31" s="91">
        <f t="shared" si="28"/>
        <v>6407.93</v>
      </c>
      <c r="F31" s="92">
        <f t="shared" si="14"/>
        <v>44855</v>
      </c>
      <c r="G31" s="93">
        <f t="shared" si="2"/>
        <v>5.9007839455980093E-3</v>
      </c>
      <c r="H31" s="94">
        <f t="shared" si="15"/>
        <v>44915</v>
      </c>
      <c r="I31" s="94">
        <f t="shared" si="16"/>
        <v>44915</v>
      </c>
      <c r="J31" s="95">
        <f t="shared" si="17"/>
        <v>21</v>
      </c>
      <c r="K31" s="83">
        <f t="shared" si="3"/>
        <v>0</v>
      </c>
      <c r="L31" s="8">
        <f t="shared" si="18"/>
        <v>1</v>
      </c>
      <c r="M31" s="96">
        <f t="shared" si="19"/>
        <v>1</v>
      </c>
      <c r="N31" s="96">
        <f t="shared" ref="N31:N94" si="57">IF(I31&gt;I30,N30*M31,N30)</f>
        <v>1</v>
      </c>
      <c r="O31" s="89">
        <f t="shared" si="4"/>
        <v>1</v>
      </c>
      <c r="P31" s="89">
        <f t="shared" si="5"/>
        <v>1000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8.5000000000000006E-2</v>
      </c>
      <c r="U31" s="97">
        <f t="shared" si="22"/>
        <v>0</v>
      </c>
      <c r="V31" s="97">
        <v>252</v>
      </c>
      <c r="W31" s="96">
        <f t="shared" si="7"/>
        <v>1</v>
      </c>
      <c r="X31" s="89">
        <f t="shared" si="8"/>
        <v>0</v>
      </c>
      <c r="Y31" s="137">
        <f t="shared" si="9"/>
        <v>0</v>
      </c>
      <c r="Z31" s="99" t="str">
        <f t="shared" si="31"/>
        <v>J=</v>
      </c>
      <c r="AA31" s="94">
        <f t="shared" si="32"/>
        <v>44915</v>
      </c>
      <c r="AB31" s="4"/>
      <c r="AC31" s="101">
        <f t="shared" si="33"/>
        <v>20</v>
      </c>
      <c r="AD31" s="107">
        <f t="shared" si="39"/>
        <v>45495</v>
      </c>
      <c r="AE31" s="103">
        <f t="shared" si="52"/>
        <v>825.38075809999987</v>
      </c>
      <c r="AF31" s="105">
        <f t="shared" si="35"/>
        <v>22</v>
      </c>
      <c r="AG31" s="114">
        <f t="shared" si="53"/>
        <v>5.9999558400000002</v>
      </c>
      <c r="AH31" s="113">
        <f t="shared" si="54"/>
        <v>14.06918097</v>
      </c>
      <c r="AI31" s="109">
        <v>1.6760000000000001E-2</v>
      </c>
      <c r="AJ31" s="103">
        <f t="shared" si="55"/>
        <v>20.06913681</v>
      </c>
      <c r="AK31" s="101">
        <f t="shared" si="38"/>
        <v>20</v>
      </c>
      <c r="AL31" s="110" t="s">
        <v>104</v>
      </c>
      <c r="AM31" s="107">
        <f t="shared" si="56"/>
        <v>45524</v>
      </c>
      <c r="AN31" s="7"/>
      <c r="AO31" s="107">
        <f t="shared" si="10"/>
        <v>45524</v>
      </c>
      <c r="AP31" s="132">
        <f>VLOOKUP($AO31,[1]Plan1!$EW$155:$EZ$311,2)</f>
        <v>6941.51</v>
      </c>
      <c r="AQ31" s="131">
        <f t="shared" si="24"/>
        <v>45463</v>
      </c>
      <c r="AR31" s="132">
        <f>VLOOKUP($AO31,[1]Plan1!$EW$155:$EZ$311,4)</f>
        <v>6967.89</v>
      </c>
      <c r="AS31" s="131">
        <f t="shared" si="25"/>
        <v>45493</v>
      </c>
      <c r="AT31" s="133">
        <f t="shared" si="26"/>
        <v>3.8003258656977845E-3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44908</v>
      </c>
      <c r="B32" s="89">
        <f t="shared" si="12"/>
        <v>1000</v>
      </c>
      <c r="C32" s="89">
        <f t="shared" si="27"/>
        <v>1000</v>
      </c>
      <c r="D32" s="90">
        <f t="shared" si="13"/>
        <v>6370.34</v>
      </c>
      <c r="E32" s="91">
        <f t="shared" si="28"/>
        <v>6407.93</v>
      </c>
      <c r="F32" s="92">
        <f t="shared" si="14"/>
        <v>44855</v>
      </c>
      <c r="G32" s="93">
        <f t="shared" si="2"/>
        <v>5.9007839455980093E-3</v>
      </c>
      <c r="H32" s="94">
        <f t="shared" si="15"/>
        <v>44915</v>
      </c>
      <c r="I32" s="94">
        <f t="shared" si="16"/>
        <v>44915</v>
      </c>
      <c r="J32" s="95">
        <f t="shared" si="17"/>
        <v>21</v>
      </c>
      <c r="K32" s="83">
        <f t="shared" si="3"/>
        <v>0</v>
      </c>
      <c r="L32" s="8">
        <f t="shared" si="18"/>
        <v>1</v>
      </c>
      <c r="M32" s="96">
        <f t="shared" si="19"/>
        <v>1</v>
      </c>
      <c r="N32" s="96">
        <f t="shared" si="57"/>
        <v>1</v>
      </c>
      <c r="O32" s="89">
        <f t="shared" si="4"/>
        <v>1</v>
      </c>
      <c r="P32" s="89">
        <f t="shared" si="5"/>
        <v>1000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8.5000000000000006E-2</v>
      </c>
      <c r="U32" s="97">
        <f t="shared" si="22"/>
        <v>0</v>
      </c>
      <c r="V32" s="97">
        <v>252</v>
      </c>
      <c r="W32" s="96">
        <f t="shared" si="7"/>
        <v>1</v>
      </c>
      <c r="X32" s="89">
        <f t="shared" si="8"/>
        <v>0</v>
      </c>
      <c r="Y32" s="137">
        <f t="shared" si="9"/>
        <v>0</v>
      </c>
      <c r="Z32" s="99" t="str">
        <f t="shared" si="31"/>
        <v>J=</v>
      </c>
      <c r="AA32" s="94">
        <f t="shared" si="32"/>
        <v>44915</v>
      </c>
      <c r="AB32" s="4"/>
      <c r="AC32" s="101">
        <f t="shared" si="33"/>
        <v>21</v>
      </c>
      <c r="AD32" s="107">
        <f t="shared" si="39"/>
        <v>45524</v>
      </c>
      <c r="AE32" s="103">
        <f t="shared" si="52"/>
        <v>806.19684658999984</v>
      </c>
      <c r="AF32" s="105">
        <f t="shared" si="35"/>
        <v>21</v>
      </c>
      <c r="AG32" s="114">
        <f t="shared" si="53"/>
        <v>5.6303290600000002</v>
      </c>
      <c r="AH32" s="113">
        <f t="shared" si="54"/>
        <v>19.183911510000001</v>
      </c>
      <c r="AI32" s="160">
        <f>VLOOKUP(AD32,A$10:R$2567,18)</f>
        <v>2.3242499082170725E-2</v>
      </c>
      <c r="AJ32" s="103">
        <f t="shared" si="55"/>
        <v>24.814240570000003</v>
      </c>
      <c r="AK32" s="101">
        <f t="shared" si="38"/>
        <v>21</v>
      </c>
      <c r="AL32" s="110" t="s">
        <v>104</v>
      </c>
      <c r="AM32" s="107">
        <f t="shared" si="56"/>
        <v>45555</v>
      </c>
      <c r="AN32" s="7"/>
      <c r="AO32" s="107">
        <f t="shared" si="10"/>
        <v>45555</v>
      </c>
      <c r="AP32" s="132">
        <f>VLOOKUP($AO32,[1]Plan1!$EW$155:$EZ$311,2)</f>
        <v>6967.89</v>
      </c>
      <c r="AQ32" s="131">
        <f t="shared" si="24"/>
        <v>45493</v>
      </c>
      <c r="AR32" s="132">
        <f>VLOOKUP($AO32,[1]Plan1!$EW$155:$EZ$311,4)</f>
        <v>6966.5</v>
      </c>
      <c r="AS32" s="131">
        <f t="shared" si="25"/>
        <v>45524</v>
      </c>
      <c r="AT32" s="133">
        <f t="shared" si="26"/>
        <v>-1.9948650165257931E-4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44909</v>
      </c>
      <c r="B33" s="89">
        <f t="shared" si="12"/>
        <v>1000.6040727200001</v>
      </c>
      <c r="C33" s="89">
        <f t="shared" si="27"/>
        <v>1000</v>
      </c>
      <c r="D33" s="90">
        <f t="shared" si="13"/>
        <v>6370.34</v>
      </c>
      <c r="E33" s="91">
        <f t="shared" si="28"/>
        <v>6407.93</v>
      </c>
      <c r="F33" s="92">
        <f t="shared" si="14"/>
        <v>44855</v>
      </c>
      <c r="G33" s="93">
        <f t="shared" si="2"/>
        <v>5.9007839455980093E-3</v>
      </c>
      <c r="H33" s="94">
        <f t="shared" si="15"/>
        <v>44915</v>
      </c>
      <c r="I33" s="94">
        <f t="shared" si="16"/>
        <v>44915</v>
      </c>
      <c r="J33" s="95">
        <f t="shared" si="17"/>
        <v>21</v>
      </c>
      <c r="K33" s="83">
        <f t="shared" si="3"/>
        <v>1</v>
      </c>
      <c r="L33" s="8">
        <f t="shared" si="18"/>
        <v>1.0002802</v>
      </c>
      <c r="M33" s="96">
        <f t="shared" si="19"/>
        <v>1</v>
      </c>
      <c r="N33" s="96">
        <f t="shared" si="57"/>
        <v>1</v>
      </c>
      <c r="O33" s="89">
        <f t="shared" si="4"/>
        <v>1.0002802</v>
      </c>
      <c r="P33" s="89">
        <f t="shared" si="5"/>
        <v>1000.2802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8.5000000000000006E-2</v>
      </c>
      <c r="U33" s="97">
        <f t="shared" si="22"/>
        <v>1</v>
      </c>
      <c r="V33" s="97">
        <v>252</v>
      </c>
      <c r="W33" s="96">
        <f t="shared" si="7"/>
        <v>1.0003237819999999</v>
      </c>
      <c r="X33" s="89">
        <f t="shared" si="8"/>
        <v>0.32387272</v>
      </c>
      <c r="Y33" s="137">
        <f t="shared" si="9"/>
        <v>0</v>
      </c>
      <c r="Z33" s="99" t="str">
        <f t="shared" si="31"/>
        <v>J=</v>
      </c>
      <c r="AA33" s="94">
        <f t="shared" si="32"/>
        <v>44915</v>
      </c>
      <c r="AB33" s="4"/>
      <c r="AC33" s="101">
        <f t="shared" si="33"/>
        <v>22</v>
      </c>
      <c r="AD33" s="107">
        <f t="shared" si="39"/>
        <v>45555</v>
      </c>
      <c r="AE33" s="103">
        <f t="shared" si="52"/>
        <v>791.0435696899998</v>
      </c>
      <c r="AF33" s="105">
        <f t="shared" si="35"/>
        <v>23</v>
      </c>
      <c r="AG33" s="114">
        <f t="shared" si="53"/>
        <v>6.0251774300000003</v>
      </c>
      <c r="AH33" s="113">
        <f t="shared" si="54"/>
        <v>15.1532769</v>
      </c>
      <c r="AI33" s="160">
        <f>VLOOKUP(AD33,A$10:R$2567,18)</f>
        <v>1.8796001205660974E-2</v>
      </c>
      <c r="AJ33" s="103">
        <f t="shared" si="55"/>
        <v>21.178454330000001</v>
      </c>
      <c r="AK33" s="101">
        <f t="shared" si="38"/>
        <v>22</v>
      </c>
      <c r="AL33" s="110" t="s">
        <v>104</v>
      </c>
      <c r="AM33" s="107">
        <f t="shared" si="56"/>
        <v>45586</v>
      </c>
      <c r="AN33" s="7"/>
      <c r="AO33" s="107">
        <f t="shared" si="10"/>
        <v>45586</v>
      </c>
      <c r="AP33" s="132">
        <f>VLOOKUP($AO33,[1]Plan1!$EW$155:$EZ$311,2)</f>
        <v>6966.5</v>
      </c>
      <c r="AQ33" s="131">
        <f t="shared" si="24"/>
        <v>45525</v>
      </c>
      <c r="AR33" s="132">
        <f>VLOOKUP($AO33,[1]Plan1!$EW$155:$EZ$311,4)</f>
        <v>6997.15</v>
      </c>
      <c r="AS33" s="131">
        <f t="shared" si="25"/>
        <v>45556</v>
      </c>
      <c r="AT33" s="133">
        <f t="shared" si="26"/>
        <v>4.39962678532968E-3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44910</v>
      </c>
      <c r="B34" s="89">
        <f t="shared" si="12"/>
        <v>1001.208513</v>
      </c>
      <c r="C34" s="89">
        <f t="shared" si="27"/>
        <v>1000</v>
      </c>
      <c r="D34" s="90">
        <f t="shared" si="13"/>
        <v>6370.34</v>
      </c>
      <c r="E34" s="91">
        <f t="shared" si="28"/>
        <v>6407.93</v>
      </c>
      <c r="F34" s="92">
        <f t="shared" si="14"/>
        <v>44855</v>
      </c>
      <c r="G34" s="93">
        <f t="shared" si="2"/>
        <v>5.9007839455980093E-3</v>
      </c>
      <c r="H34" s="94">
        <f t="shared" si="15"/>
        <v>44915</v>
      </c>
      <c r="I34" s="94">
        <f t="shared" si="16"/>
        <v>44915</v>
      </c>
      <c r="J34" s="95">
        <f t="shared" si="17"/>
        <v>21</v>
      </c>
      <c r="K34" s="83">
        <f t="shared" si="3"/>
        <v>2</v>
      </c>
      <c r="L34" s="8">
        <f t="shared" si="18"/>
        <v>1.0005604800000001</v>
      </c>
      <c r="M34" s="96">
        <f t="shared" si="19"/>
        <v>1</v>
      </c>
      <c r="N34" s="96">
        <f t="shared" si="57"/>
        <v>1</v>
      </c>
      <c r="O34" s="89">
        <f t="shared" si="4"/>
        <v>1.0005604800000001</v>
      </c>
      <c r="P34" s="89">
        <f t="shared" si="5"/>
        <v>1000.56048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8.5000000000000006E-2</v>
      </c>
      <c r="U34" s="97">
        <f t="shared" si="22"/>
        <v>2</v>
      </c>
      <c r="V34" s="97">
        <v>252</v>
      </c>
      <c r="W34" s="96">
        <f t="shared" si="7"/>
        <v>1.00064767</v>
      </c>
      <c r="X34" s="89">
        <f t="shared" si="8"/>
        <v>0.64803299999999997</v>
      </c>
      <c r="Y34" s="137">
        <f t="shared" si="9"/>
        <v>0</v>
      </c>
      <c r="Z34" s="99" t="str">
        <f t="shared" si="31"/>
        <v>J=</v>
      </c>
      <c r="AA34" s="94">
        <f t="shared" si="32"/>
        <v>44915</v>
      </c>
      <c r="AB34" s="4"/>
      <c r="AC34" s="101">
        <f t="shared" si="33"/>
        <v>23</v>
      </c>
      <c r="AD34" s="107">
        <f t="shared" si="39"/>
        <v>45586</v>
      </c>
      <c r="AE34" s="103">
        <f t="shared" si="52"/>
        <v>769.26419890999978</v>
      </c>
      <c r="AF34" s="105">
        <f t="shared" si="35"/>
        <v>21</v>
      </c>
      <c r="AG34" s="114">
        <f t="shared" si="53"/>
        <v>5.3960981700000001</v>
      </c>
      <c r="AH34" s="113">
        <f t="shared" si="54"/>
        <v>21.779370780000001</v>
      </c>
      <c r="AI34" s="160">
        <f>VLOOKUP(AD34,A$10:R$2567,18)</f>
        <v>2.7532454117977983E-2</v>
      </c>
      <c r="AJ34" s="103">
        <f t="shared" si="55"/>
        <v>27.175468950000003</v>
      </c>
      <c r="AK34" s="101">
        <f t="shared" si="38"/>
        <v>23</v>
      </c>
      <c r="AL34" s="110" t="s">
        <v>104</v>
      </c>
      <c r="AM34" s="107">
        <f t="shared" si="56"/>
        <v>45617</v>
      </c>
      <c r="AN34" s="7"/>
      <c r="AO34" s="107">
        <f t="shared" si="10"/>
        <v>45617</v>
      </c>
      <c r="AP34" s="132">
        <f>VLOOKUP($AO34,[1]Plan1!$EW$155:$EZ$311,2)</f>
        <v>6997.15</v>
      </c>
      <c r="AQ34" s="131">
        <f t="shared" si="24"/>
        <v>45556</v>
      </c>
      <c r="AR34" s="132">
        <f>VLOOKUP($AO34,[1]Plan1!$EW$155:$EZ$311,4)</f>
        <v>7036.33</v>
      </c>
      <c r="AS34" s="131">
        <f t="shared" si="25"/>
        <v>45586</v>
      </c>
      <c r="AT34" s="133">
        <f t="shared" si="26"/>
        <v>5.5994226220676957E-3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44911</v>
      </c>
      <c r="B35" s="89">
        <f t="shared" si="12"/>
        <v>1001.81331901</v>
      </c>
      <c r="C35" s="89">
        <f t="shared" si="27"/>
        <v>1000</v>
      </c>
      <c r="D35" s="90">
        <f t="shared" si="13"/>
        <v>6370.34</v>
      </c>
      <c r="E35" s="91">
        <f t="shared" si="28"/>
        <v>6407.93</v>
      </c>
      <c r="F35" s="92">
        <f t="shared" si="14"/>
        <v>44855</v>
      </c>
      <c r="G35" s="93">
        <f t="shared" si="2"/>
        <v>5.9007839455980093E-3</v>
      </c>
      <c r="H35" s="94">
        <f t="shared" si="15"/>
        <v>44915</v>
      </c>
      <c r="I35" s="94">
        <f t="shared" si="16"/>
        <v>44915</v>
      </c>
      <c r="J35" s="95">
        <f t="shared" si="17"/>
        <v>21</v>
      </c>
      <c r="K35" s="83">
        <f t="shared" si="3"/>
        <v>3</v>
      </c>
      <c r="L35" s="8">
        <f t="shared" si="18"/>
        <v>1.00084084</v>
      </c>
      <c r="M35" s="96">
        <f t="shared" si="19"/>
        <v>1</v>
      </c>
      <c r="N35" s="96">
        <f t="shared" si="57"/>
        <v>1</v>
      </c>
      <c r="O35" s="89">
        <f t="shared" si="4"/>
        <v>1.00084084</v>
      </c>
      <c r="P35" s="89">
        <f t="shared" si="5"/>
        <v>1000.84084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8.5000000000000006E-2</v>
      </c>
      <c r="U35" s="97">
        <f t="shared" si="22"/>
        <v>3</v>
      </c>
      <c r="V35" s="97">
        <v>252</v>
      </c>
      <c r="W35" s="96">
        <f t="shared" si="7"/>
        <v>1.000971662</v>
      </c>
      <c r="X35" s="89">
        <f t="shared" si="8"/>
        <v>0.97247901000000003</v>
      </c>
      <c r="Y35" s="137">
        <f t="shared" si="9"/>
        <v>0</v>
      </c>
      <c r="Z35" s="99" t="str">
        <f t="shared" si="31"/>
        <v>J=</v>
      </c>
      <c r="AA35" s="94">
        <f t="shared" si="32"/>
        <v>44915</v>
      </c>
      <c r="AB35" s="4"/>
      <c r="AC35" s="101">
        <f t="shared" si="33"/>
        <v>24</v>
      </c>
      <c r="AD35" s="107">
        <f t="shared" si="39"/>
        <v>45617</v>
      </c>
      <c r="AE35" s="103">
        <f t="shared" si="52"/>
        <v>746.20453355999973</v>
      </c>
      <c r="AF35" s="105">
        <f t="shared" si="35"/>
        <v>21</v>
      </c>
      <c r="AG35" s="114">
        <f t="shared" si="53"/>
        <v>5.24753034</v>
      </c>
      <c r="AH35" s="113">
        <f t="shared" si="54"/>
        <v>23.05966535</v>
      </c>
      <c r="AI35" s="160">
        <f>VLOOKUP(AD35,A$10:R$2567,18)</f>
        <v>2.9976262239066444E-2</v>
      </c>
      <c r="AJ35" s="103">
        <f t="shared" si="55"/>
        <v>28.30719569</v>
      </c>
      <c r="AK35" s="101">
        <f t="shared" si="38"/>
        <v>24</v>
      </c>
      <c r="AL35" s="110" t="s">
        <v>104</v>
      </c>
      <c r="AM35" s="107">
        <f t="shared" si="56"/>
        <v>45630</v>
      </c>
      <c r="AN35" s="7"/>
      <c r="AO35" s="107">
        <f t="shared" si="10"/>
        <v>45646</v>
      </c>
      <c r="AP35" s="132">
        <f>VLOOKUP($AO35,[1]Plan1!$EW$155:$EZ$311,2)</f>
        <v>7036.33</v>
      </c>
      <c r="AQ35" s="131">
        <f t="shared" si="24"/>
        <v>45585</v>
      </c>
      <c r="AR35" s="132">
        <f>VLOOKUP($AO35,[1]Plan1!$EW$155:$EZ$311,4)</f>
        <v>7063.77</v>
      </c>
      <c r="AS35" s="131">
        <f t="shared" si="25"/>
        <v>45616</v>
      </c>
      <c r="AT35" s="133">
        <f t="shared" si="26"/>
        <v>3.8997602443320289E-3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44912</v>
      </c>
      <c r="B36" s="89">
        <f t="shared" si="12"/>
        <v>1002.4184918999999</v>
      </c>
      <c r="C36" s="89">
        <f t="shared" si="27"/>
        <v>1000</v>
      </c>
      <c r="D36" s="90">
        <f t="shared" si="13"/>
        <v>6370.34</v>
      </c>
      <c r="E36" s="91">
        <f t="shared" si="28"/>
        <v>6407.93</v>
      </c>
      <c r="F36" s="92">
        <f t="shared" si="14"/>
        <v>44855</v>
      </c>
      <c r="G36" s="93">
        <f t="shared" si="2"/>
        <v>5.9007839455980093E-3</v>
      </c>
      <c r="H36" s="94">
        <f t="shared" si="15"/>
        <v>44915</v>
      </c>
      <c r="I36" s="94">
        <f t="shared" si="16"/>
        <v>44915</v>
      </c>
      <c r="J36" s="95">
        <f t="shared" si="17"/>
        <v>21</v>
      </c>
      <c r="K36" s="83">
        <f t="shared" si="3"/>
        <v>4</v>
      </c>
      <c r="L36" s="8">
        <f t="shared" si="18"/>
        <v>1.00112128</v>
      </c>
      <c r="M36" s="96">
        <f t="shared" si="19"/>
        <v>1</v>
      </c>
      <c r="N36" s="96">
        <f t="shared" si="57"/>
        <v>1</v>
      </c>
      <c r="O36" s="89">
        <f t="shared" si="4"/>
        <v>1.00112128</v>
      </c>
      <c r="P36" s="89">
        <f t="shared" si="5"/>
        <v>1001.12128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8.5000000000000006E-2</v>
      </c>
      <c r="U36" s="97">
        <f t="shared" si="22"/>
        <v>4</v>
      </c>
      <c r="V36" s="97">
        <v>252</v>
      </c>
      <c r="W36" s="96">
        <f t="shared" si="7"/>
        <v>1.001295759</v>
      </c>
      <c r="X36" s="89">
        <f t="shared" si="8"/>
        <v>1.2972119</v>
      </c>
      <c r="Y36" s="137">
        <f t="shared" si="9"/>
        <v>0</v>
      </c>
      <c r="Z36" s="99" t="str">
        <f t="shared" si="31"/>
        <v>J=</v>
      </c>
      <c r="AA36" s="94">
        <f t="shared" si="32"/>
        <v>44915</v>
      </c>
      <c r="AB36" s="4"/>
      <c r="AC36" s="101">
        <f t="shared" si="33"/>
        <v>25</v>
      </c>
      <c r="AD36" s="107">
        <v>45630</v>
      </c>
      <c r="AE36" s="103">
        <f t="shared" si="52"/>
        <v>-2.2737367544323206E-13</v>
      </c>
      <c r="AF36" s="105">
        <f t="shared" si="35"/>
        <v>9</v>
      </c>
      <c r="AG36" s="114">
        <f t="shared" si="53"/>
        <v>2.1772905100000002</v>
      </c>
      <c r="AH36" s="113">
        <f t="shared" si="54"/>
        <v>746.20453355999996</v>
      </c>
      <c r="AI36" s="109">
        <v>1</v>
      </c>
      <c r="AJ36" s="103">
        <f t="shared" si="55"/>
        <v>748.38182406999999</v>
      </c>
      <c r="AK36" s="101">
        <f t="shared" si="38"/>
        <v>25</v>
      </c>
      <c r="AL36" s="110" t="s">
        <v>104</v>
      </c>
      <c r="AM36" s="107">
        <f t="shared" si="56"/>
        <v>45677</v>
      </c>
      <c r="AN36" s="7">
        <v>1.3061E-2</v>
      </c>
      <c r="AO36" s="107">
        <f t="shared" si="10"/>
        <v>45677</v>
      </c>
      <c r="AP36" s="132">
        <f>VLOOKUP($AO36,[1]Plan1!$EW$155:$EZ$311,2)</f>
        <v>7063.77</v>
      </c>
      <c r="AQ36" s="131">
        <f t="shared" si="24"/>
        <v>45616</v>
      </c>
      <c r="AR36" s="132">
        <f>VLOOKUP($AO36,[1]Plan1!$EW$155:$EZ$311,4)</f>
        <v>7100.5</v>
      </c>
      <c r="AS36" s="131">
        <f t="shared" si="25"/>
        <v>45646</v>
      </c>
      <c r="AT36" s="133">
        <f t="shared" si="26"/>
        <v>5.1997729257888814E-3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44913</v>
      </c>
      <c r="B37" s="89">
        <f t="shared" si="12"/>
        <v>1002.4184918999999</v>
      </c>
      <c r="C37" s="89">
        <f t="shared" si="27"/>
        <v>1000</v>
      </c>
      <c r="D37" s="90">
        <f t="shared" si="13"/>
        <v>6370.34</v>
      </c>
      <c r="E37" s="91">
        <f t="shared" si="28"/>
        <v>6407.93</v>
      </c>
      <c r="F37" s="92">
        <f t="shared" si="14"/>
        <v>44855</v>
      </c>
      <c r="G37" s="93">
        <f t="shared" si="2"/>
        <v>5.9007839455980093E-3</v>
      </c>
      <c r="H37" s="94">
        <f t="shared" si="15"/>
        <v>44915</v>
      </c>
      <c r="I37" s="94">
        <f t="shared" si="16"/>
        <v>44915</v>
      </c>
      <c r="J37" s="95">
        <f t="shared" si="17"/>
        <v>21</v>
      </c>
      <c r="K37" s="83">
        <f t="shared" si="3"/>
        <v>4</v>
      </c>
      <c r="L37" s="8">
        <f t="shared" si="18"/>
        <v>1.00112128</v>
      </c>
      <c r="M37" s="96">
        <f t="shared" si="19"/>
        <v>1</v>
      </c>
      <c r="N37" s="96">
        <f t="shared" si="57"/>
        <v>1</v>
      </c>
      <c r="O37" s="89">
        <f t="shared" si="4"/>
        <v>1.00112128</v>
      </c>
      <c r="P37" s="89">
        <f t="shared" si="5"/>
        <v>1001.12128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8.5000000000000006E-2</v>
      </c>
      <c r="U37" s="97">
        <f t="shared" ref="U37:U100" si="58">IF(Q36&gt;0,1,IF(K37=K36,U36,U36+1))</f>
        <v>4</v>
      </c>
      <c r="V37" s="97">
        <v>252</v>
      </c>
      <c r="W37" s="96">
        <f t="shared" si="7"/>
        <v>1.001295759</v>
      </c>
      <c r="X37" s="89">
        <f t="shared" si="8"/>
        <v>1.2972119</v>
      </c>
      <c r="Y37" s="137">
        <f t="shared" si="9"/>
        <v>0</v>
      </c>
      <c r="Z37" s="99" t="str">
        <f t="shared" si="31"/>
        <v>J=</v>
      </c>
      <c r="AA37" s="94">
        <f t="shared" si="32"/>
        <v>44915</v>
      </c>
      <c r="AB37" s="4"/>
      <c r="AC37" s="101">
        <f t="shared" si="33"/>
        <v>26</v>
      </c>
      <c r="AD37" s="107">
        <f t="shared" si="39"/>
        <v>45677</v>
      </c>
      <c r="AE37" s="103">
        <f t="shared" si="52"/>
        <v>-2.2737367544323206E-13</v>
      </c>
      <c r="AF37" s="105">
        <f t="shared" si="35"/>
        <v>31</v>
      </c>
      <c r="AG37" s="114">
        <f t="shared" si="53"/>
        <v>0</v>
      </c>
      <c r="AH37" s="113">
        <f t="shared" si="54"/>
        <v>0</v>
      </c>
      <c r="AI37" s="109">
        <v>1.9588000000000001E-2</v>
      </c>
      <c r="AJ37" s="103">
        <f t="shared" si="55"/>
        <v>0</v>
      </c>
      <c r="AK37" s="101">
        <f t="shared" si="38"/>
        <v>26</v>
      </c>
      <c r="AL37" s="110" t="s">
        <v>104</v>
      </c>
      <c r="AM37" s="107">
        <f t="shared" si="56"/>
        <v>45708</v>
      </c>
      <c r="AN37" s="7"/>
      <c r="AO37" s="107">
        <f t="shared" si="10"/>
        <v>45708</v>
      </c>
      <c r="AP37" s="132">
        <f>VLOOKUP($AO37,[1]Plan1!$EW$155:$EZ$311,2)</f>
        <v>7100.5</v>
      </c>
      <c r="AQ37" s="131">
        <f t="shared" si="24"/>
        <v>45646</v>
      </c>
      <c r="AR37" s="132">
        <f>VLOOKUP($AO37,[1]Plan1!$EW$155:$EZ$311,4)</f>
        <v>7111.86</v>
      </c>
      <c r="AS37" s="131">
        <f t="shared" si="25"/>
        <v>45677</v>
      </c>
      <c r="AT37" s="133">
        <f t="shared" si="26"/>
        <v>1.5998873318778806E-3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44914</v>
      </c>
      <c r="B38" s="89">
        <f t="shared" ref="B38" si="59">(P38+X38)</f>
        <v>1002.4184918999999</v>
      </c>
      <c r="C38" s="89">
        <f t="shared" si="27"/>
        <v>1000</v>
      </c>
      <c r="D38" s="90">
        <f t="shared" ref="D38" si="60">IF(E38=E37,D37,E37)</f>
        <v>6370.34</v>
      </c>
      <c r="E38" s="91">
        <f t="shared" si="28"/>
        <v>6407.93</v>
      </c>
      <c r="F38" s="92">
        <f t="shared" ref="F38" si="61">IF(D38=D37,F37,A38)</f>
        <v>44855</v>
      </c>
      <c r="G38" s="93">
        <f t="shared" ref="G38" si="62">(E38/D38)-1</f>
        <v>5.9007839455980093E-3</v>
      </c>
      <c r="H38" s="94">
        <f t="shared" si="15"/>
        <v>44915</v>
      </c>
      <c r="I38" s="94">
        <f t="shared" ref="I38" si="63">IF(A38&gt;I37,H38,I37)</f>
        <v>44915</v>
      </c>
      <c r="J38" s="95">
        <f t="shared" si="17"/>
        <v>21</v>
      </c>
      <c r="K38" s="83">
        <f t="shared" si="3"/>
        <v>4</v>
      </c>
      <c r="L38" s="8">
        <f t="shared" ref="L38" si="64">IF(E38&lt;D38,1,TRUNC((E38/D38)^TRUNC((K38/J38),9),8))</f>
        <v>1.00112128</v>
      </c>
      <c r="M38" s="96">
        <f t="shared" ref="M38" si="65">IF(I38&gt;I37,L37,M37)</f>
        <v>1</v>
      </c>
      <c r="N38" s="96">
        <f t="shared" ref="N38" si="66">IF(I38&gt;I37,N37*M38,N37)</f>
        <v>1</v>
      </c>
      <c r="O38" s="89">
        <f t="shared" ref="O38" si="67">TRUNC(TRUNC((L38*N38),15),8)</f>
        <v>1.00112128</v>
      </c>
      <c r="P38" s="89">
        <f t="shared" ref="P38" si="68">TRUNC(C38*O38,8)</f>
        <v>1001.12128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8.5000000000000006E-2</v>
      </c>
      <c r="U38" s="97">
        <f t="shared" ref="U38" si="69">IF(Q37&gt;0,1,IF(K38=K37,U37,U37+1))</f>
        <v>4</v>
      </c>
      <c r="V38" s="97">
        <v>252</v>
      </c>
      <c r="W38" s="96">
        <f t="shared" ref="W38" si="70">ROUND((1+T38)^TRUNC((U38/V38),9),9)</f>
        <v>1.001295759</v>
      </c>
      <c r="X38" s="89">
        <f t="shared" ref="X38" si="71">TRUNC((P38*(W38-1)),8)</f>
        <v>1.2972119</v>
      </c>
      <c r="Y38" s="137">
        <f t="shared" si="9"/>
        <v>0</v>
      </c>
      <c r="Z38" s="99" t="str">
        <f t="shared" si="31"/>
        <v>J=</v>
      </c>
      <c r="AA38" s="94">
        <f t="shared" si="32"/>
        <v>44915</v>
      </c>
      <c r="AB38" s="4"/>
      <c r="AC38" s="101">
        <f t="shared" si="33"/>
        <v>27</v>
      </c>
      <c r="AD38" s="107">
        <f t="shared" si="39"/>
        <v>45708</v>
      </c>
      <c r="AE38" s="103">
        <f t="shared" si="52"/>
        <v>-2.2737367544323206E-13</v>
      </c>
      <c r="AF38" s="105">
        <f t="shared" si="35"/>
        <v>23</v>
      </c>
      <c r="AG38" s="114">
        <f t="shared" si="53"/>
        <v>0</v>
      </c>
      <c r="AH38" s="113">
        <f t="shared" si="54"/>
        <v>0</v>
      </c>
      <c r="AI38" s="109">
        <v>2.0139000000000001E-2</v>
      </c>
      <c r="AJ38" s="103">
        <f t="shared" si="55"/>
        <v>0</v>
      </c>
      <c r="AK38" s="101">
        <f t="shared" si="38"/>
        <v>27</v>
      </c>
      <c r="AL38" s="110" t="s">
        <v>104</v>
      </c>
      <c r="AM38" s="107">
        <f t="shared" si="56"/>
        <v>45736</v>
      </c>
      <c r="AN38" s="7"/>
      <c r="AO38" s="107">
        <f t="shared" si="10"/>
        <v>45736</v>
      </c>
      <c r="AP38" s="132">
        <f>VLOOKUP($AO38,[1]Plan1!$EW$155:$EZ$311,2)</f>
        <v>7111.86</v>
      </c>
      <c r="AQ38" s="131">
        <f t="shared" si="24"/>
        <v>45677</v>
      </c>
      <c r="AR38" s="132">
        <f>VLOOKUP($AO38,[1]Plan1!$EW$155:$EZ$311,4)</f>
        <v>7205.03</v>
      </c>
      <c r="AS38" s="131">
        <f t="shared" si="25"/>
        <v>45708</v>
      </c>
      <c r="AT38" s="133">
        <f t="shared" si="26"/>
        <v>1.3100651587629741E-2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88">
        <f t="shared" si="11"/>
        <v>44915</v>
      </c>
      <c r="B39" s="89">
        <f t="shared" ref="B39:B43" si="72">(P39+X39)</f>
        <v>1003.02403186</v>
      </c>
      <c r="C39" s="89">
        <f t="shared" si="27"/>
        <v>1000</v>
      </c>
      <c r="D39" s="90">
        <f t="shared" ref="D39:D43" si="73">IF(E39=E38,D38,E38)</f>
        <v>6370.34</v>
      </c>
      <c r="E39" s="91">
        <f t="shared" si="28"/>
        <v>6407.93</v>
      </c>
      <c r="F39" s="92">
        <f t="shared" ref="F39" si="74">IF(D39=D38,F38,A39)</f>
        <v>44855</v>
      </c>
      <c r="G39" s="93">
        <f t="shared" ref="G39:G43" si="75">(E39/D39)-1</f>
        <v>5.9007839455980093E-3</v>
      </c>
      <c r="H39" s="94">
        <f t="shared" si="15"/>
        <v>44946</v>
      </c>
      <c r="I39" s="94">
        <f t="shared" ref="I39:I43" si="76">IF(A39&gt;I38,H39,I38)</f>
        <v>44915</v>
      </c>
      <c r="J39" s="95">
        <f t="shared" si="17"/>
        <v>21</v>
      </c>
      <c r="K39" s="83">
        <f t="shared" si="3"/>
        <v>5</v>
      </c>
      <c r="L39" s="8">
        <f t="shared" ref="L39:L43" si="77">IF(E39&lt;D39,1,TRUNC((E39/D39)^TRUNC((K39/J39),9),8))</f>
        <v>1.0014018</v>
      </c>
      <c r="M39" s="96">
        <f t="shared" ref="M39:M43" si="78">IF(I39&gt;I38,L38,M38)</f>
        <v>1</v>
      </c>
      <c r="N39" s="96">
        <f t="shared" ref="N39:N43" si="79">IF(I39&gt;I38,N38*M39,N38)</f>
        <v>1</v>
      </c>
      <c r="O39" s="89">
        <f t="shared" ref="O39:O43" si="80">TRUNC(TRUNC((L39*N39),15),8)</f>
        <v>1.0014018</v>
      </c>
      <c r="P39" s="89">
        <f t="shared" ref="P39:P43" si="81">TRUNC(C39*O39,8)</f>
        <v>1001.4018</v>
      </c>
      <c r="Q39" s="11">
        <f t="shared" si="29"/>
        <v>1</v>
      </c>
      <c r="R39" s="158">
        <f>S39/P39</f>
        <v>2.0581130371445308E-2</v>
      </c>
      <c r="S39" s="159">
        <v>20.609981000000001</v>
      </c>
      <c r="T39" s="98">
        <f t="shared" si="21"/>
        <v>8.5000000000000006E-2</v>
      </c>
      <c r="U39" s="97">
        <f t="shared" ref="U39:U43" si="82">IF(Q38&gt;0,1,IF(K39=K38,U38,U38+1))</f>
        <v>5</v>
      </c>
      <c r="V39" s="97">
        <v>252</v>
      </c>
      <c r="W39" s="96">
        <f t="shared" ref="W39:W43" si="83">ROUND((1+T39)^TRUNC((U39/V39),9),9)</f>
        <v>1.0016199610000001</v>
      </c>
      <c r="X39" s="89">
        <f t="shared" ref="X39:X43" si="84">TRUNC((P39*(W39-1)),8)</f>
        <v>1.6222318600000001</v>
      </c>
      <c r="Y39" s="137">
        <f t="shared" si="9"/>
        <v>22.232212860000001</v>
      </c>
      <c r="Z39" s="99" t="str">
        <f t="shared" si="31"/>
        <v>J=</v>
      </c>
      <c r="AA39" s="94">
        <f t="shared" si="32"/>
        <v>44915</v>
      </c>
      <c r="AB39" s="4"/>
      <c r="AC39" s="101">
        <f t="shared" si="33"/>
        <v>28</v>
      </c>
      <c r="AD39" s="107">
        <f t="shared" si="39"/>
        <v>45736</v>
      </c>
      <c r="AE39" s="103">
        <f t="shared" si="52"/>
        <v>-2.2737367544323206E-13</v>
      </c>
      <c r="AF39" s="105">
        <f t="shared" si="35"/>
        <v>18</v>
      </c>
      <c r="AG39" s="114">
        <f t="shared" si="53"/>
        <v>0</v>
      </c>
      <c r="AH39" s="113">
        <f t="shared" si="54"/>
        <v>0</v>
      </c>
      <c r="AI39" s="109">
        <v>2.0715999999999998E-2</v>
      </c>
      <c r="AJ39" s="103">
        <f t="shared" si="55"/>
        <v>0</v>
      </c>
      <c r="AK39" s="101">
        <f t="shared" si="38"/>
        <v>28</v>
      </c>
      <c r="AL39" s="110" t="s">
        <v>104</v>
      </c>
      <c r="AM39" s="107">
        <f t="shared" si="56"/>
        <v>45769</v>
      </c>
      <c r="AN39" s="7"/>
      <c r="AO39" s="107">
        <f t="shared" si="10"/>
        <v>45769</v>
      </c>
      <c r="AP39" s="132">
        <f>VLOOKUP($AO39,[1]Plan1!$EW$155:$EZ$311,2)</f>
        <v>7205.03</v>
      </c>
      <c r="AQ39" s="131">
        <f t="shared" si="24"/>
        <v>45710</v>
      </c>
      <c r="AR39" s="132">
        <f>VLOOKUP($AO39,[1]Plan1!$EW$155:$EZ$311,4)</f>
        <v>7245.38</v>
      </c>
      <c r="AS39" s="131">
        <f t="shared" si="25"/>
        <v>45738</v>
      </c>
      <c r="AT39" s="133">
        <f t="shared" si="26"/>
        <v>5.6002542668107669E-3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44916</v>
      </c>
      <c r="B40" s="89">
        <f t="shared" si="72"/>
        <v>981.28390209999998</v>
      </c>
      <c r="C40" s="89">
        <f t="shared" si="27"/>
        <v>979.41886963000002</v>
      </c>
      <c r="D40" s="90">
        <f t="shared" si="73"/>
        <v>6407.93</v>
      </c>
      <c r="E40" s="91">
        <f t="shared" ref="E40:E43" si="85">IF($K40=1,VLOOKUP($A39,$AO$10:$AS$200,4),E39)</f>
        <v>6434.2</v>
      </c>
      <c r="F40" s="92">
        <f t="shared" ref="F40:F43" si="86">IF($K40=1,VLOOKUP($A39,$AO$10:$AS$200,5),F39)</f>
        <v>44885</v>
      </c>
      <c r="G40" s="93">
        <f t="shared" si="75"/>
        <v>4.0996078296735572E-3</v>
      </c>
      <c r="H40" s="94">
        <f t="shared" si="15"/>
        <v>44946</v>
      </c>
      <c r="I40" s="94">
        <f t="shared" si="76"/>
        <v>44946</v>
      </c>
      <c r="J40" s="95">
        <f t="shared" ref="J40:J43" si="87">IF(I40=I39,J39,NETWORKDAYS(I39,I40,$AD$201:$AD$502)-1)</f>
        <v>23</v>
      </c>
      <c r="K40" s="95">
        <f t="shared" ref="K40:K43" si="88">(J40-(NETWORKDAYS(A40,I40,AD$201:AD$502)-1))</f>
        <v>1</v>
      </c>
      <c r="L40" s="8">
        <f t="shared" si="77"/>
        <v>1.00017789</v>
      </c>
      <c r="M40" s="96">
        <f t="shared" si="78"/>
        <v>1.0014018</v>
      </c>
      <c r="N40" s="96">
        <f t="shared" si="79"/>
        <v>1.0014018</v>
      </c>
      <c r="O40" s="89">
        <f t="shared" si="80"/>
        <v>1.0015799299999999</v>
      </c>
      <c r="P40" s="89">
        <f t="shared" si="81"/>
        <v>980.96628287999999</v>
      </c>
      <c r="Q40" s="11">
        <f t="shared" ref="Q40:Q43" si="89">IF(VLOOKUP(A40,AD$10:AK$200,8)=VLOOKUP(A39,AD$10:AK$200,8),0,VLOOKUP(A40,AD$10:AK$200,8))</f>
        <v>0</v>
      </c>
      <c r="R40" s="7">
        <f t="shared" ref="R40:R43" si="90">IF(Q40&gt;0,VLOOKUP($A40,$AD$10:$AI$200,6),0)</f>
        <v>0</v>
      </c>
      <c r="S40" s="89">
        <f t="shared" ref="S40:S102" si="91">IF(R40&gt;0,TRUNC(R40*P40,8),0)</f>
        <v>0</v>
      </c>
      <c r="T40" s="98">
        <f t="shared" si="21"/>
        <v>8.5000000000000006E-2</v>
      </c>
      <c r="U40" s="97">
        <f t="shared" si="82"/>
        <v>1</v>
      </c>
      <c r="V40" s="97">
        <v>252</v>
      </c>
      <c r="W40" s="96">
        <f t="shared" si="83"/>
        <v>1.0003237819999999</v>
      </c>
      <c r="X40" s="89">
        <f t="shared" si="84"/>
        <v>0.31761921999999998</v>
      </c>
      <c r="Y40" s="137">
        <f t="shared" ref="Y40:Y43" si="92">IF(AND(Q40&gt;0,Z40&lt;&gt;"INCORPJ="),S40+X40,0)</f>
        <v>0</v>
      </c>
      <c r="Z40" s="99" t="str">
        <f t="shared" si="31"/>
        <v>J=</v>
      </c>
      <c r="AA40" s="94">
        <f t="shared" si="32"/>
        <v>44946</v>
      </c>
      <c r="AB40" s="4"/>
      <c r="AC40" s="101">
        <f t="shared" si="33"/>
        <v>29</v>
      </c>
      <c r="AD40" s="107">
        <f t="shared" si="39"/>
        <v>45769</v>
      </c>
      <c r="AE40" s="103">
        <f t="shared" si="52"/>
        <v>-2.2737367544323206E-13</v>
      </c>
      <c r="AF40" s="105">
        <f t="shared" si="35"/>
        <v>21</v>
      </c>
      <c r="AG40" s="114">
        <f t="shared" si="53"/>
        <v>0</v>
      </c>
      <c r="AH40" s="113">
        <f t="shared" si="54"/>
        <v>0</v>
      </c>
      <c r="AI40" s="109">
        <v>2.1323000000000002E-2</v>
      </c>
      <c r="AJ40" s="103">
        <f t="shared" si="55"/>
        <v>0</v>
      </c>
      <c r="AK40" s="101">
        <f t="shared" si="38"/>
        <v>29</v>
      </c>
      <c r="AL40" s="110" t="s">
        <v>104</v>
      </c>
      <c r="AM40" s="107">
        <f t="shared" si="56"/>
        <v>45797</v>
      </c>
      <c r="AN40" s="7"/>
      <c r="AO40" s="107">
        <f t="shared" si="10"/>
        <v>45797</v>
      </c>
      <c r="AP40" s="132">
        <f>VLOOKUP($AO40,[1]Plan1!$EW$155:$EZ$311,2)</f>
        <v>7245.38</v>
      </c>
      <c r="AQ40" s="131">
        <f t="shared" si="24"/>
        <v>45736</v>
      </c>
      <c r="AR40" s="132">
        <f>VLOOKUP($AO40,[1]Plan1!$EW$155:$EZ$311,4)</f>
        <v>7245.38</v>
      </c>
      <c r="AS40" s="131">
        <f t="shared" si="25"/>
        <v>45767</v>
      </c>
      <c r="AT40" s="133">
        <f t="shared" si="26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44917</v>
      </c>
      <c r="B41" s="89">
        <f t="shared" si="72"/>
        <v>981.77625118000003</v>
      </c>
      <c r="C41" s="89">
        <f t="shared" si="27"/>
        <v>979.41886963000002</v>
      </c>
      <c r="D41" s="90">
        <f t="shared" si="73"/>
        <v>6407.93</v>
      </c>
      <c r="E41" s="91">
        <f t="shared" si="85"/>
        <v>6434.2</v>
      </c>
      <c r="F41" s="92">
        <f t="shared" si="86"/>
        <v>44885</v>
      </c>
      <c r="G41" s="93">
        <f t="shared" si="75"/>
        <v>4.0996078296735572E-3</v>
      </c>
      <c r="H41" s="94">
        <f t="shared" si="15"/>
        <v>44946</v>
      </c>
      <c r="I41" s="94">
        <f t="shared" si="76"/>
        <v>44946</v>
      </c>
      <c r="J41" s="95">
        <f t="shared" si="87"/>
        <v>23</v>
      </c>
      <c r="K41" s="95">
        <f t="shared" si="88"/>
        <v>2</v>
      </c>
      <c r="L41" s="8">
        <f t="shared" si="77"/>
        <v>1.00035582</v>
      </c>
      <c r="M41" s="96">
        <f t="shared" si="78"/>
        <v>1.0014018</v>
      </c>
      <c r="N41" s="96">
        <f t="shared" si="79"/>
        <v>1.0014018</v>
      </c>
      <c r="O41" s="89">
        <f t="shared" si="80"/>
        <v>1.0017581099999999</v>
      </c>
      <c r="P41" s="89">
        <f t="shared" si="81"/>
        <v>981.14079573000004</v>
      </c>
      <c r="Q41" s="11">
        <f t="shared" si="89"/>
        <v>0</v>
      </c>
      <c r="R41" s="7">
        <f t="shared" si="90"/>
        <v>0</v>
      </c>
      <c r="S41" s="89">
        <f t="shared" si="91"/>
        <v>0</v>
      </c>
      <c r="T41" s="98">
        <f t="shared" si="21"/>
        <v>8.5000000000000006E-2</v>
      </c>
      <c r="U41" s="97">
        <f t="shared" si="82"/>
        <v>2</v>
      </c>
      <c r="V41" s="97">
        <v>252</v>
      </c>
      <c r="W41" s="96">
        <f t="shared" si="83"/>
        <v>1.00064767</v>
      </c>
      <c r="X41" s="89">
        <f t="shared" si="84"/>
        <v>0.63545545000000003</v>
      </c>
      <c r="Y41" s="137">
        <f t="shared" si="92"/>
        <v>0</v>
      </c>
      <c r="Z41" s="99" t="str">
        <f t="shared" si="31"/>
        <v>J=</v>
      </c>
      <c r="AA41" s="94">
        <f t="shared" si="32"/>
        <v>44946</v>
      </c>
      <c r="AB41" s="4"/>
      <c r="AC41" s="101">
        <f t="shared" si="33"/>
        <v>30</v>
      </c>
      <c r="AD41" s="107">
        <f t="shared" si="39"/>
        <v>45797</v>
      </c>
      <c r="AE41" s="103">
        <f t="shared" si="52"/>
        <v>-2.2737367544323206E-13</v>
      </c>
      <c r="AF41" s="105">
        <f t="shared" si="35"/>
        <v>19</v>
      </c>
      <c r="AG41" s="114">
        <f t="shared" si="53"/>
        <v>0</v>
      </c>
      <c r="AH41" s="113">
        <f t="shared" si="54"/>
        <v>0</v>
      </c>
      <c r="AI41" s="109">
        <v>2.1961999999999999E-2</v>
      </c>
      <c r="AJ41" s="103">
        <f t="shared" si="55"/>
        <v>0</v>
      </c>
      <c r="AK41" s="101">
        <f t="shared" si="38"/>
        <v>30</v>
      </c>
      <c r="AL41" s="110" t="s">
        <v>104</v>
      </c>
      <c r="AM41" s="107">
        <f t="shared" si="56"/>
        <v>45828</v>
      </c>
      <c r="AN41" s="7"/>
      <c r="AO41" s="107">
        <f t="shared" si="10"/>
        <v>45828</v>
      </c>
      <c r="AP41" s="132">
        <f>VLOOKUP($AO41,[1]Plan1!$EW$155:$EZ$311,2)</f>
        <v>7245.38</v>
      </c>
      <c r="AQ41" s="131">
        <f t="shared" si="24"/>
        <v>45767</v>
      </c>
      <c r="AR41" s="132">
        <f>VLOOKUP($AO41,[1]Plan1!$EW$155:$EZ$311,4)</f>
        <v>7245.38</v>
      </c>
      <c r="AS41" s="131">
        <f t="shared" si="25"/>
        <v>45797</v>
      </c>
      <c r="AT41" s="133">
        <f t="shared" si="26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44918</v>
      </c>
      <c r="B42" s="89">
        <f t="shared" si="72"/>
        <v>982.26884479</v>
      </c>
      <c r="C42" s="89">
        <f t="shared" si="27"/>
        <v>979.41886963000002</v>
      </c>
      <c r="D42" s="90">
        <f t="shared" si="73"/>
        <v>6407.93</v>
      </c>
      <c r="E42" s="91">
        <f t="shared" si="85"/>
        <v>6434.2</v>
      </c>
      <c r="F42" s="92">
        <f t="shared" si="86"/>
        <v>44885</v>
      </c>
      <c r="G42" s="93">
        <f t="shared" si="75"/>
        <v>4.0996078296735572E-3</v>
      </c>
      <c r="H42" s="94">
        <f t="shared" si="15"/>
        <v>44946</v>
      </c>
      <c r="I42" s="94">
        <f t="shared" si="76"/>
        <v>44946</v>
      </c>
      <c r="J42" s="95">
        <f t="shared" si="87"/>
        <v>23</v>
      </c>
      <c r="K42" s="95">
        <f t="shared" si="88"/>
        <v>3</v>
      </c>
      <c r="L42" s="8">
        <f t="shared" si="77"/>
        <v>1.00053378</v>
      </c>
      <c r="M42" s="96">
        <f t="shared" si="78"/>
        <v>1.0014018</v>
      </c>
      <c r="N42" s="96">
        <f t="shared" si="79"/>
        <v>1.0014018</v>
      </c>
      <c r="O42" s="89">
        <f t="shared" si="80"/>
        <v>1.00193632</v>
      </c>
      <c r="P42" s="89">
        <f t="shared" si="81"/>
        <v>981.31533796999997</v>
      </c>
      <c r="Q42" s="11">
        <f t="shared" si="89"/>
        <v>0</v>
      </c>
      <c r="R42" s="7">
        <f t="shared" si="90"/>
        <v>0</v>
      </c>
      <c r="S42" s="89">
        <f t="shared" si="91"/>
        <v>0</v>
      </c>
      <c r="T42" s="98">
        <f t="shared" si="21"/>
        <v>8.5000000000000006E-2</v>
      </c>
      <c r="U42" s="97">
        <f t="shared" si="82"/>
        <v>3</v>
      </c>
      <c r="V42" s="97">
        <v>252</v>
      </c>
      <c r="W42" s="96">
        <f t="shared" si="83"/>
        <v>1.000971662</v>
      </c>
      <c r="X42" s="89">
        <f t="shared" si="84"/>
        <v>0.95350681999999998</v>
      </c>
      <c r="Y42" s="137">
        <f t="shared" si="92"/>
        <v>0</v>
      </c>
      <c r="Z42" s="99" t="str">
        <f t="shared" si="31"/>
        <v>J=</v>
      </c>
      <c r="AA42" s="94">
        <f t="shared" si="32"/>
        <v>44946</v>
      </c>
      <c r="AB42" s="4"/>
      <c r="AC42" s="101">
        <f t="shared" si="33"/>
        <v>31</v>
      </c>
      <c r="AD42" s="107">
        <f t="shared" si="39"/>
        <v>45828</v>
      </c>
      <c r="AE42" s="103">
        <f t="shared" si="52"/>
        <v>-2.2737367544323206E-13</v>
      </c>
      <c r="AF42" s="105">
        <f t="shared" si="35"/>
        <v>22</v>
      </c>
      <c r="AG42" s="114">
        <f t="shared" si="53"/>
        <v>0</v>
      </c>
      <c r="AH42" s="113">
        <f t="shared" si="54"/>
        <v>0</v>
      </c>
      <c r="AI42" s="109">
        <v>2.2634000000000001E-2</v>
      </c>
      <c r="AJ42" s="103">
        <f t="shared" si="55"/>
        <v>0</v>
      </c>
      <c r="AK42" s="101">
        <f t="shared" si="38"/>
        <v>31</v>
      </c>
      <c r="AL42" s="110" t="s">
        <v>104</v>
      </c>
      <c r="AM42" s="107">
        <f t="shared" si="56"/>
        <v>45859</v>
      </c>
      <c r="AN42" s="7"/>
      <c r="AO42" s="107">
        <f t="shared" ref="AO42:AO73" si="93">AJ233</f>
        <v>45859</v>
      </c>
      <c r="AP42" s="132">
        <f>VLOOKUP($AO42,[1]Plan1!$EW$155:$EZ$311,2)</f>
        <v>7245.38</v>
      </c>
      <c r="AQ42" s="131">
        <f t="shared" si="24"/>
        <v>45798</v>
      </c>
      <c r="AR42" s="132">
        <f>VLOOKUP($AO42,[1]Plan1!$EW$155:$EZ$311,4)</f>
        <v>7245.38</v>
      </c>
      <c r="AS42" s="131">
        <f t="shared" si="25"/>
        <v>45829</v>
      </c>
      <c r="AT42" s="133">
        <f t="shared" si="26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44919</v>
      </c>
      <c r="B43" s="89">
        <f t="shared" si="72"/>
        <v>982.76168397000004</v>
      </c>
      <c r="C43" s="89">
        <f t="shared" si="27"/>
        <v>979.41886963000002</v>
      </c>
      <c r="D43" s="90">
        <f t="shared" si="73"/>
        <v>6407.93</v>
      </c>
      <c r="E43" s="91">
        <f t="shared" si="85"/>
        <v>6434.2</v>
      </c>
      <c r="F43" s="92">
        <f t="shared" si="86"/>
        <v>44885</v>
      </c>
      <c r="G43" s="93">
        <f t="shared" si="75"/>
        <v>4.0996078296735572E-3</v>
      </c>
      <c r="H43" s="94">
        <f t="shared" si="15"/>
        <v>44946</v>
      </c>
      <c r="I43" s="94">
        <f t="shared" si="76"/>
        <v>44946</v>
      </c>
      <c r="J43" s="95">
        <f t="shared" si="87"/>
        <v>23</v>
      </c>
      <c r="K43" s="95">
        <f t="shared" si="88"/>
        <v>4</v>
      </c>
      <c r="L43" s="8">
        <f t="shared" si="77"/>
        <v>1.0007117699999999</v>
      </c>
      <c r="M43" s="96">
        <f t="shared" si="78"/>
        <v>1.0014018</v>
      </c>
      <c r="N43" s="96">
        <f t="shared" si="79"/>
        <v>1.0014018</v>
      </c>
      <c r="O43" s="89">
        <f t="shared" si="80"/>
        <v>1.0021145600000001</v>
      </c>
      <c r="P43" s="89">
        <f t="shared" si="81"/>
        <v>981.48990959000002</v>
      </c>
      <c r="Q43" s="11">
        <f t="shared" si="89"/>
        <v>0</v>
      </c>
      <c r="R43" s="7">
        <f t="shared" si="90"/>
        <v>0</v>
      </c>
      <c r="S43" s="89">
        <f t="shared" si="91"/>
        <v>0</v>
      </c>
      <c r="T43" s="98">
        <f t="shared" si="21"/>
        <v>8.5000000000000006E-2</v>
      </c>
      <c r="U43" s="97">
        <f t="shared" si="82"/>
        <v>4</v>
      </c>
      <c r="V43" s="97">
        <v>252</v>
      </c>
      <c r="W43" s="96">
        <f t="shared" si="83"/>
        <v>1.001295759</v>
      </c>
      <c r="X43" s="89">
        <f t="shared" si="84"/>
        <v>1.2717743800000001</v>
      </c>
      <c r="Y43" s="137">
        <f t="shared" si="92"/>
        <v>0</v>
      </c>
      <c r="Z43" s="99" t="str">
        <f t="shared" si="31"/>
        <v>J=</v>
      </c>
      <c r="AA43" s="94">
        <f t="shared" si="32"/>
        <v>44946</v>
      </c>
      <c r="AB43" s="4"/>
      <c r="AC43" s="101">
        <f t="shared" si="33"/>
        <v>32</v>
      </c>
      <c r="AD43" s="107">
        <f t="shared" si="39"/>
        <v>45859</v>
      </c>
      <c r="AE43" s="103">
        <f t="shared" si="52"/>
        <v>-2.2737367544323206E-13</v>
      </c>
      <c r="AF43" s="105">
        <f t="shared" si="35"/>
        <v>21</v>
      </c>
      <c r="AG43" s="114">
        <f t="shared" si="53"/>
        <v>0</v>
      </c>
      <c r="AH43" s="113">
        <f t="shared" si="54"/>
        <v>0</v>
      </c>
      <c r="AI43" s="109">
        <v>2.3342999999999999E-2</v>
      </c>
      <c r="AJ43" s="103">
        <f t="shared" si="55"/>
        <v>0</v>
      </c>
      <c r="AK43" s="101">
        <f t="shared" si="38"/>
        <v>32</v>
      </c>
      <c r="AL43" s="110" t="s">
        <v>104</v>
      </c>
      <c r="AM43" s="107">
        <f t="shared" si="56"/>
        <v>45889</v>
      </c>
      <c r="AN43" s="7"/>
      <c r="AO43" s="107">
        <f t="shared" si="93"/>
        <v>45889</v>
      </c>
      <c r="AP43" s="132">
        <f>VLOOKUP($AO43,[1]Plan1!$EW$155:$EZ$311,2)</f>
        <v>7245.38</v>
      </c>
      <c r="AQ43" s="131">
        <f t="shared" si="24"/>
        <v>45828</v>
      </c>
      <c r="AR43" s="132">
        <f>VLOOKUP($AO43,[1]Plan1!$EW$155:$EZ$311,4)</f>
        <v>7245.38</v>
      </c>
      <c r="AS43" s="131">
        <f t="shared" si="25"/>
        <v>45858</v>
      </c>
      <c r="AT43" s="133">
        <f t="shared" si="26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88">
        <f t="shared" si="11"/>
        <v>44920</v>
      </c>
      <c r="B44" s="89">
        <f t="shared" ref="B44" si="94">(P44+X44)</f>
        <v>982.76168397000004</v>
      </c>
      <c r="C44" s="89">
        <f t="shared" ref="C44" si="95">TRUNC(IF(Q43&gt;0,VLOOKUP(A43,$AD$12:$AE$145,2),C43),8)</f>
        <v>979.41886963000002</v>
      </c>
      <c r="D44" s="90">
        <f t="shared" ref="D44" si="96">IF(E44=E43,D43,E43)</f>
        <v>6407.93</v>
      </c>
      <c r="E44" s="91">
        <f t="shared" ref="E44:E107" si="97">IF($K44=1,VLOOKUP($A43,$AO$10:$AS$200,4),E43)</f>
        <v>6434.2</v>
      </c>
      <c r="F44" s="92">
        <f t="shared" ref="F44:F107" si="98">IF($K44=1,VLOOKUP($A43,$AO$10:$AS$200,5),F43)</f>
        <v>44885</v>
      </c>
      <c r="G44" s="93">
        <f t="shared" ref="G44" si="99">(E44/D44)-1</f>
        <v>4.0996078296735572E-3</v>
      </c>
      <c r="H44" s="94">
        <f t="shared" ref="H44" si="100">IF(DAY(A44)=H$9,VLOOKUP(A44,AH$118:AN$450,4),H43)</f>
        <v>44946</v>
      </c>
      <c r="I44" s="94">
        <f t="shared" ref="I44" si="101">IF(A44&gt;I43,H44,I43)</f>
        <v>44946</v>
      </c>
      <c r="J44" s="95">
        <f t="shared" si="17"/>
        <v>23</v>
      </c>
      <c r="K44" s="95">
        <f t="shared" ref="K44:K106" si="102">(J44-(NETWORKDAYS(A44,I44,AD$201:AD$502)-1))</f>
        <v>4</v>
      </c>
      <c r="L44" s="8">
        <f t="shared" ref="L44" si="103">IF(E44&lt;D44,1,TRUNC((E44/D44)^TRUNC((K44/J44),9),8))</f>
        <v>1.0007117699999999</v>
      </c>
      <c r="M44" s="96">
        <f t="shared" ref="M44" si="104">IF(I44&gt;I43,L43,M43)</f>
        <v>1.0014018</v>
      </c>
      <c r="N44" s="96">
        <f t="shared" ref="N44" si="105">IF(I44&gt;I43,N43*M44,N43)</f>
        <v>1.0014018</v>
      </c>
      <c r="O44" s="89">
        <f t="shared" ref="O44" si="106">TRUNC(TRUNC((L44*N44),15),8)</f>
        <v>1.0021145600000001</v>
      </c>
      <c r="P44" s="89">
        <f t="shared" ref="P44" si="107">TRUNC(C44*O44,8)</f>
        <v>981.48990959000002</v>
      </c>
      <c r="Q44" s="11">
        <f t="shared" si="29"/>
        <v>0</v>
      </c>
      <c r="R44" s="7">
        <f t="shared" si="20"/>
        <v>0</v>
      </c>
      <c r="S44" s="89">
        <f t="shared" ref="S44" si="108">IF(R44&gt;0,TRUNC(R44*P44,8),0)</f>
        <v>0</v>
      </c>
      <c r="T44" s="98">
        <f t="shared" si="21"/>
        <v>8.5000000000000006E-2</v>
      </c>
      <c r="U44" s="97">
        <f t="shared" ref="U44" si="109">IF(Q43&gt;0,1,IF(K44=K43,U43,U43+1))</f>
        <v>4</v>
      </c>
      <c r="V44" s="97">
        <v>252</v>
      </c>
      <c r="W44" s="96">
        <f t="shared" ref="W44" si="110">ROUND((1+T44)^TRUNC((U44/V44),9),9)</f>
        <v>1.001295759</v>
      </c>
      <c r="X44" s="89">
        <f t="shared" ref="X44" si="111">TRUNC((P44*(W44-1)),8)</f>
        <v>1.2717743800000001</v>
      </c>
      <c r="Y44" s="137">
        <f t="shared" si="9"/>
        <v>0</v>
      </c>
      <c r="Z44" s="99" t="str">
        <f t="shared" si="31"/>
        <v>J=</v>
      </c>
      <c r="AA44" s="94">
        <f t="shared" si="32"/>
        <v>44946</v>
      </c>
      <c r="AB44" s="4"/>
      <c r="AC44" s="101">
        <f t="shared" si="33"/>
        <v>33</v>
      </c>
      <c r="AD44" s="107">
        <f t="shared" si="39"/>
        <v>45889</v>
      </c>
      <c r="AE44" s="103">
        <f t="shared" si="52"/>
        <v>-2.2737367544323206E-13</v>
      </c>
      <c r="AF44" s="105">
        <f t="shared" ref="AF44:AF75" si="112">NETWORKDAYS(AD43,AD44,AD$201:AD$502)-1</f>
        <v>22</v>
      </c>
      <c r="AG44" s="114">
        <f t="shared" si="53"/>
        <v>0</v>
      </c>
      <c r="AH44" s="113">
        <f t="shared" si="54"/>
        <v>0</v>
      </c>
      <c r="AI44" s="109">
        <v>2.4091000000000001E-2</v>
      </c>
      <c r="AJ44" s="103">
        <f t="shared" si="55"/>
        <v>0</v>
      </c>
      <c r="AK44" s="101">
        <f t="shared" si="38"/>
        <v>33</v>
      </c>
      <c r="AL44" s="110" t="s">
        <v>104</v>
      </c>
      <c r="AM44" s="107">
        <f t="shared" si="56"/>
        <v>45922</v>
      </c>
      <c r="AN44" s="7"/>
      <c r="AO44" s="107">
        <f t="shared" si="93"/>
        <v>45922</v>
      </c>
      <c r="AP44" s="132">
        <f>VLOOKUP($AO44,[1]Plan1!$EW$155:$EZ$311,2)</f>
        <v>7245.38</v>
      </c>
      <c r="AQ44" s="131">
        <f t="shared" si="24"/>
        <v>45860</v>
      </c>
      <c r="AR44" s="132">
        <f>VLOOKUP($AO44,[1]Plan1!$EW$155:$EZ$311,4)</f>
        <v>7245.38</v>
      </c>
      <c r="AS44" s="131">
        <f t="shared" si="25"/>
        <v>45891</v>
      </c>
      <c r="AT44" s="133">
        <f t="shared" si="26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44921</v>
      </c>
      <c r="B45" s="89">
        <f t="shared" si="12"/>
        <v>982.76168397000004</v>
      </c>
      <c r="C45" s="89">
        <f t="shared" si="27"/>
        <v>979.41886963000002</v>
      </c>
      <c r="D45" s="90">
        <f t="shared" si="13"/>
        <v>6407.93</v>
      </c>
      <c r="E45" s="91">
        <f t="shared" si="97"/>
        <v>6434.2</v>
      </c>
      <c r="F45" s="92">
        <f t="shared" si="98"/>
        <v>44885</v>
      </c>
      <c r="G45" s="93">
        <f t="shared" si="2"/>
        <v>4.0996078296735572E-3</v>
      </c>
      <c r="H45" s="94">
        <f t="shared" ref="H45:H107" si="113">IF(DAY(A45)=H$9,VLOOKUP(A45,AH$118:AN$450,4),H44)</f>
        <v>44946</v>
      </c>
      <c r="I45" s="94">
        <f t="shared" si="16"/>
        <v>44946</v>
      </c>
      <c r="J45" s="95">
        <f t="shared" si="17"/>
        <v>23</v>
      </c>
      <c r="K45" s="95">
        <f t="shared" si="102"/>
        <v>4</v>
      </c>
      <c r="L45" s="8">
        <f t="shared" si="18"/>
        <v>1.0007117699999999</v>
      </c>
      <c r="M45" s="96">
        <f t="shared" ref="M45:M105" si="114">IF(I45&gt;I44,L44,M44)</f>
        <v>1.0014018</v>
      </c>
      <c r="N45" s="96">
        <f t="shared" si="57"/>
        <v>1.0014018</v>
      </c>
      <c r="O45" s="89">
        <f t="shared" ref="O45:O104" si="115">TRUNC(TRUNC((L45*N45),15),8)</f>
        <v>1.0021145600000001</v>
      </c>
      <c r="P45" s="89">
        <f t="shared" si="5"/>
        <v>981.48990959000002</v>
      </c>
      <c r="Q45" s="11">
        <f t="shared" si="29"/>
        <v>0</v>
      </c>
      <c r="R45" s="7">
        <f t="shared" si="20"/>
        <v>0</v>
      </c>
      <c r="S45" s="89">
        <f t="shared" si="91"/>
        <v>0</v>
      </c>
      <c r="T45" s="98">
        <f t="shared" si="21"/>
        <v>8.5000000000000006E-2</v>
      </c>
      <c r="U45" s="97">
        <f t="shared" si="58"/>
        <v>4</v>
      </c>
      <c r="V45" s="97">
        <v>252</v>
      </c>
      <c r="W45" s="96">
        <f t="shared" si="7"/>
        <v>1.001295759</v>
      </c>
      <c r="X45" s="89">
        <f t="shared" si="8"/>
        <v>1.2717743800000001</v>
      </c>
      <c r="Y45" s="137">
        <f t="shared" si="9"/>
        <v>0</v>
      </c>
      <c r="Z45" s="99" t="str">
        <f t="shared" si="31"/>
        <v>J=</v>
      </c>
      <c r="AA45" s="94">
        <f t="shared" si="32"/>
        <v>44946</v>
      </c>
      <c r="AB45" s="4"/>
      <c r="AC45" s="101">
        <f t="shared" si="33"/>
        <v>34</v>
      </c>
      <c r="AD45" s="107">
        <f t="shared" si="39"/>
        <v>45922</v>
      </c>
      <c r="AE45" s="103">
        <f t="shared" si="52"/>
        <v>-2.2737367544323206E-13</v>
      </c>
      <c r="AF45" s="105">
        <f t="shared" si="112"/>
        <v>23</v>
      </c>
      <c r="AG45" s="114">
        <f t="shared" si="53"/>
        <v>0</v>
      </c>
      <c r="AH45" s="113">
        <f t="shared" si="54"/>
        <v>0</v>
      </c>
      <c r="AI45" s="109">
        <v>2.4882999999999999E-2</v>
      </c>
      <c r="AJ45" s="103">
        <f t="shared" si="55"/>
        <v>0</v>
      </c>
      <c r="AK45" s="101">
        <f t="shared" si="38"/>
        <v>34</v>
      </c>
      <c r="AL45" s="110" t="s">
        <v>104</v>
      </c>
      <c r="AM45" s="107">
        <f t="shared" si="56"/>
        <v>45950</v>
      </c>
      <c r="AN45" s="7"/>
      <c r="AO45" s="107">
        <f t="shared" si="93"/>
        <v>45950</v>
      </c>
      <c r="AP45" s="132">
        <f>VLOOKUP($AO45,[1]Plan1!$EW$155:$EZ$311,2)</f>
        <v>7245.38</v>
      </c>
      <c r="AQ45" s="131">
        <f t="shared" si="24"/>
        <v>45889</v>
      </c>
      <c r="AR45" s="132">
        <f>VLOOKUP($AO45,[1]Plan1!$EW$155:$EZ$311,4)</f>
        <v>7245.38</v>
      </c>
      <c r="AS45" s="131">
        <f t="shared" si="25"/>
        <v>45920</v>
      </c>
      <c r="AT45" s="133">
        <f t="shared" si="26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44922</v>
      </c>
      <c r="B46" s="89">
        <f t="shared" si="12"/>
        <v>983.25476880999997</v>
      </c>
      <c r="C46" s="89">
        <f t="shared" si="27"/>
        <v>979.41886963000002</v>
      </c>
      <c r="D46" s="90">
        <f t="shared" si="13"/>
        <v>6407.93</v>
      </c>
      <c r="E46" s="91">
        <f t="shared" si="97"/>
        <v>6434.2</v>
      </c>
      <c r="F46" s="92">
        <f t="shared" si="98"/>
        <v>44885</v>
      </c>
      <c r="G46" s="93">
        <f t="shared" si="2"/>
        <v>4.0996078296735572E-3</v>
      </c>
      <c r="H46" s="94">
        <f t="shared" si="113"/>
        <v>44946</v>
      </c>
      <c r="I46" s="94">
        <f t="shared" si="16"/>
        <v>44946</v>
      </c>
      <c r="J46" s="95">
        <f t="shared" si="17"/>
        <v>23</v>
      </c>
      <c r="K46" s="95">
        <f t="shared" si="102"/>
        <v>5</v>
      </c>
      <c r="L46" s="8">
        <f t="shared" si="18"/>
        <v>1.00088979</v>
      </c>
      <c r="M46" s="96">
        <f t="shared" si="114"/>
        <v>1.0014018</v>
      </c>
      <c r="N46" s="96">
        <f t="shared" si="57"/>
        <v>1.0014018</v>
      </c>
      <c r="O46" s="89">
        <f t="shared" si="115"/>
        <v>1.00229283</v>
      </c>
      <c r="P46" s="89">
        <f t="shared" si="5"/>
        <v>981.66451058999996</v>
      </c>
      <c r="Q46" s="11">
        <f t="shared" si="29"/>
        <v>0</v>
      </c>
      <c r="R46" s="7">
        <f t="shared" si="20"/>
        <v>0</v>
      </c>
      <c r="S46" s="89">
        <f t="shared" si="91"/>
        <v>0</v>
      </c>
      <c r="T46" s="98">
        <f t="shared" si="21"/>
        <v>8.5000000000000006E-2</v>
      </c>
      <c r="U46" s="97">
        <f t="shared" si="58"/>
        <v>5</v>
      </c>
      <c r="V46" s="97">
        <v>252</v>
      </c>
      <c r="W46" s="96">
        <f t="shared" si="7"/>
        <v>1.0016199610000001</v>
      </c>
      <c r="X46" s="89">
        <f t="shared" si="8"/>
        <v>1.5902582199999999</v>
      </c>
      <c r="Y46" s="137">
        <f t="shared" si="9"/>
        <v>0</v>
      </c>
      <c r="Z46" s="99" t="str">
        <f t="shared" si="31"/>
        <v>J=</v>
      </c>
      <c r="AA46" s="94">
        <f t="shared" si="32"/>
        <v>44946</v>
      </c>
      <c r="AB46" s="4"/>
      <c r="AC46" s="101">
        <f t="shared" si="33"/>
        <v>35</v>
      </c>
      <c r="AD46" s="107">
        <f t="shared" si="39"/>
        <v>45950</v>
      </c>
      <c r="AE46" s="103">
        <f t="shared" si="52"/>
        <v>-2.2737367544323206E-13</v>
      </c>
      <c r="AF46" s="105">
        <f t="shared" si="112"/>
        <v>20</v>
      </c>
      <c r="AG46" s="114">
        <f t="shared" si="53"/>
        <v>0</v>
      </c>
      <c r="AH46" s="113">
        <f t="shared" si="54"/>
        <v>0</v>
      </c>
      <c r="AI46" s="109">
        <v>2.5721000000000001E-2</v>
      </c>
      <c r="AJ46" s="103">
        <f t="shared" si="55"/>
        <v>0</v>
      </c>
      <c r="AK46" s="101">
        <f t="shared" si="38"/>
        <v>35</v>
      </c>
      <c r="AL46" s="110" t="s">
        <v>104</v>
      </c>
      <c r="AM46" s="107">
        <f t="shared" si="56"/>
        <v>45982</v>
      </c>
      <c r="AN46" s="7"/>
      <c r="AO46" s="107">
        <f t="shared" si="93"/>
        <v>45982</v>
      </c>
      <c r="AP46" s="132">
        <f>VLOOKUP($AO46,[1]Plan1!$EW$155:$EZ$311,2)</f>
        <v>7245.38</v>
      </c>
      <c r="AQ46" s="131">
        <f t="shared" si="24"/>
        <v>45921</v>
      </c>
      <c r="AR46" s="132">
        <f>VLOOKUP($AO46,[1]Plan1!$EW$155:$EZ$311,4)</f>
        <v>7245.38</v>
      </c>
      <c r="AS46" s="131">
        <f t="shared" si="25"/>
        <v>45951</v>
      </c>
      <c r="AT46" s="133">
        <f t="shared" si="26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44923</v>
      </c>
      <c r="B47" s="89">
        <f t="shared" si="12"/>
        <v>983.7480994</v>
      </c>
      <c r="C47" s="89">
        <f t="shared" si="27"/>
        <v>979.41886963000002</v>
      </c>
      <c r="D47" s="90">
        <f t="shared" si="13"/>
        <v>6407.93</v>
      </c>
      <c r="E47" s="91">
        <f t="shared" si="97"/>
        <v>6434.2</v>
      </c>
      <c r="F47" s="92">
        <f t="shared" si="98"/>
        <v>44885</v>
      </c>
      <c r="G47" s="93">
        <f t="shared" si="2"/>
        <v>4.0996078296735572E-3</v>
      </c>
      <c r="H47" s="94">
        <f t="shared" si="113"/>
        <v>44946</v>
      </c>
      <c r="I47" s="94">
        <f t="shared" si="16"/>
        <v>44946</v>
      </c>
      <c r="J47" s="95">
        <f t="shared" si="17"/>
        <v>23</v>
      </c>
      <c r="K47" s="95">
        <f t="shared" si="102"/>
        <v>6</v>
      </c>
      <c r="L47" s="8">
        <f t="shared" si="18"/>
        <v>1.0010678399999999</v>
      </c>
      <c r="M47" s="96">
        <f t="shared" si="114"/>
        <v>1.0014018</v>
      </c>
      <c r="N47" s="96">
        <f t="shared" si="57"/>
        <v>1.0014018</v>
      </c>
      <c r="O47" s="89">
        <f t="shared" si="115"/>
        <v>1.00247113</v>
      </c>
      <c r="P47" s="89">
        <f t="shared" si="5"/>
        <v>981.83914098000002</v>
      </c>
      <c r="Q47" s="11">
        <f t="shared" si="29"/>
        <v>0</v>
      </c>
      <c r="R47" s="7">
        <f t="shared" si="20"/>
        <v>0</v>
      </c>
      <c r="S47" s="89">
        <f t="shared" si="91"/>
        <v>0</v>
      </c>
      <c r="T47" s="98">
        <f t="shared" si="21"/>
        <v>8.5000000000000006E-2</v>
      </c>
      <c r="U47" s="97">
        <f t="shared" si="58"/>
        <v>6</v>
      </c>
      <c r="V47" s="97">
        <v>252</v>
      </c>
      <c r="W47" s="96">
        <f t="shared" si="7"/>
        <v>1.0019442679999999</v>
      </c>
      <c r="X47" s="89">
        <f t="shared" si="8"/>
        <v>1.90895842</v>
      </c>
      <c r="Y47" s="137">
        <f t="shared" si="9"/>
        <v>0</v>
      </c>
      <c r="Z47" s="99" t="str">
        <f t="shared" si="31"/>
        <v>J=</v>
      </c>
      <c r="AA47" s="94">
        <f t="shared" si="32"/>
        <v>44946</v>
      </c>
      <c r="AB47" s="4"/>
      <c r="AC47" s="101">
        <f t="shared" si="33"/>
        <v>36</v>
      </c>
      <c r="AD47" s="107">
        <f t="shared" si="39"/>
        <v>45982</v>
      </c>
      <c r="AE47" s="103">
        <f t="shared" si="52"/>
        <v>-2.2737367544323206E-13</v>
      </c>
      <c r="AF47" s="105">
        <f t="shared" si="112"/>
        <v>23</v>
      </c>
      <c r="AG47" s="114">
        <f t="shared" si="53"/>
        <v>0</v>
      </c>
      <c r="AH47" s="113">
        <f t="shared" si="54"/>
        <v>0</v>
      </c>
      <c r="AI47" s="109">
        <v>2.6610999999999999E-2</v>
      </c>
      <c r="AJ47" s="103">
        <f t="shared" si="55"/>
        <v>0</v>
      </c>
      <c r="AK47" s="101">
        <f t="shared" si="38"/>
        <v>36</v>
      </c>
      <c r="AL47" s="110" t="s">
        <v>104</v>
      </c>
      <c r="AM47" s="107">
        <f t="shared" si="56"/>
        <v>46013</v>
      </c>
      <c r="AN47" s="7"/>
      <c r="AO47" s="107">
        <f t="shared" si="93"/>
        <v>46013</v>
      </c>
      <c r="AP47" s="132">
        <f>VLOOKUP($AO47,[1]Plan1!$EW$155:$EZ$311,2)</f>
        <v>7245.38</v>
      </c>
      <c r="AQ47" s="131">
        <f t="shared" si="24"/>
        <v>45952</v>
      </c>
      <c r="AR47" s="132">
        <f>VLOOKUP($AO47,[1]Plan1!$EW$155:$EZ$311,4)</f>
        <v>7245.38</v>
      </c>
      <c r="AS47" s="131">
        <f t="shared" si="25"/>
        <v>45983</v>
      </c>
      <c r="AT47" s="133">
        <f t="shared" si="26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44924</v>
      </c>
      <c r="B48" s="89">
        <f t="shared" si="12"/>
        <v>984.24168563000001</v>
      </c>
      <c r="C48" s="89">
        <f t="shared" si="27"/>
        <v>979.41886963000002</v>
      </c>
      <c r="D48" s="90">
        <f t="shared" si="13"/>
        <v>6407.93</v>
      </c>
      <c r="E48" s="91">
        <f t="shared" si="97"/>
        <v>6434.2</v>
      </c>
      <c r="F48" s="92">
        <f t="shared" si="98"/>
        <v>44885</v>
      </c>
      <c r="G48" s="93">
        <f t="shared" si="2"/>
        <v>4.0996078296735572E-3</v>
      </c>
      <c r="H48" s="94">
        <f t="shared" si="113"/>
        <v>44946</v>
      </c>
      <c r="I48" s="94">
        <f t="shared" si="16"/>
        <v>44946</v>
      </c>
      <c r="J48" s="95">
        <f t="shared" si="17"/>
        <v>23</v>
      </c>
      <c r="K48" s="95">
        <f t="shared" si="102"/>
        <v>7</v>
      </c>
      <c r="L48" s="8">
        <f t="shared" si="18"/>
        <v>1.0012459300000001</v>
      </c>
      <c r="M48" s="96">
        <f t="shared" si="114"/>
        <v>1.0014018</v>
      </c>
      <c r="N48" s="96">
        <f t="shared" si="57"/>
        <v>1.0014018</v>
      </c>
      <c r="O48" s="89">
        <f t="shared" si="115"/>
        <v>1.0026494699999999</v>
      </c>
      <c r="P48" s="89">
        <f t="shared" si="5"/>
        <v>982.01381054000001</v>
      </c>
      <c r="Q48" s="11">
        <f t="shared" si="29"/>
        <v>0</v>
      </c>
      <c r="R48" s="7">
        <f t="shared" si="20"/>
        <v>0</v>
      </c>
      <c r="S48" s="89">
        <f t="shared" si="91"/>
        <v>0</v>
      </c>
      <c r="T48" s="98">
        <f t="shared" si="21"/>
        <v>8.5000000000000006E-2</v>
      </c>
      <c r="U48" s="97">
        <f t="shared" si="58"/>
        <v>7</v>
      </c>
      <c r="V48" s="97">
        <v>252</v>
      </c>
      <c r="W48" s="96">
        <f t="shared" si="7"/>
        <v>1.00226868</v>
      </c>
      <c r="X48" s="89">
        <f t="shared" si="8"/>
        <v>2.2278750899999999</v>
      </c>
      <c r="Y48" s="137">
        <f t="shared" si="9"/>
        <v>0</v>
      </c>
      <c r="Z48" s="99" t="str">
        <f t="shared" si="31"/>
        <v>J=</v>
      </c>
      <c r="AA48" s="94">
        <f t="shared" si="32"/>
        <v>44946</v>
      </c>
      <c r="AB48" s="4"/>
      <c r="AC48" s="101">
        <f t="shared" si="33"/>
        <v>37</v>
      </c>
      <c r="AD48" s="107">
        <f t="shared" si="39"/>
        <v>46013</v>
      </c>
      <c r="AE48" s="103">
        <f t="shared" si="52"/>
        <v>-2.2737367544323206E-13</v>
      </c>
      <c r="AF48" s="105">
        <f t="shared" si="112"/>
        <v>21</v>
      </c>
      <c r="AG48" s="114">
        <f t="shared" si="53"/>
        <v>0</v>
      </c>
      <c r="AH48" s="113">
        <f t="shared" si="54"/>
        <v>0</v>
      </c>
      <c r="AI48" s="109">
        <v>2.7556000000000001E-2</v>
      </c>
      <c r="AJ48" s="103">
        <f t="shared" si="55"/>
        <v>0</v>
      </c>
      <c r="AK48" s="101">
        <f t="shared" si="38"/>
        <v>37</v>
      </c>
      <c r="AL48" s="110" t="s">
        <v>104</v>
      </c>
      <c r="AM48" s="107">
        <f t="shared" si="56"/>
        <v>46042</v>
      </c>
      <c r="AN48" s="7"/>
      <c r="AO48" s="107">
        <f t="shared" si="93"/>
        <v>46042</v>
      </c>
      <c r="AP48" s="132">
        <f>VLOOKUP($AO48,[1]Plan1!$EW$155:$EZ$311,2)</f>
        <v>7245.38</v>
      </c>
      <c r="AQ48" s="131">
        <f t="shared" si="24"/>
        <v>45981</v>
      </c>
      <c r="AR48" s="132">
        <f>VLOOKUP($AO48,[1]Plan1!$EW$155:$EZ$311,4)</f>
        <v>7245.38</v>
      </c>
      <c r="AS48" s="131">
        <f t="shared" si="25"/>
        <v>46011</v>
      </c>
      <c r="AT48" s="133">
        <f t="shared" si="26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44925</v>
      </c>
      <c r="B49" s="89">
        <f t="shared" si="12"/>
        <v>984.73550795999995</v>
      </c>
      <c r="C49" s="89">
        <f t="shared" si="27"/>
        <v>979.41886963000002</v>
      </c>
      <c r="D49" s="90">
        <f t="shared" si="13"/>
        <v>6407.93</v>
      </c>
      <c r="E49" s="91">
        <f t="shared" si="97"/>
        <v>6434.2</v>
      </c>
      <c r="F49" s="92">
        <f t="shared" si="98"/>
        <v>44885</v>
      </c>
      <c r="G49" s="93">
        <f t="shared" si="2"/>
        <v>4.0996078296735572E-3</v>
      </c>
      <c r="H49" s="94">
        <f t="shared" si="113"/>
        <v>44946</v>
      </c>
      <c r="I49" s="94">
        <f t="shared" si="16"/>
        <v>44946</v>
      </c>
      <c r="J49" s="95">
        <f t="shared" si="17"/>
        <v>23</v>
      </c>
      <c r="K49" s="95">
        <f t="shared" si="102"/>
        <v>8</v>
      </c>
      <c r="L49" s="8">
        <f t="shared" si="18"/>
        <v>1.0014240400000001</v>
      </c>
      <c r="M49" s="96">
        <f t="shared" si="114"/>
        <v>1.0014018</v>
      </c>
      <c r="N49" s="96">
        <f t="shared" si="57"/>
        <v>1.0014018</v>
      </c>
      <c r="O49" s="89">
        <f t="shared" si="115"/>
        <v>1.00282783</v>
      </c>
      <c r="P49" s="89">
        <f t="shared" si="5"/>
        <v>982.18849968999996</v>
      </c>
      <c r="Q49" s="11">
        <f t="shared" si="29"/>
        <v>0</v>
      </c>
      <c r="R49" s="7">
        <f t="shared" si="20"/>
        <v>0</v>
      </c>
      <c r="S49" s="89">
        <f t="shared" si="91"/>
        <v>0</v>
      </c>
      <c r="T49" s="98">
        <f t="shared" si="21"/>
        <v>8.5000000000000006E-2</v>
      </c>
      <c r="U49" s="97">
        <f t="shared" si="58"/>
        <v>8</v>
      </c>
      <c r="V49" s="97">
        <v>252</v>
      </c>
      <c r="W49" s="96">
        <f t="shared" si="7"/>
        <v>1.0025931969999999</v>
      </c>
      <c r="X49" s="89">
        <f t="shared" si="8"/>
        <v>2.5470082700000001</v>
      </c>
      <c r="Y49" s="137">
        <f t="shared" si="9"/>
        <v>0</v>
      </c>
      <c r="Z49" s="99" t="str">
        <f t="shared" si="31"/>
        <v>J=</v>
      </c>
      <c r="AA49" s="94">
        <f t="shared" si="32"/>
        <v>44946</v>
      </c>
      <c r="AB49" s="4"/>
      <c r="AC49" s="101">
        <f t="shared" si="33"/>
        <v>38</v>
      </c>
      <c r="AD49" s="107">
        <f t="shared" si="39"/>
        <v>46042</v>
      </c>
      <c r="AE49" s="103">
        <f t="shared" si="52"/>
        <v>-2.2737367544323206E-13</v>
      </c>
      <c r="AF49" s="105">
        <f t="shared" si="112"/>
        <v>19</v>
      </c>
      <c r="AG49" s="114">
        <f t="shared" si="53"/>
        <v>0</v>
      </c>
      <c r="AH49" s="113">
        <f t="shared" si="54"/>
        <v>0</v>
      </c>
      <c r="AI49" s="109">
        <v>2.8563000000000002E-2</v>
      </c>
      <c r="AJ49" s="103">
        <f t="shared" si="55"/>
        <v>0</v>
      </c>
      <c r="AK49" s="101">
        <f t="shared" si="38"/>
        <v>38</v>
      </c>
      <c r="AL49" s="110" t="s">
        <v>104</v>
      </c>
      <c r="AM49" s="107">
        <f t="shared" si="56"/>
        <v>46073</v>
      </c>
      <c r="AN49" s="7"/>
      <c r="AO49" s="107">
        <f t="shared" si="93"/>
        <v>46073</v>
      </c>
      <c r="AP49" s="132">
        <f>VLOOKUP($AO49,[1]Plan1!$EW$155:$EZ$311,2)</f>
        <v>7245.38</v>
      </c>
      <c r="AQ49" s="131">
        <f t="shared" si="24"/>
        <v>46011</v>
      </c>
      <c r="AR49" s="132">
        <f>VLOOKUP($AO49,[1]Plan1!$EW$155:$EZ$311,4)</f>
        <v>7245.38</v>
      </c>
      <c r="AS49" s="131">
        <f t="shared" si="25"/>
        <v>46042</v>
      </c>
      <c r="AT49" s="133">
        <f t="shared" si="26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44926</v>
      </c>
      <c r="B50" s="89">
        <f t="shared" si="12"/>
        <v>985.22958609999989</v>
      </c>
      <c r="C50" s="89">
        <f t="shared" si="27"/>
        <v>979.41886963000002</v>
      </c>
      <c r="D50" s="90">
        <f t="shared" si="13"/>
        <v>6407.93</v>
      </c>
      <c r="E50" s="91">
        <f t="shared" si="97"/>
        <v>6434.2</v>
      </c>
      <c r="F50" s="92">
        <f t="shared" si="98"/>
        <v>44885</v>
      </c>
      <c r="G50" s="93">
        <f t="shared" si="2"/>
        <v>4.0996078296735572E-3</v>
      </c>
      <c r="H50" s="94">
        <f t="shared" si="113"/>
        <v>44946</v>
      </c>
      <c r="I50" s="94">
        <f t="shared" si="16"/>
        <v>44946</v>
      </c>
      <c r="J50" s="95">
        <f t="shared" si="17"/>
        <v>23</v>
      </c>
      <c r="K50" s="95">
        <f t="shared" si="102"/>
        <v>9</v>
      </c>
      <c r="L50" s="8">
        <f t="shared" si="18"/>
        <v>1.0016021900000001</v>
      </c>
      <c r="M50" s="96">
        <f t="shared" si="114"/>
        <v>1.0014018</v>
      </c>
      <c r="N50" s="96">
        <f t="shared" si="57"/>
        <v>1.0014018</v>
      </c>
      <c r="O50" s="89">
        <f t="shared" si="115"/>
        <v>1.00300623</v>
      </c>
      <c r="P50" s="89">
        <f t="shared" si="5"/>
        <v>982.36322800999994</v>
      </c>
      <c r="Q50" s="11">
        <f t="shared" si="29"/>
        <v>0</v>
      </c>
      <c r="R50" s="7">
        <f t="shared" si="20"/>
        <v>0</v>
      </c>
      <c r="S50" s="89">
        <f t="shared" si="91"/>
        <v>0</v>
      </c>
      <c r="T50" s="98">
        <f t="shared" si="21"/>
        <v>8.5000000000000006E-2</v>
      </c>
      <c r="U50" s="97">
        <f t="shared" si="58"/>
        <v>9</v>
      </c>
      <c r="V50" s="97">
        <v>252</v>
      </c>
      <c r="W50" s="96">
        <f t="shared" si="7"/>
        <v>1.0029178190000001</v>
      </c>
      <c r="X50" s="89">
        <f t="shared" si="8"/>
        <v>2.8663580899999999</v>
      </c>
      <c r="Y50" s="137">
        <f t="shared" si="9"/>
        <v>0</v>
      </c>
      <c r="Z50" s="99" t="str">
        <f t="shared" si="31"/>
        <v>J=</v>
      </c>
      <c r="AA50" s="94">
        <f t="shared" si="32"/>
        <v>44946</v>
      </c>
      <c r="AB50" s="4"/>
      <c r="AC50" s="101">
        <f t="shared" si="33"/>
        <v>39</v>
      </c>
      <c r="AD50" s="107">
        <f t="shared" si="39"/>
        <v>46073</v>
      </c>
      <c r="AE50" s="103">
        <f t="shared" si="52"/>
        <v>-2.2737367544323206E-13</v>
      </c>
      <c r="AF50" s="105">
        <f t="shared" si="112"/>
        <v>21</v>
      </c>
      <c r="AG50" s="114">
        <f t="shared" si="53"/>
        <v>0</v>
      </c>
      <c r="AH50" s="113">
        <f t="shared" si="54"/>
        <v>0</v>
      </c>
      <c r="AI50" s="109">
        <v>2.9637E-2</v>
      </c>
      <c r="AJ50" s="103">
        <f t="shared" si="55"/>
        <v>0</v>
      </c>
      <c r="AK50" s="101">
        <f t="shared" si="38"/>
        <v>39</v>
      </c>
      <c r="AL50" s="110" t="s">
        <v>104</v>
      </c>
      <c r="AM50" s="107">
        <f t="shared" si="56"/>
        <v>46101</v>
      </c>
      <c r="AN50" s="7"/>
      <c r="AO50" s="107">
        <f t="shared" si="93"/>
        <v>46101</v>
      </c>
      <c r="AP50" s="132">
        <f>VLOOKUP($AO50,[1]Plan1!$EW$155:$EZ$311,2)</f>
        <v>7245.38</v>
      </c>
      <c r="AQ50" s="131">
        <f t="shared" si="24"/>
        <v>46042</v>
      </c>
      <c r="AR50" s="132">
        <f>VLOOKUP($AO50,[1]Plan1!$EW$155:$EZ$311,4)</f>
        <v>7245.38</v>
      </c>
      <c r="AS50" s="131">
        <f t="shared" si="25"/>
        <v>46073</v>
      </c>
      <c r="AT50" s="133">
        <f t="shared" si="26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44927</v>
      </c>
      <c r="B51" s="89">
        <f t="shared" si="12"/>
        <v>985.22958609999989</v>
      </c>
      <c r="C51" s="89">
        <f t="shared" si="27"/>
        <v>979.41886963000002</v>
      </c>
      <c r="D51" s="90">
        <f t="shared" si="13"/>
        <v>6407.93</v>
      </c>
      <c r="E51" s="91">
        <f t="shared" si="97"/>
        <v>6434.2</v>
      </c>
      <c r="F51" s="92">
        <f t="shared" si="98"/>
        <v>44885</v>
      </c>
      <c r="G51" s="93">
        <f t="shared" si="2"/>
        <v>4.0996078296735572E-3</v>
      </c>
      <c r="H51" s="94">
        <f t="shared" si="113"/>
        <v>44946</v>
      </c>
      <c r="I51" s="94">
        <f t="shared" si="16"/>
        <v>44946</v>
      </c>
      <c r="J51" s="95">
        <f t="shared" si="17"/>
        <v>23</v>
      </c>
      <c r="K51" s="95">
        <f t="shared" si="102"/>
        <v>9</v>
      </c>
      <c r="L51" s="8">
        <f t="shared" si="18"/>
        <v>1.0016021900000001</v>
      </c>
      <c r="M51" s="96">
        <f t="shared" si="114"/>
        <v>1.0014018</v>
      </c>
      <c r="N51" s="96">
        <f t="shared" si="57"/>
        <v>1.0014018</v>
      </c>
      <c r="O51" s="89">
        <f t="shared" si="115"/>
        <v>1.00300623</v>
      </c>
      <c r="P51" s="89">
        <f t="shared" si="5"/>
        <v>982.36322800999994</v>
      </c>
      <c r="Q51" s="11">
        <f t="shared" si="29"/>
        <v>0</v>
      </c>
      <c r="R51" s="7">
        <f t="shared" si="20"/>
        <v>0</v>
      </c>
      <c r="S51" s="89">
        <f t="shared" si="91"/>
        <v>0</v>
      </c>
      <c r="T51" s="98">
        <f t="shared" si="21"/>
        <v>8.5000000000000006E-2</v>
      </c>
      <c r="U51" s="97">
        <f t="shared" si="58"/>
        <v>9</v>
      </c>
      <c r="V51" s="97">
        <v>252</v>
      </c>
      <c r="W51" s="96">
        <f t="shared" si="7"/>
        <v>1.0029178190000001</v>
      </c>
      <c r="X51" s="89">
        <f t="shared" si="8"/>
        <v>2.8663580899999999</v>
      </c>
      <c r="Y51" s="137">
        <f t="shared" si="9"/>
        <v>0</v>
      </c>
      <c r="Z51" s="99" t="str">
        <f t="shared" si="31"/>
        <v>J=</v>
      </c>
      <c r="AA51" s="94">
        <f t="shared" si="32"/>
        <v>44946</v>
      </c>
      <c r="AB51" s="4"/>
      <c r="AC51" s="101">
        <f t="shared" si="33"/>
        <v>40</v>
      </c>
      <c r="AD51" s="107">
        <f t="shared" si="39"/>
        <v>46101</v>
      </c>
      <c r="AE51" s="103">
        <f t="shared" si="52"/>
        <v>-2.2737367544323206E-13</v>
      </c>
      <c r="AF51" s="105">
        <f t="shared" si="112"/>
        <v>20</v>
      </c>
      <c r="AG51" s="114">
        <f t="shared" si="53"/>
        <v>0</v>
      </c>
      <c r="AH51" s="113">
        <f t="shared" si="54"/>
        <v>0</v>
      </c>
      <c r="AI51" s="109">
        <v>3.0786000000000001E-2</v>
      </c>
      <c r="AJ51" s="103">
        <f t="shared" si="55"/>
        <v>0</v>
      </c>
      <c r="AK51" s="101">
        <f t="shared" si="38"/>
        <v>40</v>
      </c>
      <c r="AL51" s="110" t="s">
        <v>104</v>
      </c>
      <c r="AM51" s="107">
        <f t="shared" si="56"/>
        <v>46132</v>
      </c>
      <c r="AN51" s="7"/>
      <c r="AO51" s="107">
        <f t="shared" si="93"/>
        <v>46132</v>
      </c>
      <c r="AP51" s="132">
        <f>VLOOKUP($AO51,[1]Plan1!$EW$155:$EZ$311,2)</f>
        <v>7245.38</v>
      </c>
      <c r="AQ51" s="131">
        <f t="shared" si="24"/>
        <v>46073</v>
      </c>
      <c r="AR51" s="132">
        <f>VLOOKUP($AO51,[1]Plan1!$EW$155:$EZ$311,4)</f>
        <v>7245.38</v>
      </c>
      <c r="AS51" s="131">
        <f t="shared" si="25"/>
        <v>46101</v>
      </c>
      <c r="AT51" s="133">
        <f t="shared" si="26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44928</v>
      </c>
      <c r="B52" s="89">
        <f t="shared" si="12"/>
        <v>985.22958609999989</v>
      </c>
      <c r="C52" s="89">
        <f t="shared" si="27"/>
        <v>979.41886963000002</v>
      </c>
      <c r="D52" s="90">
        <f t="shared" si="13"/>
        <v>6407.93</v>
      </c>
      <c r="E52" s="91">
        <f t="shared" si="97"/>
        <v>6434.2</v>
      </c>
      <c r="F52" s="92">
        <f t="shared" si="98"/>
        <v>44885</v>
      </c>
      <c r="G52" s="93">
        <f t="shared" si="2"/>
        <v>4.0996078296735572E-3</v>
      </c>
      <c r="H52" s="94">
        <f t="shared" si="113"/>
        <v>44946</v>
      </c>
      <c r="I52" s="94">
        <f t="shared" si="16"/>
        <v>44946</v>
      </c>
      <c r="J52" s="95">
        <f t="shared" si="17"/>
        <v>23</v>
      </c>
      <c r="K52" s="95">
        <f t="shared" si="102"/>
        <v>9</v>
      </c>
      <c r="L52" s="8">
        <f t="shared" si="18"/>
        <v>1.0016021900000001</v>
      </c>
      <c r="M52" s="96">
        <f t="shared" si="114"/>
        <v>1.0014018</v>
      </c>
      <c r="N52" s="96">
        <f t="shared" si="57"/>
        <v>1.0014018</v>
      </c>
      <c r="O52" s="89">
        <f t="shared" si="115"/>
        <v>1.00300623</v>
      </c>
      <c r="P52" s="89">
        <f t="shared" si="5"/>
        <v>982.36322800999994</v>
      </c>
      <c r="Q52" s="11">
        <f t="shared" si="29"/>
        <v>0</v>
      </c>
      <c r="R52" s="7">
        <f t="shared" si="20"/>
        <v>0</v>
      </c>
      <c r="S52" s="89">
        <f t="shared" si="91"/>
        <v>0</v>
      </c>
      <c r="T52" s="98">
        <f t="shared" si="21"/>
        <v>8.5000000000000006E-2</v>
      </c>
      <c r="U52" s="97">
        <f t="shared" si="58"/>
        <v>9</v>
      </c>
      <c r="V52" s="97">
        <v>252</v>
      </c>
      <c r="W52" s="96">
        <f t="shared" si="7"/>
        <v>1.0029178190000001</v>
      </c>
      <c r="X52" s="89">
        <f t="shared" si="8"/>
        <v>2.8663580899999999</v>
      </c>
      <c r="Y52" s="137">
        <f t="shared" si="9"/>
        <v>0</v>
      </c>
      <c r="Z52" s="99" t="str">
        <f t="shared" si="31"/>
        <v>J=</v>
      </c>
      <c r="AA52" s="94">
        <f t="shared" si="32"/>
        <v>44946</v>
      </c>
      <c r="AB52" s="4"/>
      <c r="AC52" s="101">
        <f t="shared" si="33"/>
        <v>41</v>
      </c>
      <c r="AD52" s="107">
        <f t="shared" si="39"/>
        <v>46132</v>
      </c>
      <c r="AE52" s="103">
        <f t="shared" si="52"/>
        <v>-2.2737367544323206E-13</v>
      </c>
      <c r="AF52" s="105">
        <f t="shared" si="112"/>
        <v>20</v>
      </c>
      <c r="AG52" s="114">
        <f t="shared" si="53"/>
        <v>0</v>
      </c>
      <c r="AH52" s="113">
        <f t="shared" si="54"/>
        <v>0</v>
      </c>
      <c r="AI52" s="109">
        <v>3.2016999999999997E-2</v>
      </c>
      <c r="AJ52" s="103">
        <f t="shared" si="55"/>
        <v>0</v>
      </c>
      <c r="AK52" s="101">
        <f t="shared" si="38"/>
        <v>41</v>
      </c>
      <c r="AL52" s="110" t="s">
        <v>104</v>
      </c>
      <c r="AM52" s="107">
        <f t="shared" si="56"/>
        <v>46162</v>
      </c>
      <c r="AN52" s="7"/>
      <c r="AO52" s="107">
        <f t="shared" si="93"/>
        <v>46162</v>
      </c>
      <c r="AP52" s="132">
        <f>VLOOKUP($AO52,[1]Plan1!$EW$155:$EZ$311,2)</f>
        <v>7245.38</v>
      </c>
      <c r="AQ52" s="131">
        <f t="shared" si="24"/>
        <v>46101</v>
      </c>
      <c r="AR52" s="132">
        <f>VLOOKUP($AO52,[1]Plan1!$EW$155:$EZ$311,4)</f>
        <v>7245.38</v>
      </c>
      <c r="AS52" s="131">
        <f t="shared" si="25"/>
        <v>46132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44929</v>
      </c>
      <c r="B53" s="89">
        <f t="shared" si="12"/>
        <v>985.72391131000006</v>
      </c>
      <c r="C53" s="89">
        <f t="shared" si="27"/>
        <v>979.41886963000002</v>
      </c>
      <c r="D53" s="90">
        <f t="shared" si="13"/>
        <v>6407.93</v>
      </c>
      <c r="E53" s="91">
        <f t="shared" si="97"/>
        <v>6434.2</v>
      </c>
      <c r="F53" s="92">
        <f t="shared" si="98"/>
        <v>44885</v>
      </c>
      <c r="G53" s="93">
        <f t="shared" si="2"/>
        <v>4.0996078296735572E-3</v>
      </c>
      <c r="H53" s="94">
        <f t="shared" si="113"/>
        <v>44946</v>
      </c>
      <c r="I53" s="94">
        <f t="shared" si="16"/>
        <v>44946</v>
      </c>
      <c r="J53" s="95">
        <f t="shared" si="17"/>
        <v>23</v>
      </c>
      <c r="K53" s="95">
        <f t="shared" si="102"/>
        <v>10</v>
      </c>
      <c r="L53" s="8">
        <f t="shared" si="18"/>
        <v>1.0017803700000001</v>
      </c>
      <c r="M53" s="96">
        <f t="shared" si="114"/>
        <v>1.0014018</v>
      </c>
      <c r="N53" s="96">
        <f t="shared" si="57"/>
        <v>1.0014018</v>
      </c>
      <c r="O53" s="89">
        <f t="shared" si="115"/>
        <v>1.0031846600000001</v>
      </c>
      <c r="P53" s="89">
        <f t="shared" si="5"/>
        <v>982.53798572000005</v>
      </c>
      <c r="Q53" s="11">
        <f t="shared" si="29"/>
        <v>0</v>
      </c>
      <c r="R53" s="7">
        <f t="shared" si="20"/>
        <v>0</v>
      </c>
      <c r="S53" s="89">
        <f t="shared" si="91"/>
        <v>0</v>
      </c>
      <c r="T53" s="98">
        <f t="shared" si="21"/>
        <v>8.5000000000000006E-2</v>
      </c>
      <c r="U53" s="97">
        <f t="shared" si="58"/>
        <v>10</v>
      </c>
      <c r="V53" s="97">
        <v>252</v>
      </c>
      <c r="W53" s="96">
        <f t="shared" si="7"/>
        <v>1.0032425469999999</v>
      </c>
      <c r="X53" s="89">
        <f t="shared" si="8"/>
        <v>3.1859255900000001</v>
      </c>
      <c r="Y53" s="137">
        <f t="shared" si="9"/>
        <v>0</v>
      </c>
      <c r="Z53" s="99" t="str">
        <f t="shared" si="31"/>
        <v>J=</v>
      </c>
      <c r="AA53" s="94">
        <f t="shared" si="32"/>
        <v>44946</v>
      </c>
      <c r="AB53" s="4"/>
      <c r="AC53" s="101">
        <f t="shared" si="33"/>
        <v>42</v>
      </c>
      <c r="AD53" s="107">
        <f t="shared" si="39"/>
        <v>46162</v>
      </c>
      <c r="AE53" s="103">
        <f t="shared" si="52"/>
        <v>-2.2737367544323206E-13</v>
      </c>
      <c r="AF53" s="105">
        <f t="shared" si="112"/>
        <v>20</v>
      </c>
      <c r="AG53" s="114">
        <f t="shared" si="53"/>
        <v>0</v>
      </c>
      <c r="AH53" s="113">
        <f t="shared" si="54"/>
        <v>0</v>
      </c>
      <c r="AI53" s="109">
        <v>3.3340000000000002E-2</v>
      </c>
      <c r="AJ53" s="103">
        <f t="shared" si="55"/>
        <v>0</v>
      </c>
      <c r="AK53" s="101">
        <f t="shared" si="38"/>
        <v>42</v>
      </c>
      <c r="AL53" s="110" t="s">
        <v>104</v>
      </c>
      <c r="AM53" s="107">
        <f t="shared" si="56"/>
        <v>46195</v>
      </c>
      <c r="AN53" s="7"/>
      <c r="AO53" s="107">
        <f t="shared" si="93"/>
        <v>46195</v>
      </c>
      <c r="AP53" s="132">
        <f>VLOOKUP($AO53,[1]Plan1!$EW$155:$EZ$311,2)</f>
        <v>7245.38</v>
      </c>
      <c r="AQ53" s="131">
        <f t="shared" si="24"/>
        <v>46134</v>
      </c>
      <c r="AR53" s="132">
        <f>VLOOKUP($AO53,[1]Plan1!$EW$155:$EZ$311,4)</f>
        <v>7245.38</v>
      </c>
      <c r="AS53" s="131">
        <f t="shared" si="25"/>
        <v>46164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44930</v>
      </c>
      <c r="B54" s="89">
        <f t="shared" si="12"/>
        <v>986.21848170999999</v>
      </c>
      <c r="C54" s="89">
        <f t="shared" si="27"/>
        <v>979.41886963000002</v>
      </c>
      <c r="D54" s="90">
        <f t="shared" si="13"/>
        <v>6407.93</v>
      </c>
      <c r="E54" s="91">
        <f t="shared" si="97"/>
        <v>6434.2</v>
      </c>
      <c r="F54" s="92">
        <f t="shared" si="98"/>
        <v>44885</v>
      </c>
      <c r="G54" s="93">
        <f t="shared" si="2"/>
        <v>4.0996078296735572E-3</v>
      </c>
      <c r="H54" s="94">
        <f t="shared" si="113"/>
        <v>44946</v>
      </c>
      <c r="I54" s="94">
        <f t="shared" si="16"/>
        <v>44946</v>
      </c>
      <c r="J54" s="95">
        <f t="shared" si="17"/>
        <v>23</v>
      </c>
      <c r="K54" s="95">
        <f t="shared" si="102"/>
        <v>11</v>
      </c>
      <c r="L54" s="8">
        <f t="shared" si="18"/>
        <v>1.0019585799999999</v>
      </c>
      <c r="M54" s="96">
        <f t="shared" si="114"/>
        <v>1.0014018</v>
      </c>
      <c r="N54" s="96">
        <f t="shared" si="57"/>
        <v>1.0014018</v>
      </c>
      <c r="O54" s="89">
        <f t="shared" si="115"/>
        <v>1.0033631199999999</v>
      </c>
      <c r="P54" s="89">
        <f t="shared" si="5"/>
        <v>982.71277281000005</v>
      </c>
      <c r="Q54" s="11">
        <f t="shared" si="29"/>
        <v>0</v>
      </c>
      <c r="R54" s="7">
        <f t="shared" si="20"/>
        <v>0</v>
      </c>
      <c r="S54" s="89">
        <f t="shared" si="91"/>
        <v>0</v>
      </c>
      <c r="T54" s="98">
        <f t="shared" si="21"/>
        <v>8.5000000000000006E-2</v>
      </c>
      <c r="U54" s="97">
        <f t="shared" si="58"/>
        <v>11</v>
      </c>
      <c r="V54" s="97">
        <v>252</v>
      </c>
      <c r="W54" s="96">
        <f t="shared" si="7"/>
        <v>1.0035673789999999</v>
      </c>
      <c r="X54" s="89">
        <f t="shared" si="8"/>
        <v>3.5057089000000001</v>
      </c>
      <c r="Y54" s="137">
        <f t="shared" si="9"/>
        <v>0</v>
      </c>
      <c r="Z54" s="99" t="str">
        <f t="shared" si="31"/>
        <v>J=</v>
      </c>
      <c r="AA54" s="94">
        <f t="shared" si="32"/>
        <v>44946</v>
      </c>
      <c r="AB54" s="4"/>
      <c r="AC54" s="101">
        <f t="shared" si="33"/>
        <v>43</v>
      </c>
      <c r="AD54" s="107">
        <f t="shared" si="39"/>
        <v>46195</v>
      </c>
      <c r="AE54" s="103">
        <f t="shared" si="52"/>
        <v>-2.2737367544323206E-13</v>
      </c>
      <c r="AF54" s="105">
        <f t="shared" si="112"/>
        <v>22</v>
      </c>
      <c r="AG54" s="114">
        <f t="shared" si="53"/>
        <v>0</v>
      </c>
      <c r="AH54" s="113">
        <f t="shared" si="54"/>
        <v>0</v>
      </c>
      <c r="AI54" s="109">
        <v>3.4764999999999997E-2</v>
      </c>
      <c r="AJ54" s="103">
        <f t="shared" si="55"/>
        <v>0</v>
      </c>
      <c r="AK54" s="101">
        <f t="shared" si="38"/>
        <v>43</v>
      </c>
      <c r="AL54" s="110" t="s">
        <v>104</v>
      </c>
      <c r="AM54" s="107">
        <f t="shared" si="56"/>
        <v>46223</v>
      </c>
      <c r="AN54" s="7"/>
      <c r="AO54" s="107">
        <f t="shared" si="93"/>
        <v>46223</v>
      </c>
      <c r="AP54" s="132">
        <f>VLOOKUP($AO54,[1]Plan1!$EW$155:$EZ$311,2)</f>
        <v>7245.38</v>
      </c>
      <c r="AQ54" s="131">
        <f t="shared" si="24"/>
        <v>46162</v>
      </c>
      <c r="AR54" s="132">
        <f>VLOOKUP($AO54,[1]Plan1!$EW$155:$EZ$311,4)</f>
        <v>7245.38</v>
      </c>
      <c r="AS54" s="131">
        <f t="shared" si="25"/>
        <v>46193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44931</v>
      </c>
      <c r="B55" s="89">
        <f t="shared" si="12"/>
        <v>986.71330919000002</v>
      </c>
      <c r="C55" s="89">
        <f t="shared" si="27"/>
        <v>979.41886963000002</v>
      </c>
      <c r="D55" s="90">
        <f t="shared" si="13"/>
        <v>6407.93</v>
      </c>
      <c r="E55" s="91">
        <f t="shared" si="97"/>
        <v>6434.2</v>
      </c>
      <c r="F55" s="92">
        <f t="shared" si="98"/>
        <v>44885</v>
      </c>
      <c r="G55" s="93">
        <f t="shared" si="2"/>
        <v>4.0996078296735572E-3</v>
      </c>
      <c r="H55" s="94">
        <f t="shared" si="113"/>
        <v>44946</v>
      </c>
      <c r="I55" s="94">
        <f t="shared" si="16"/>
        <v>44946</v>
      </c>
      <c r="J55" s="95">
        <f t="shared" si="17"/>
        <v>23</v>
      </c>
      <c r="K55" s="95">
        <f t="shared" si="102"/>
        <v>12</v>
      </c>
      <c r="L55" s="8">
        <f t="shared" si="18"/>
        <v>1.00213683</v>
      </c>
      <c r="M55" s="96">
        <f t="shared" si="114"/>
        <v>1.0014018</v>
      </c>
      <c r="N55" s="96">
        <f t="shared" si="57"/>
        <v>1.0014018</v>
      </c>
      <c r="O55" s="89">
        <f t="shared" si="115"/>
        <v>1.00354162</v>
      </c>
      <c r="P55" s="89">
        <f t="shared" si="5"/>
        <v>982.88759907999997</v>
      </c>
      <c r="Q55" s="11">
        <f t="shared" si="29"/>
        <v>0</v>
      </c>
      <c r="R55" s="7">
        <f t="shared" si="20"/>
        <v>0</v>
      </c>
      <c r="S55" s="89">
        <f t="shared" si="91"/>
        <v>0</v>
      </c>
      <c r="T55" s="98">
        <f t="shared" si="21"/>
        <v>8.5000000000000006E-2</v>
      </c>
      <c r="U55" s="97">
        <f t="shared" si="58"/>
        <v>12</v>
      </c>
      <c r="V55" s="97">
        <v>252</v>
      </c>
      <c r="W55" s="96">
        <f t="shared" si="7"/>
        <v>1.003892317</v>
      </c>
      <c r="X55" s="89">
        <f t="shared" si="8"/>
        <v>3.8257101100000002</v>
      </c>
      <c r="Y55" s="137">
        <f t="shared" si="9"/>
        <v>0</v>
      </c>
      <c r="Z55" s="99" t="str">
        <f t="shared" si="31"/>
        <v>J=</v>
      </c>
      <c r="AA55" s="94">
        <f t="shared" si="32"/>
        <v>44946</v>
      </c>
      <c r="AB55" s="4"/>
      <c r="AC55" s="101">
        <f t="shared" si="33"/>
        <v>44</v>
      </c>
      <c r="AD55" s="107">
        <f t="shared" si="39"/>
        <v>46223</v>
      </c>
      <c r="AE55" s="103">
        <f t="shared" si="52"/>
        <v>-2.2737367544323206E-13</v>
      </c>
      <c r="AF55" s="105">
        <f t="shared" si="112"/>
        <v>20</v>
      </c>
      <c r="AG55" s="114">
        <f t="shared" si="53"/>
        <v>0</v>
      </c>
      <c r="AH55" s="113">
        <f t="shared" si="54"/>
        <v>0</v>
      </c>
      <c r="AI55" s="109">
        <v>3.6304000000000003E-2</v>
      </c>
      <c r="AJ55" s="103">
        <f t="shared" si="55"/>
        <v>0</v>
      </c>
      <c r="AK55" s="101">
        <f t="shared" si="38"/>
        <v>44</v>
      </c>
      <c r="AL55" s="110" t="s">
        <v>104</v>
      </c>
      <c r="AM55" s="107">
        <f t="shared" si="56"/>
        <v>46254</v>
      </c>
      <c r="AN55" s="7"/>
      <c r="AO55" s="107">
        <f t="shared" si="93"/>
        <v>46254</v>
      </c>
      <c r="AP55" s="132">
        <f>VLOOKUP($AO55,[1]Plan1!$EW$155:$EZ$311,2)</f>
        <v>7245.38</v>
      </c>
      <c r="AQ55" s="131">
        <f t="shared" si="24"/>
        <v>46193</v>
      </c>
      <c r="AR55" s="132">
        <f>VLOOKUP($AO55,[1]Plan1!$EW$155:$EZ$311,4)</f>
        <v>7245.38</v>
      </c>
      <c r="AS55" s="131">
        <f t="shared" si="25"/>
        <v>46223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44932</v>
      </c>
      <c r="B56" s="89">
        <f t="shared" si="12"/>
        <v>987.20837217999997</v>
      </c>
      <c r="C56" s="89">
        <f t="shared" si="27"/>
        <v>979.41886963000002</v>
      </c>
      <c r="D56" s="90">
        <f t="shared" si="13"/>
        <v>6407.93</v>
      </c>
      <c r="E56" s="91">
        <f t="shared" si="97"/>
        <v>6434.2</v>
      </c>
      <c r="F56" s="92">
        <f t="shared" si="98"/>
        <v>44885</v>
      </c>
      <c r="G56" s="93">
        <f t="shared" si="2"/>
        <v>4.0996078296735572E-3</v>
      </c>
      <c r="H56" s="94">
        <f t="shared" si="113"/>
        <v>44946</v>
      </c>
      <c r="I56" s="94">
        <f t="shared" si="16"/>
        <v>44946</v>
      </c>
      <c r="J56" s="95">
        <f t="shared" si="17"/>
        <v>23</v>
      </c>
      <c r="K56" s="95">
        <f t="shared" si="102"/>
        <v>13</v>
      </c>
      <c r="L56" s="8">
        <f t="shared" si="18"/>
        <v>1.0023150999999999</v>
      </c>
      <c r="M56" s="96">
        <f t="shared" si="114"/>
        <v>1.0014018</v>
      </c>
      <c r="N56" s="96">
        <f t="shared" si="57"/>
        <v>1.0014018</v>
      </c>
      <c r="O56" s="89">
        <f t="shared" si="115"/>
        <v>1.00372014</v>
      </c>
      <c r="P56" s="89">
        <f t="shared" si="5"/>
        <v>983.06244493999998</v>
      </c>
      <c r="Q56" s="11">
        <f t="shared" si="29"/>
        <v>0</v>
      </c>
      <c r="R56" s="7">
        <f t="shared" si="20"/>
        <v>0</v>
      </c>
      <c r="S56" s="89">
        <f t="shared" si="91"/>
        <v>0</v>
      </c>
      <c r="T56" s="98">
        <f t="shared" si="21"/>
        <v>8.5000000000000006E-2</v>
      </c>
      <c r="U56" s="97">
        <f t="shared" si="58"/>
        <v>13</v>
      </c>
      <c r="V56" s="97">
        <v>252</v>
      </c>
      <c r="W56" s="96">
        <f t="shared" si="7"/>
        <v>1.0042173590000001</v>
      </c>
      <c r="X56" s="89">
        <f t="shared" si="8"/>
        <v>4.1459272399999998</v>
      </c>
      <c r="Y56" s="137">
        <f t="shared" si="9"/>
        <v>0</v>
      </c>
      <c r="Z56" s="99" t="str">
        <f t="shared" si="31"/>
        <v>J=</v>
      </c>
      <c r="AA56" s="94">
        <f t="shared" si="32"/>
        <v>44946</v>
      </c>
      <c r="AB56" s="4"/>
      <c r="AC56" s="101">
        <f t="shared" si="33"/>
        <v>45</v>
      </c>
      <c r="AD56" s="107">
        <f t="shared" si="39"/>
        <v>46254</v>
      </c>
      <c r="AE56" s="103">
        <f t="shared" si="52"/>
        <v>-2.2737367544323206E-13</v>
      </c>
      <c r="AF56" s="105">
        <f t="shared" si="112"/>
        <v>23</v>
      </c>
      <c r="AG56" s="114">
        <f t="shared" si="53"/>
        <v>0</v>
      </c>
      <c r="AH56" s="113">
        <f t="shared" si="54"/>
        <v>0</v>
      </c>
      <c r="AI56" s="109">
        <v>3.7971999999999999E-2</v>
      </c>
      <c r="AJ56" s="103">
        <f t="shared" si="55"/>
        <v>0</v>
      </c>
      <c r="AK56" s="101">
        <f t="shared" si="38"/>
        <v>45</v>
      </c>
      <c r="AL56" s="110" t="s">
        <v>104</v>
      </c>
      <c r="AM56" s="107">
        <f t="shared" si="56"/>
        <v>46286</v>
      </c>
      <c r="AN56" s="7"/>
      <c r="AO56" s="107">
        <f t="shared" si="93"/>
        <v>46286</v>
      </c>
      <c r="AP56" s="132">
        <f>VLOOKUP($AO56,[1]Plan1!$EW$155:$EZ$311,2)</f>
        <v>7245.38</v>
      </c>
      <c r="AQ56" s="131">
        <f t="shared" si="24"/>
        <v>46224</v>
      </c>
      <c r="AR56" s="132">
        <f>VLOOKUP($AO56,[1]Plan1!$EW$155:$EZ$311,4)</f>
        <v>7245.38</v>
      </c>
      <c r="AS56" s="131">
        <f t="shared" si="25"/>
        <v>46255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44933</v>
      </c>
      <c r="B57" s="89">
        <f t="shared" si="12"/>
        <v>987.70369340000002</v>
      </c>
      <c r="C57" s="89">
        <f t="shared" si="27"/>
        <v>979.41886963000002</v>
      </c>
      <c r="D57" s="90">
        <f t="shared" si="13"/>
        <v>6407.93</v>
      </c>
      <c r="E57" s="91">
        <f t="shared" si="97"/>
        <v>6434.2</v>
      </c>
      <c r="F57" s="92">
        <f t="shared" si="98"/>
        <v>44885</v>
      </c>
      <c r="G57" s="93">
        <f t="shared" si="2"/>
        <v>4.0996078296735572E-3</v>
      </c>
      <c r="H57" s="94">
        <f t="shared" si="113"/>
        <v>44946</v>
      </c>
      <c r="I57" s="94">
        <f t="shared" si="16"/>
        <v>44946</v>
      </c>
      <c r="J57" s="95">
        <f t="shared" si="17"/>
        <v>23</v>
      </c>
      <c r="K57" s="95">
        <f t="shared" si="102"/>
        <v>14</v>
      </c>
      <c r="L57" s="8">
        <f t="shared" si="18"/>
        <v>1.00249341</v>
      </c>
      <c r="M57" s="96">
        <f t="shared" si="114"/>
        <v>1.0014018</v>
      </c>
      <c r="N57" s="96">
        <f t="shared" si="57"/>
        <v>1.0014018</v>
      </c>
      <c r="O57" s="89">
        <f t="shared" si="115"/>
        <v>1.0038986999999999</v>
      </c>
      <c r="P57" s="89">
        <f t="shared" si="5"/>
        <v>983.23732997000002</v>
      </c>
      <c r="Q57" s="11">
        <f t="shared" si="29"/>
        <v>0</v>
      </c>
      <c r="R57" s="7">
        <f t="shared" si="20"/>
        <v>0</v>
      </c>
      <c r="S57" s="89">
        <f t="shared" si="91"/>
        <v>0</v>
      </c>
      <c r="T57" s="98">
        <f t="shared" si="21"/>
        <v>8.5000000000000006E-2</v>
      </c>
      <c r="U57" s="97">
        <f t="shared" si="58"/>
        <v>14</v>
      </c>
      <c r="V57" s="97">
        <v>252</v>
      </c>
      <c r="W57" s="96">
        <f t="shared" si="7"/>
        <v>1.0045425079999999</v>
      </c>
      <c r="X57" s="89">
        <f t="shared" si="8"/>
        <v>4.4663634300000004</v>
      </c>
      <c r="Y57" s="137">
        <f t="shared" si="9"/>
        <v>0</v>
      </c>
      <c r="Z57" s="99" t="str">
        <f t="shared" si="31"/>
        <v>J=</v>
      </c>
      <c r="AA57" s="94">
        <f t="shared" si="32"/>
        <v>44946</v>
      </c>
      <c r="AB57" s="4"/>
      <c r="AC57" s="101">
        <f t="shared" si="33"/>
        <v>46</v>
      </c>
      <c r="AD57" s="107">
        <f t="shared" si="39"/>
        <v>46286</v>
      </c>
      <c r="AE57" s="103">
        <f t="shared" si="52"/>
        <v>-2.2737367544323206E-13</v>
      </c>
      <c r="AF57" s="105">
        <f t="shared" si="112"/>
        <v>21</v>
      </c>
      <c r="AG57" s="114">
        <f t="shared" si="53"/>
        <v>0</v>
      </c>
      <c r="AH57" s="113">
        <f t="shared" si="54"/>
        <v>0</v>
      </c>
      <c r="AI57" s="109">
        <v>3.9786000000000002E-2</v>
      </c>
      <c r="AJ57" s="103">
        <f t="shared" si="55"/>
        <v>0</v>
      </c>
      <c r="AK57" s="101">
        <f t="shared" si="38"/>
        <v>46</v>
      </c>
      <c r="AL57" s="110" t="s">
        <v>104</v>
      </c>
      <c r="AM57" s="107">
        <f t="shared" si="56"/>
        <v>46315</v>
      </c>
      <c r="AN57" s="7"/>
      <c r="AO57" s="107">
        <f t="shared" si="93"/>
        <v>46315</v>
      </c>
      <c r="AP57" s="132">
        <f>VLOOKUP($AO57,[1]Plan1!$EW$155:$EZ$311,2)</f>
        <v>7245.38</v>
      </c>
      <c r="AQ57" s="131">
        <f t="shared" si="24"/>
        <v>46254</v>
      </c>
      <c r="AR57" s="132">
        <f>VLOOKUP($AO57,[1]Plan1!$EW$155:$EZ$311,4)</f>
        <v>7245.38</v>
      </c>
      <c r="AS57" s="131">
        <f t="shared" si="25"/>
        <v>46285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44934</v>
      </c>
      <c r="B58" s="89">
        <f t="shared" si="12"/>
        <v>987.70369340000002</v>
      </c>
      <c r="C58" s="89">
        <f t="shared" si="27"/>
        <v>979.41886963000002</v>
      </c>
      <c r="D58" s="90">
        <f t="shared" si="13"/>
        <v>6407.93</v>
      </c>
      <c r="E58" s="91">
        <f t="shared" si="97"/>
        <v>6434.2</v>
      </c>
      <c r="F58" s="92">
        <f t="shared" si="98"/>
        <v>44885</v>
      </c>
      <c r="G58" s="93">
        <f t="shared" si="2"/>
        <v>4.0996078296735572E-3</v>
      </c>
      <c r="H58" s="94">
        <f t="shared" si="113"/>
        <v>44946</v>
      </c>
      <c r="I58" s="94">
        <f t="shared" si="16"/>
        <v>44946</v>
      </c>
      <c r="J58" s="95">
        <f t="shared" si="17"/>
        <v>23</v>
      </c>
      <c r="K58" s="95">
        <f t="shared" si="102"/>
        <v>14</v>
      </c>
      <c r="L58" s="8">
        <f t="shared" si="18"/>
        <v>1.00249341</v>
      </c>
      <c r="M58" s="96">
        <f t="shared" si="114"/>
        <v>1.0014018</v>
      </c>
      <c r="N58" s="96">
        <f t="shared" si="57"/>
        <v>1.0014018</v>
      </c>
      <c r="O58" s="89">
        <f t="shared" si="115"/>
        <v>1.0038986999999999</v>
      </c>
      <c r="P58" s="89">
        <f t="shared" si="5"/>
        <v>983.23732997000002</v>
      </c>
      <c r="Q58" s="11">
        <f t="shared" si="29"/>
        <v>0</v>
      </c>
      <c r="R58" s="7">
        <f t="shared" si="20"/>
        <v>0</v>
      </c>
      <c r="S58" s="89">
        <f t="shared" si="91"/>
        <v>0</v>
      </c>
      <c r="T58" s="98">
        <f t="shared" si="21"/>
        <v>8.5000000000000006E-2</v>
      </c>
      <c r="U58" s="97">
        <f t="shared" si="58"/>
        <v>14</v>
      </c>
      <c r="V58" s="97">
        <v>252</v>
      </c>
      <c r="W58" s="96">
        <f t="shared" si="7"/>
        <v>1.0045425079999999</v>
      </c>
      <c r="X58" s="89">
        <f t="shared" si="8"/>
        <v>4.4663634300000004</v>
      </c>
      <c r="Y58" s="137">
        <f t="shared" si="9"/>
        <v>0</v>
      </c>
      <c r="Z58" s="99" t="str">
        <f t="shared" si="31"/>
        <v>J=</v>
      </c>
      <c r="AA58" s="94">
        <f t="shared" si="32"/>
        <v>44946</v>
      </c>
      <c r="AB58" s="4"/>
      <c r="AC58" s="101">
        <f t="shared" si="33"/>
        <v>47</v>
      </c>
      <c r="AD58" s="107">
        <f t="shared" si="39"/>
        <v>46315</v>
      </c>
      <c r="AE58" s="103">
        <f t="shared" si="52"/>
        <v>-2.2737367544323206E-13</v>
      </c>
      <c r="AF58" s="105">
        <f t="shared" si="112"/>
        <v>20</v>
      </c>
      <c r="AG58" s="114">
        <f t="shared" si="53"/>
        <v>0</v>
      </c>
      <c r="AH58" s="113">
        <f t="shared" si="54"/>
        <v>0</v>
      </c>
      <c r="AI58" s="109">
        <v>4.1764999999999997E-2</v>
      </c>
      <c r="AJ58" s="103">
        <f t="shared" si="55"/>
        <v>0</v>
      </c>
      <c r="AK58" s="101">
        <f t="shared" si="38"/>
        <v>47</v>
      </c>
      <c r="AL58" s="110" t="s">
        <v>104</v>
      </c>
      <c r="AM58" s="107">
        <f t="shared" si="56"/>
        <v>46349</v>
      </c>
      <c r="AN58" s="7"/>
      <c r="AO58" s="107">
        <f t="shared" si="93"/>
        <v>46349</v>
      </c>
      <c r="AP58" s="132">
        <f>VLOOKUP($AO58,[1]Plan1!$EW$155:$EZ$311,2)</f>
        <v>7245.38</v>
      </c>
      <c r="AQ58" s="131">
        <f t="shared" si="24"/>
        <v>46288</v>
      </c>
      <c r="AR58" s="132">
        <f>VLOOKUP($AO58,[1]Plan1!$EW$155:$EZ$311,4)</f>
        <v>7245.38</v>
      </c>
      <c r="AS58" s="131">
        <f t="shared" si="25"/>
        <v>46318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44935</v>
      </c>
      <c r="B59" s="89">
        <f t="shared" si="12"/>
        <v>987.70369340000002</v>
      </c>
      <c r="C59" s="89">
        <f t="shared" si="27"/>
        <v>979.41886963000002</v>
      </c>
      <c r="D59" s="90">
        <f t="shared" si="13"/>
        <v>6407.93</v>
      </c>
      <c r="E59" s="91">
        <f t="shared" si="97"/>
        <v>6434.2</v>
      </c>
      <c r="F59" s="92">
        <f t="shared" si="98"/>
        <v>44885</v>
      </c>
      <c r="G59" s="93">
        <f t="shared" si="2"/>
        <v>4.0996078296735572E-3</v>
      </c>
      <c r="H59" s="94">
        <f t="shared" si="113"/>
        <v>44946</v>
      </c>
      <c r="I59" s="94">
        <f t="shared" si="16"/>
        <v>44946</v>
      </c>
      <c r="J59" s="95">
        <f t="shared" si="17"/>
        <v>23</v>
      </c>
      <c r="K59" s="95">
        <f t="shared" si="102"/>
        <v>14</v>
      </c>
      <c r="L59" s="8">
        <f t="shared" si="18"/>
        <v>1.00249341</v>
      </c>
      <c r="M59" s="96">
        <f t="shared" si="114"/>
        <v>1.0014018</v>
      </c>
      <c r="N59" s="96">
        <f t="shared" si="57"/>
        <v>1.0014018</v>
      </c>
      <c r="O59" s="89">
        <f t="shared" si="115"/>
        <v>1.0038986999999999</v>
      </c>
      <c r="P59" s="89">
        <f t="shared" si="5"/>
        <v>983.23732997000002</v>
      </c>
      <c r="Q59" s="11">
        <f t="shared" si="29"/>
        <v>0</v>
      </c>
      <c r="R59" s="7">
        <f t="shared" si="20"/>
        <v>0</v>
      </c>
      <c r="S59" s="89">
        <f t="shared" si="91"/>
        <v>0</v>
      </c>
      <c r="T59" s="98">
        <f t="shared" si="21"/>
        <v>8.5000000000000006E-2</v>
      </c>
      <c r="U59" s="97">
        <f t="shared" si="58"/>
        <v>14</v>
      </c>
      <c r="V59" s="97">
        <v>252</v>
      </c>
      <c r="W59" s="96">
        <f t="shared" si="7"/>
        <v>1.0045425079999999</v>
      </c>
      <c r="X59" s="89">
        <f t="shared" si="8"/>
        <v>4.4663634300000004</v>
      </c>
      <c r="Y59" s="137">
        <f t="shared" si="9"/>
        <v>0</v>
      </c>
      <c r="Z59" s="99" t="str">
        <f t="shared" si="31"/>
        <v>J=</v>
      </c>
      <c r="AA59" s="94">
        <f t="shared" si="32"/>
        <v>44946</v>
      </c>
      <c r="AB59" s="4"/>
      <c r="AC59" s="101">
        <f t="shared" si="33"/>
        <v>48</v>
      </c>
      <c r="AD59" s="107">
        <f t="shared" si="39"/>
        <v>46349</v>
      </c>
      <c r="AE59" s="103">
        <f t="shared" si="52"/>
        <v>-2.2737367544323206E-13</v>
      </c>
      <c r="AF59" s="105">
        <f t="shared" si="112"/>
        <v>22</v>
      </c>
      <c r="AG59" s="114">
        <f t="shared" si="53"/>
        <v>0</v>
      </c>
      <c r="AH59" s="113">
        <f t="shared" si="54"/>
        <v>0</v>
      </c>
      <c r="AI59" s="109">
        <v>4.3931999999999999E-2</v>
      </c>
      <c r="AJ59" s="103">
        <f t="shared" si="55"/>
        <v>0</v>
      </c>
      <c r="AK59" s="101">
        <f t="shared" si="38"/>
        <v>48</v>
      </c>
      <c r="AL59" s="110" t="s">
        <v>104</v>
      </c>
      <c r="AM59" s="107">
        <f t="shared" si="56"/>
        <v>46377</v>
      </c>
      <c r="AN59" s="7"/>
      <c r="AO59" s="107">
        <f t="shared" si="93"/>
        <v>46377</v>
      </c>
      <c r="AP59" s="132">
        <f>VLOOKUP($AO59,[1]Plan1!$EW$155:$EZ$311,2)</f>
        <v>7245.38</v>
      </c>
      <c r="AQ59" s="131">
        <f t="shared" si="24"/>
        <v>46316</v>
      </c>
      <c r="AR59" s="132">
        <f>VLOOKUP($AO59,[1]Plan1!$EW$155:$EZ$311,4)</f>
        <v>7245.38</v>
      </c>
      <c r="AS59" s="131">
        <f t="shared" si="25"/>
        <v>46347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44936</v>
      </c>
      <c r="B60" s="89">
        <f t="shared" si="12"/>
        <v>988.19926015999999</v>
      </c>
      <c r="C60" s="89">
        <f t="shared" si="27"/>
        <v>979.41886963000002</v>
      </c>
      <c r="D60" s="90">
        <f t="shared" si="13"/>
        <v>6407.93</v>
      </c>
      <c r="E60" s="91">
        <f t="shared" si="97"/>
        <v>6434.2</v>
      </c>
      <c r="F60" s="92">
        <f t="shared" si="98"/>
        <v>44885</v>
      </c>
      <c r="G60" s="93">
        <f t="shared" si="2"/>
        <v>4.0996078296735572E-3</v>
      </c>
      <c r="H60" s="94">
        <f t="shared" si="113"/>
        <v>44946</v>
      </c>
      <c r="I60" s="94">
        <f t="shared" si="16"/>
        <v>44946</v>
      </c>
      <c r="J60" s="95">
        <f t="shared" si="17"/>
        <v>23</v>
      </c>
      <c r="K60" s="95">
        <f t="shared" si="102"/>
        <v>15</v>
      </c>
      <c r="L60" s="8">
        <f t="shared" si="18"/>
        <v>1.00267175</v>
      </c>
      <c r="M60" s="96">
        <f t="shared" si="114"/>
        <v>1.0014018</v>
      </c>
      <c r="N60" s="96">
        <f t="shared" si="57"/>
        <v>1.0014018</v>
      </c>
      <c r="O60" s="89">
        <f t="shared" si="115"/>
        <v>1.0040772899999999</v>
      </c>
      <c r="P60" s="89">
        <f t="shared" si="5"/>
        <v>983.41224438999996</v>
      </c>
      <c r="Q60" s="11">
        <f t="shared" si="29"/>
        <v>0</v>
      </c>
      <c r="R60" s="7">
        <f t="shared" si="20"/>
        <v>0</v>
      </c>
      <c r="S60" s="89">
        <f t="shared" si="91"/>
        <v>0</v>
      </c>
      <c r="T60" s="98">
        <f t="shared" si="21"/>
        <v>8.5000000000000006E-2</v>
      </c>
      <c r="U60" s="97">
        <f t="shared" si="58"/>
        <v>15</v>
      </c>
      <c r="V60" s="97">
        <v>252</v>
      </c>
      <c r="W60" s="96">
        <f t="shared" si="7"/>
        <v>1.0048677610000001</v>
      </c>
      <c r="X60" s="89">
        <f t="shared" si="8"/>
        <v>4.78701577</v>
      </c>
      <c r="Y60" s="137">
        <f t="shared" si="9"/>
        <v>0</v>
      </c>
      <c r="Z60" s="99" t="str">
        <f t="shared" si="31"/>
        <v>J=</v>
      </c>
      <c r="AA60" s="94">
        <f t="shared" si="32"/>
        <v>44946</v>
      </c>
      <c r="AB60" s="4"/>
      <c r="AC60" s="101">
        <f t="shared" si="33"/>
        <v>49</v>
      </c>
      <c r="AD60" s="107">
        <f t="shared" si="39"/>
        <v>46377</v>
      </c>
      <c r="AE60" s="103">
        <f t="shared" si="52"/>
        <v>-2.2737367544323206E-13</v>
      </c>
      <c r="AF60" s="105">
        <f t="shared" si="112"/>
        <v>20</v>
      </c>
      <c r="AG60" s="114">
        <f t="shared" si="53"/>
        <v>0</v>
      </c>
      <c r="AH60" s="113">
        <f t="shared" si="54"/>
        <v>0</v>
      </c>
      <c r="AI60" s="109">
        <v>4.6317999999999998E-2</v>
      </c>
      <c r="AJ60" s="103">
        <f t="shared" si="55"/>
        <v>0</v>
      </c>
      <c r="AK60" s="101">
        <f t="shared" si="38"/>
        <v>49</v>
      </c>
      <c r="AL60" s="110" t="s">
        <v>104</v>
      </c>
      <c r="AM60" s="107">
        <f t="shared" si="56"/>
        <v>46407</v>
      </c>
      <c r="AN60" s="7"/>
      <c r="AO60" s="107">
        <f t="shared" si="93"/>
        <v>46407</v>
      </c>
      <c r="AP60" s="132">
        <f>VLOOKUP($AO60,[1]Plan1!$EW$155:$EZ$311,2)</f>
        <v>7245.38</v>
      </c>
      <c r="AQ60" s="131">
        <f t="shared" si="24"/>
        <v>46346</v>
      </c>
      <c r="AR60" s="132">
        <f>VLOOKUP($AO60,[1]Plan1!$EW$155:$EZ$311,4)</f>
        <v>7245.38</v>
      </c>
      <c r="AS60" s="131">
        <f t="shared" si="25"/>
        <v>46376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44937</v>
      </c>
      <c r="B61" s="89">
        <f t="shared" si="12"/>
        <v>988.69507350000003</v>
      </c>
      <c r="C61" s="89">
        <f t="shared" si="27"/>
        <v>979.41886963000002</v>
      </c>
      <c r="D61" s="90">
        <f t="shared" si="13"/>
        <v>6407.93</v>
      </c>
      <c r="E61" s="91">
        <f t="shared" si="97"/>
        <v>6434.2</v>
      </c>
      <c r="F61" s="92">
        <f t="shared" si="98"/>
        <v>44885</v>
      </c>
      <c r="G61" s="93">
        <f t="shared" si="2"/>
        <v>4.0996078296735572E-3</v>
      </c>
      <c r="H61" s="94">
        <f t="shared" si="113"/>
        <v>44946</v>
      </c>
      <c r="I61" s="94">
        <f t="shared" si="16"/>
        <v>44946</v>
      </c>
      <c r="J61" s="95">
        <f t="shared" si="17"/>
        <v>23</v>
      </c>
      <c r="K61" s="95">
        <f t="shared" si="102"/>
        <v>16</v>
      </c>
      <c r="L61" s="8">
        <f t="shared" si="18"/>
        <v>1.00285012</v>
      </c>
      <c r="M61" s="96">
        <f t="shared" si="114"/>
        <v>1.0014018</v>
      </c>
      <c r="N61" s="96">
        <f t="shared" si="57"/>
        <v>1.0014018</v>
      </c>
      <c r="O61" s="89">
        <f t="shared" si="115"/>
        <v>1.0042559099999999</v>
      </c>
      <c r="P61" s="89">
        <f t="shared" si="5"/>
        <v>983.58718819000001</v>
      </c>
      <c r="Q61" s="11">
        <f t="shared" si="29"/>
        <v>0</v>
      </c>
      <c r="R61" s="7">
        <f t="shared" si="20"/>
        <v>0</v>
      </c>
      <c r="S61" s="89">
        <f t="shared" si="91"/>
        <v>0</v>
      </c>
      <c r="T61" s="98">
        <f t="shared" si="21"/>
        <v>8.5000000000000006E-2</v>
      </c>
      <c r="U61" s="97">
        <f t="shared" si="58"/>
        <v>16</v>
      </c>
      <c r="V61" s="97">
        <v>252</v>
      </c>
      <c r="W61" s="96">
        <f t="shared" si="7"/>
        <v>1.0051931190000001</v>
      </c>
      <c r="X61" s="89">
        <f t="shared" si="8"/>
        <v>5.1078853100000003</v>
      </c>
      <c r="Y61" s="137">
        <f t="shared" si="9"/>
        <v>0</v>
      </c>
      <c r="Z61" s="99" t="str">
        <f t="shared" si="31"/>
        <v>J=</v>
      </c>
      <c r="AA61" s="94">
        <f t="shared" si="32"/>
        <v>44946</v>
      </c>
      <c r="AB61" s="4"/>
      <c r="AC61" s="101">
        <f t="shared" si="33"/>
        <v>50</v>
      </c>
      <c r="AD61" s="107">
        <f t="shared" si="39"/>
        <v>46407</v>
      </c>
      <c r="AE61" s="103">
        <f t="shared" si="52"/>
        <v>-2.2737367544323206E-13</v>
      </c>
      <c r="AF61" s="105">
        <f t="shared" si="112"/>
        <v>20</v>
      </c>
      <c r="AG61" s="114">
        <f t="shared" si="53"/>
        <v>0</v>
      </c>
      <c r="AH61" s="113">
        <f t="shared" si="54"/>
        <v>0</v>
      </c>
      <c r="AI61" s="109">
        <v>4.8953999999999998E-2</v>
      </c>
      <c r="AJ61" s="103">
        <f t="shared" si="55"/>
        <v>0</v>
      </c>
      <c r="AK61" s="101">
        <f t="shared" si="38"/>
        <v>50</v>
      </c>
      <c r="AL61" s="110" t="s">
        <v>104</v>
      </c>
      <c r="AM61" s="107">
        <f t="shared" si="56"/>
        <v>46440</v>
      </c>
      <c r="AN61" s="7"/>
      <c r="AO61" s="107">
        <f t="shared" si="93"/>
        <v>46440</v>
      </c>
      <c r="AP61" s="132">
        <f>VLOOKUP($AO61,[1]Plan1!$EW$155:$EZ$311,2)</f>
        <v>7245.38</v>
      </c>
      <c r="AQ61" s="131">
        <f t="shared" si="24"/>
        <v>46378</v>
      </c>
      <c r="AR61" s="132">
        <f>VLOOKUP($AO61,[1]Plan1!$EW$155:$EZ$311,4)</f>
        <v>7245.38</v>
      </c>
      <c r="AS61" s="131">
        <f t="shared" si="25"/>
        <v>46409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44938</v>
      </c>
      <c r="B62" s="89">
        <f t="shared" si="12"/>
        <v>989.19113449999998</v>
      </c>
      <c r="C62" s="89">
        <f t="shared" si="27"/>
        <v>979.41886963000002</v>
      </c>
      <c r="D62" s="90">
        <f t="shared" si="13"/>
        <v>6407.93</v>
      </c>
      <c r="E62" s="91">
        <f t="shared" si="97"/>
        <v>6434.2</v>
      </c>
      <c r="F62" s="92">
        <f t="shared" si="98"/>
        <v>44885</v>
      </c>
      <c r="G62" s="93">
        <f t="shared" si="2"/>
        <v>4.0996078296735572E-3</v>
      </c>
      <c r="H62" s="94">
        <f t="shared" si="113"/>
        <v>44946</v>
      </c>
      <c r="I62" s="94">
        <f t="shared" si="16"/>
        <v>44946</v>
      </c>
      <c r="J62" s="95">
        <f t="shared" si="17"/>
        <v>23</v>
      </c>
      <c r="K62" s="95">
        <f t="shared" si="102"/>
        <v>17</v>
      </c>
      <c r="L62" s="8">
        <f t="shared" si="18"/>
        <v>1.00302852</v>
      </c>
      <c r="M62" s="96">
        <f t="shared" si="114"/>
        <v>1.0014018</v>
      </c>
      <c r="N62" s="96">
        <f t="shared" si="57"/>
        <v>1.0014018</v>
      </c>
      <c r="O62" s="89">
        <f t="shared" si="115"/>
        <v>1.00443456</v>
      </c>
      <c r="P62" s="89">
        <f t="shared" si="5"/>
        <v>983.76216136999994</v>
      </c>
      <c r="Q62" s="11">
        <f t="shared" si="29"/>
        <v>0</v>
      </c>
      <c r="R62" s="7">
        <f t="shared" si="20"/>
        <v>0</v>
      </c>
      <c r="S62" s="89">
        <f t="shared" si="91"/>
        <v>0</v>
      </c>
      <c r="T62" s="98">
        <f t="shared" si="21"/>
        <v>8.5000000000000006E-2</v>
      </c>
      <c r="U62" s="97">
        <f t="shared" si="58"/>
        <v>17</v>
      </c>
      <c r="V62" s="97">
        <v>252</v>
      </c>
      <c r="W62" s="96">
        <f t="shared" si="7"/>
        <v>1.005518583</v>
      </c>
      <c r="X62" s="89">
        <f t="shared" si="8"/>
        <v>5.4289731300000001</v>
      </c>
      <c r="Y62" s="137">
        <f t="shared" si="9"/>
        <v>0</v>
      </c>
      <c r="Z62" s="99" t="str">
        <f t="shared" si="31"/>
        <v>J=</v>
      </c>
      <c r="AA62" s="94">
        <f t="shared" si="32"/>
        <v>44946</v>
      </c>
      <c r="AB62" s="4"/>
      <c r="AC62" s="101">
        <f t="shared" si="33"/>
        <v>51</v>
      </c>
      <c r="AD62" s="107">
        <f t="shared" si="39"/>
        <v>46440</v>
      </c>
      <c r="AE62" s="103">
        <f t="shared" si="52"/>
        <v>-2.2737367544323206E-13</v>
      </c>
      <c r="AF62" s="105">
        <f t="shared" si="112"/>
        <v>21</v>
      </c>
      <c r="AG62" s="114">
        <f t="shared" si="53"/>
        <v>0</v>
      </c>
      <c r="AH62" s="113">
        <f t="shared" si="54"/>
        <v>0</v>
      </c>
      <c r="AI62" s="109">
        <v>5.1885000000000001E-2</v>
      </c>
      <c r="AJ62" s="103">
        <f t="shared" si="55"/>
        <v>0</v>
      </c>
      <c r="AK62" s="101">
        <f t="shared" si="38"/>
        <v>51</v>
      </c>
      <c r="AL62" s="110" t="s">
        <v>104</v>
      </c>
      <c r="AM62" s="107">
        <f t="shared" si="56"/>
        <v>46468</v>
      </c>
      <c r="AN62" s="7"/>
      <c r="AO62" s="107">
        <f t="shared" si="93"/>
        <v>46468</v>
      </c>
      <c r="AP62" s="132">
        <f>VLOOKUP($AO62,[1]Plan1!$EW$155:$EZ$311,2)</f>
        <v>7245.38</v>
      </c>
      <c r="AQ62" s="131">
        <f t="shared" si="24"/>
        <v>46409</v>
      </c>
      <c r="AR62" s="132">
        <f>VLOOKUP($AO62,[1]Plan1!$EW$155:$EZ$311,4)</f>
        <v>7245.38</v>
      </c>
      <c r="AS62" s="131">
        <f t="shared" si="25"/>
        <v>46440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44939</v>
      </c>
      <c r="B63" s="89">
        <f t="shared" si="12"/>
        <v>989.68745311000009</v>
      </c>
      <c r="C63" s="89">
        <f t="shared" si="27"/>
        <v>979.41886963000002</v>
      </c>
      <c r="D63" s="90">
        <f t="shared" si="13"/>
        <v>6407.93</v>
      </c>
      <c r="E63" s="91">
        <f t="shared" si="97"/>
        <v>6434.2</v>
      </c>
      <c r="F63" s="92">
        <f t="shared" si="98"/>
        <v>44885</v>
      </c>
      <c r="G63" s="93">
        <f t="shared" si="2"/>
        <v>4.0996078296735572E-3</v>
      </c>
      <c r="H63" s="94">
        <f t="shared" si="113"/>
        <v>44946</v>
      </c>
      <c r="I63" s="94">
        <f t="shared" si="16"/>
        <v>44946</v>
      </c>
      <c r="J63" s="95">
        <f t="shared" si="17"/>
        <v>23</v>
      </c>
      <c r="K63" s="95">
        <f t="shared" si="102"/>
        <v>18</v>
      </c>
      <c r="L63" s="8">
        <f t="shared" si="18"/>
        <v>1.00320696</v>
      </c>
      <c r="M63" s="96">
        <f t="shared" si="114"/>
        <v>1.0014018</v>
      </c>
      <c r="N63" s="96">
        <f t="shared" si="57"/>
        <v>1.0014018</v>
      </c>
      <c r="O63" s="89">
        <f t="shared" si="115"/>
        <v>1.00461325</v>
      </c>
      <c r="P63" s="89">
        <f t="shared" si="5"/>
        <v>983.93717373000004</v>
      </c>
      <c r="Q63" s="11">
        <f t="shared" si="29"/>
        <v>0</v>
      </c>
      <c r="R63" s="7">
        <f t="shared" si="20"/>
        <v>0</v>
      </c>
      <c r="S63" s="89">
        <f t="shared" si="91"/>
        <v>0</v>
      </c>
      <c r="T63" s="98">
        <f t="shared" si="21"/>
        <v>8.5000000000000006E-2</v>
      </c>
      <c r="U63" s="97">
        <f t="shared" si="58"/>
        <v>18</v>
      </c>
      <c r="V63" s="97">
        <v>252</v>
      </c>
      <c r="W63" s="96">
        <f t="shared" si="7"/>
        <v>1.005844153</v>
      </c>
      <c r="X63" s="89">
        <f t="shared" si="8"/>
        <v>5.7502793800000003</v>
      </c>
      <c r="Y63" s="137">
        <f t="shared" si="9"/>
        <v>0</v>
      </c>
      <c r="Z63" s="99" t="str">
        <f t="shared" si="31"/>
        <v>J=</v>
      </c>
      <c r="AA63" s="94">
        <f t="shared" si="32"/>
        <v>44946</v>
      </c>
      <c r="AB63" s="4"/>
      <c r="AC63" s="101">
        <f t="shared" si="33"/>
        <v>52</v>
      </c>
      <c r="AD63" s="107">
        <f t="shared" si="39"/>
        <v>46468</v>
      </c>
      <c r="AE63" s="103">
        <f t="shared" si="52"/>
        <v>-2.2737367544323206E-13</v>
      </c>
      <c r="AF63" s="105">
        <f t="shared" si="112"/>
        <v>20</v>
      </c>
      <c r="AG63" s="114">
        <f t="shared" si="53"/>
        <v>0</v>
      </c>
      <c r="AH63" s="113">
        <f t="shared" si="54"/>
        <v>0</v>
      </c>
      <c r="AI63" s="109">
        <v>5.5160000000000001E-2</v>
      </c>
      <c r="AJ63" s="103">
        <f t="shared" si="55"/>
        <v>0</v>
      </c>
      <c r="AK63" s="101">
        <f t="shared" si="38"/>
        <v>52</v>
      </c>
      <c r="AL63" s="110" t="s">
        <v>104</v>
      </c>
      <c r="AM63" s="107">
        <f t="shared" si="56"/>
        <v>46497</v>
      </c>
      <c r="AN63" s="7"/>
      <c r="AO63" s="107">
        <f t="shared" si="93"/>
        <v>46497</v>
      </c>
      <c r="AP63" s="132">
        <f>VLOOKUP($AO63,[1]Plan1!$EW$155:$EZ$311,2)</f>
        <v>7245.38</v>
      </c>
      <c r="AQ63" s="131">
        <f t="shared" si="24"/>
        <v>46438</v>
      </c>
      <c r="AR63" s="132">
        <f>VLOOKUP($AO63,[1]Plan1!$EW$155:$EZ$311,4)</f>
        <v>7245.38</v>
      </c>
      <c r="AS63" s="131">
        <f t="shared" si="25"/>
        <v>46466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44940</v>
      </c>
      <c r="B64" s="89">
        <f t="shared" si="12"/>
        <v>990.18400771999995</v>
      </c>
      <c r="C64" s="89">
        <f t="shared" si="27"/>
        <v>979.41886963000002</v>
      </c>
      <c r="D64" s="90">
        <f t="shared" si="13"/>
        <v>6407.93</v>
      </c>
      <c r="E64" s="91">
        <f t="shared" si="97"/>
        <v>6434.2</v>
      </c>
      <c r="F64" s="92">
        <f t="shared" si="98"/>
        <v>44885</v>
      </c>
      <c r="G64" s="93">
        <f t="shared" si="2"/>
        <v>4.0996078296735572E-3</v>
      </c>
      <c r="H64" s="94">
        <f t="shared" si="113"/>
        <v>44946</v>
      </c>
      <c r="I64" s="94">
        <f t="shared" si="16"/>
        <v>44946</v>
      </c>
      <c r="J64" s="95">
        <f t="shared" si="17"/>
        <v>23</v>
      </c>
      <c r="K64" s="95">
        <f t="shared" si="102"/>
        <v>19</v>
      </c>
      <c r="L64" s="8">
        <f t="shared" si="18"/>
        <v>1.0033854200000001</v>
      </c>
      <c r="M64" s="96">
        <f t="shared" si="114"/>
        <v>1.0014018</v>
      </c>
      <c r="N64" s="96">
        <f t="shared" si="57"/>
        <v>1.0014018</v>
      </c>
      <c r="O64" s="89">
        <f t="shared" si="115"/>
        <v>1.0047919599999999</v>
      </c>
      <c r="P64" s="89">
        <f t="shared" si="5"/>
        <v>984.11220566999998</v>
      </c>
      <c r="Q64" s="11">
        <f t="shared" si="29"/>
        <v>0</v>
      </c>
      <c r="R64" s="7">
        <f t="shared" si="20"/>
        <v>0</v>
      </c>
      <c r="S64" s="89">
        <f t="shared" si="91"/>
        <v>0</v>
      </c>
      <c r="T64" s="98">
        <f t="shared" si="21"/>
        <v>8.5000000000000006E-2</v>
      </c>
      <c r="U64" s="97">
        <f t="shared" si="58"/>
        <v>19</v>
      </c>
      <c r="V64" s="97">
        <v>252</v>
      </c>
      <c r="W64" s="96">
        <f t="shared" si="7"/>
        <v>1.0061698269999999</v>
      </c>
      <c r="X64" s="89">
        <f t="shared" si="8"/>
        <v>6.0718020499999996</v>
      </c>
      <c r="Y64" s="137">
        <f t="shared" si="9"/>
        <v>0</v>
      </c>
      <c r="Z64" s="99" t="str">
        <f t="shared" si="31"/>
        <v>J=</v>
      </c>
      <c r="AA64" s="94">
        <f t="shared" si="32"/>
        <v>44946</v>
      </c>
      <c r="AB64" s="4"/>
      <c r="AC64" s="101">
        <f t="shared" si="33"/>
        <v>53</v>
      </c>
      <c r="AD64" s="107">
        <f t="shared" si="39"/>
        <v>46497</v>
      </c>
      <c r="AE64" s="103">
        <f t="shared" si="52"/>
        <v>-2.2737367544323206E-13</v>
      </c>
      <c r="AF64" s="105">
        <f t="shared" si="112"/>
        <v>20</v>
      </c>
      <c r="AG64" s="114">
        <f t="shared" si="53"/>
        <v>0</v>
      </c>
      <c r="AH64" s="113">
        <f t="shared" si="54"/>
        <v>0</v>
      </c>
      <c r="AI64" s="109">
        <v>5.8846000000000002E-2</v>
      </c>
      <c r="AJ64" s="103">
        <f t="shared" si="55"/>
        <v>0</v>
      </c>
      <c r="AK64" s="101">
        <f t="shared" si="38"/>
        <v>53</v>
      </c>
      <c r="AL64" s="110" t="s">
        <v>104</v>
      </c>
      <c r="AM64" s="107">
        <f t="shared" si="56"/>
        <v>46527</v>
      </c>
      <c r="AN64" s="7"/>
      <c r="AO64" s="107">
        <f t="shared" si="93"/>
        <v>46527</v>
      </c>
      <c r="AP64" s="132">
        <f>VLOOKUP($AO64,[1]Plan1!$EW$155:$EZ$311,2)</f>
        <v>7245.38</v>
      </c>
      <c r="AQ64" s="131">
        <f t="shared" si="24"/>
        <v>46466</v>
      </c>
      <c r="AR64" s="132">
        <f>VLOOKUP($AO64,[1]Plan1!$EW$155:$EZ$311,4)</f>
        <v>7245.38</v>
      </c>
      <c r="AS64" s="131">
        <f t="shared" si="25"/>
        <v>46497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44941</v>
      </c>
      <c r="B65" s="89">
        <f t="shared" si="12"/>
        <v>990.18400771999995</v>
      </c>
      <c r="C65" s="89">
        <f t="shared" si="27"/>
        <v>979.41886963000002</v>
      </c>
      <c r="D65" s="90">
        <f t="shared" si="13"/>
        <v>6407.93</v>
      </c>
      <c r="E65" s="91">
        <f t="shared" si="97"/>
        <v>6434.2</v>
      </c>
      <c r="F65" s="92">
        <f t="shared" si="98"/>
        <v>44885</v>
      </c>
      <c r="G65" s="93">
        <f t="shared" si="2"/>
        <v>4.0996078296735572E-3</v>
      </c>
      <c r="H65" s="94">
        <f t="shared" si="113"/>
        <v>44946</v>
      </c>
      <c r="I65" s="94">
        <f t="shared" si="16"/>
        <v>44946</v>
      </c>
      <c r="J65" s="95">
        <f t="shared" si="17"/>
        <v>23</v>
      </c>
      <c r="K65" s="95">
        <f t="shared" si="102"/>
        <v>19</v>
      </c>
      <c r="L65" s="8">
        <f t="shared" si="18"/>
        <v>1.0033854200000001</v>
      </c>
      <c r="M65" s="96">
        <f t="shared" si="114"/>
        <v>1.0014018</v>
      </c>
      <c r="N65" s="96">
        <f t="shared" si="57"/>
        <v>1.0014018</v>
      </c>
      <c r="O65" s="89">
        <f t="shared" si="115"/>
        <v>1.0047919599999999</v>
      </c>
      <c r="P65" s="89">
        <f t="shared" si="5"/>
        <v>984.11220566999998</v>
      </c>
      <c r="Q65" s="11">
        <f t="shared" si="29"/>
        <v>0</v>
      </c>
      <c r="R65" s="7">
        <f t="shared" si="20"/>
        <v>0</v>
      </c>
      <c r="S65" s="89">
        <f t="shared" si="91"/>
        <v>0</v>
      </c>
      <c r="T65" s="98">
        <f t="shared" si="21"/>
        <v>8.5000000000000006E-2</v>
      </c>
      <c r="U65" s="97">
        <f t="shared" si="58"/>
        <v>19</v>
      </c>
      <c r="V65" s="97">
        <v>252</v>
      </c>
      <c r="W65" s="96">
        <f t="shared" si="7"/>
        <v>1.0061698269999999</v>
      </c>
      <c r="X65" s="89">
        <f t="shared" si="8"/>
        <v>6.0718020499999996</v>
      </c>
      <c r="Y65" s="137">
        <f t="shared" si="9"/>
        <v>0</v>
      </c>
      <c r="Z65" s="99" t="str">
        <f t="shared" si="31"/>
        <v>J=</v>
      </c>
      <c r="AA65" s="94">
        <f t="shared" si="32"/>
        <v>44946</v>
      </c>
      <c r="AB65" s="4"/>
      <c r="AC65" s="101">
        <f t="shared" si="33"/>
        <v>54</v>
      </c>
      <c r="AD65" s="107">
        <f t="shared" si="39"/>
        <v>46527</v>
      </c>
      <c r="AE65" s="103">
        <f t="shared" si="52"/>
        <v>-2.2737367544323206E-13</v>
      </c>
      <c r="AF65" s="105">
        <f t="shared" si="112"/>
        <v>21</v>
      </c>
      <c r="AG65" s="114">
        <f t="shared" si="53"/>
        <v>0</v>
      </c>
      <c r="AH65" s="113">
        <f t="shared" si="54"/>
        <v>0</v>
      </c>
      <c r="AI65" s="109">
        <v>6.3023999999999997E-2</v>
      </c>
      <c r="AJ65" s="103">
        <f t="shared" si="55"/>
        <v>0</v>
      </c>
      <c r="AK65" s="101">
        <f t="shared" si="38"/>
        <v>54</v>
      </c>
      <c r="AL65" s="110" t="s">
        <v>104</v>
      </c>
      <c r="AM65" s="107">
        <f t="shared" si="56"/>
        <v>46559</v>
      </c>
      <c r="AN65" s="7"/>
      <c r="AO65" s="107">
        <f t="shared" si="93"/>
        <v>46559</v>
      </c>
      <c r="AP65" s="132">
        <f>VLOOKUP($AO65,[1]Plan1!$EW$155:$EZ$311,2)</f>
        <v>7245.38</v>
      </c>
      <c r="AQ65" s="131">
        <f t="shared" si="24"/>
        <v>46498</v>
      </c>
      <c r="AR65" s="132">
        <f>VLOOKUP($AO65,[1]Plan1!$EW$155:$EZ$311,4)</f>
        <v>7245.38</v>
      </c>
      <c r="AS65" s="131">
        <f t="shared" si="25"/>
        <v>46528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44942</v>
      </c>
      <c r="B66" s="89">
        <f t="shared" si="12"/>
        <v>990.18400771999995</v>
      </c>
      <c r="C66" s="89">
        <f t="shared" si="27"/>
        <v>979.41886963000002</v>
      </c>
      <c r="D66" s="90">
        <f t="shared" si="13"/>
        <v>6407.93</v>
      </c>
      <c r="E66" s="91">
        <f t="shared" si="97"/>
        <v>6434.2</v>
      </c>
      <c r="F66" s="92">
        <f t="shared" si="98"/>
        <v>44885</v>
      </c>
      <c r="G66" s="93">
        <f t="shared" si="2"/>
        <v>4.0996078296735572E-3</v>
      </c>
      <c r="H66" s="94">
        <f t="shared" si="113"/>
        <v>44946</v>
      </c>
      <c r="I66" s="94">
        <f t="shared" si="16"/>
        <v>44946</v>
      </c>
      <c r="J66" s="95">
        <f t="shared" si="17"/>
        <v>23</v>
      </c>
      <c r="K66" s="95">
        <f t="shared" si="102"/>
        <v>19</v>
      </c>
      <c r="L66" s="8">
        <f t="shared" si="18"/>
        <v>1.0033854200000001</v>
      </c>
      <c r="M66" s="96">
        <f t="shared" si="114"/>
        <v>1.0014018</v>
      </c>
      <c r="N66" s="96">
        <f t="shared" si="57"/>
        <v>1.0014018</v>
      </c>
      <c r="O66" s="89">
        <f t="shared" si="115"/>
        <v>1.0047919599999999</v>
      </c>
      <c r="P66" s="89">
        <f t="shared" si="5"/>
        <v>984.11220566999998</v>
      </c>
      <c r="Q66" s="11">
        <f t="shared" si="29"/>
        <v>0</v>
      </c>
      <c r="R66" s="7">
        <f t="shared" si="20"/>
        <v>0</v>
      </c>
      <c r="S66" s="89">
        <f t="shared" si="91"/>
        <v>0</v>
      </c>
      <c r="T66" s="98">
        <f t="shared" si="21"/>
        <v>8.5000000000000006E-2</v>
      </c>
      <c r="U66" s="97">
        <f t="shared" si="58"/>
        <v>19</v>
      </c>
      <c r="V66" s="97">
        <v>252</v>
      </c>
      <c r="W66" s="96">
        <f t="shared" si="7"/>
        <v>1.0061698269999999</v>
      </c>
      <c r="X66" s="89">
        <f t="shared" si="8"/>
        <v>6.0718020499999996</v>
      </c>
      <c r="Y66" s="137">
        <f t="shared" si="9"/>
        <v>0</v>
      </c>
      <c r="Z66" s="99" t="str">
        <f t="shared" si="31"/>
        <v>J=</v>
      </c>
      <c r="AA66" s="94">
        <f t="shared" si="32"/>
        <v>44946</v>
      </c>
      <c r="AB66" s="4"/>
      <c r="AC66" s="101">
        <f t="shared" si="33"/>
        <v>55</v>
      </c>
      <c r="AD66" s="107">
        <f t="shared" si="39"/>
        <v>46559</v>
      </c>
      <c r="AE66" s="103">
        <f t="shared" si="52"/>
        <v>-2.2737367544323206E-13</v>
      </c>
      <c r="AF66" s="105">
        <f t="shared" si="112"/>
        <v>21</v>
      </c>
      <c r="AG66" s="114">
        <f t="shared" si="53"/>
        <v>0</v>
      </c>
      <c r="AH66" s="113">
        <f t="shared" si="54"/>
        <v>0</v>
      </c>
      <c r="AI66" s="109">
        <v>6.7799999999999999E-2</v>
      </c>
      <c r="AJ66" s="103">
        <f t="shared" si="55"/>
        <v>0</v>
      </c>
      <c r="AK66" s="101">
        <f t="shared" si="38"/>
        <v>55</v>
      </c>
      <c r="AL66" s="110" t="s">
        <v>104</v>
      </c>
      <c r="AM66" s="107">
        <f t="shared" si="56"/>
        <v>46588</v>
      </c>
      <c r="AN66" s="7"/>
      <c r="AO66" s="107">
        <f t="shared" si="93"/>
        <v>46588</v>
      </c>
      <c r="AP66" s="132">
        <f>VLOOKUP($AO66,[1]Plan1!$EW$155:$EZ$311,2)</f>
        <v>7245.38</v>
      </c>
      <c r="AQ66" s="131">
        <f t="shared" si="24"/>
        <v>46527</v>
      </c>
      <c r="AR66" s="132">
        <f>VLOOKUP($AO66,[1]Plan1!$EW$155:$EZ$311,4)</f>
        <v>7245.38</v>
      </c>
      <c r="AS66" s="131">
        <f t="shared" si="25"/>
        <v>46558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44943</v>
      </c>
      <c r="B67" s="89">
        <f t="shared" si="12"/>
        <v>990.68082108999999</v>
      </c>
      <c r="C67" s="89">
        <f t="shared" si="27"/>
        <v>979.41886963000002</v>
      </c>
      <c r="D67" s="90">
        <f t="shared" si="13"/>
        <v>6407.93</v>
      </c>
      <c r="E67" s="91">
        <f t="shared" si="97"/>
        <v>6434.2</v>
      </c>
      <c r="F67" s="92">
        <f t="shared" si="98"/>
        <v>44885</v>
      </c>
      <c r="G67" s="93">
        <f t="shared" si="2"/>
        <v>4.0996078296735572E-3</v>
      </c>
      <c r="H67" s="94">
        <f t="shared" si="113"/>
        <v>44946</v>
      </c>
      <c r="I67" s="94">
        <f t="shared" si="16"/>
        <v>44946</v>
      </c>
      <c r="J67" s="95">
        <f t="shared" si="17"/>
        <v>23</v>
      </c>
      <c r="K67" s="95">
        <f t="shared" si="102"/>
        <v>20</v>
      </c>
      <c r="L67" s="8">
        <f t="shared" si="18"/>
        <v>1.0035639199999999</v>
      </c>
      <c r="M67" s="96">
        <f t="shared" si="114"/>
        <v>1.0014018</v>
      </c>
      <c r="N67" s="96">
        <f t="shared" si="57"/>
        <v>1.0014018</v>
      </c>
      <c r="O67" s="89">
        <f t="shared" si="115"/>
        <v>1.00497071</v>
      </c>
      <c r="P67" s="89">
        <f t="shared" si="5"/>
        <v>984.28727678999996</v>
      </c>
      <c r="Q67" s="11">
        <f t="shared" si="29"/>
        <v>0</v>
      </c>
      <c r="R67" s="7">
        <f t="shared" si="20"/>
        <v>0</v>
      </c>
      <c r="S67" s="89">
        <f t="shared" si="91"/>
        <v>0</v>
      </c>
      <c r="T67" s="98">
        <f t="shared" si="21"/>
        <v>8.5000000000000006E-2</v>
      </c>
      <c r="U67" s="97">
        <f t="shared" si="58"/>
        <v>20</v>
      </c>
      <c r="V67" s="97">
        <v>252</v>
      </c>
      <c r="W67" s="96">
        <f t="shared" si="7"/>
        <v>1.006495608</v>
      </c>
      <c r="X67" s="89">
        <f t="shared" si="8"/>
        <v>6.3935443000000003</v>
      </c>
      <c r="Y67" s="137">
        <f t="shared" si="9"/>
        <v>0</v>
      </c>
      <c r="Z67" s="99" t="str">
        <f t="shared" si="31"/>
        <v>J=</v>
      </c>
      <c r="AA67" s="94">
        <f t="shared" si="32"/>
        <v>44946</v>
      </c>
      <c r="AB67" s="4"/>
      <c r="AC67" s="101">
        <f t="shared" si="33"/>
        <v>56</v>
      </c>
      <c r="AD67" s="107">
        <f t="shared" si="39"/>
        <v>46588</v>
      </c>
      <c r="AE67" s="103">
        <f t="shared" si="52"/>
        <v>-2.2737367544323206E-13</v>
      </c>
      <c r="AF67" s="105">
        <f t="shared" si="112"/>
        <v>21</v>
      </c>
      <c r="AG67" s="114">
        <f t="shared" si="53"/>
        <v>0</v>
      </c>
      <c r="AH67" s="113">
        <f t="shared" si="54"/>
        <v>0</v>
      </c>
      <c r="AI67" s="109">
        <v>7.3311000000000001E-2</v>
      </c>
      <c r="AJ67" s="103">
        <f t="shared" si="55"/>
        <v>0</v>
      </c>
      <c r="AK67" s="101">
        <f t="shared" si="38"/>
        <v>56</v>
      </c>
      <c r="AL67" s="110" t="s">
        <v>104</v>
      </c>
      <c r="AM67" s="107">
        <f t="shared" si="56"/>
        <v>46619</v>
      </c>
      <c r="AN67" s="7"/>
      <c r="AO67" s="107">
        <f t="shared" si="93"/>
        <v>46619</v>
      </c>
      <c r="AP67" s="132">
        <f>VLOOKUP($AO67,[1]Plan1!$EW$155:$EZ$311,2)</f>
        <v>7245.38</v>
      </c>
      <c r="AQ67" s="131">
        <f t="shared" si="24"/>
        <v>46558</v>
      </c>
      <c r="AR67" s="132">
        <f>VLOOKUP($AO67,[1]Plan1!$EW$155:$EZ$311,4)</f>
        <v>7245.38</v>
      </c>
      <c r="AS67" s="131">
        <f t="shared" si="25"/>
        <v>46588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44944</v>
      </c>
      <c r="B68" s="89">
        <f t="shared" si="12"/>
        <v>991.17788050999991</v>
      </c>
      <c r="C68" s="89">
        <f t="shared" si="27"/>
        <v>979.41886963000002</v>
      </c>
      <c r="D68" s="90">
        <f t="shared" si="13"/>
        <v>6407.93</v>
      </c>
      <c r="E68" s="91">
        <f t="shared" si="97"/>
        <v>6434.2</v>
      </c>
      <c r="F68" s="92">
        <f t="shared" si="98"/>
        <v>44885</v>
      </c>
      <c r="G68" s="93">
        <f t="shared" si="2"/>
        <v>4.0996078296735572E-3</v>
      </c>
      <c r="H68" s="94">
        <f t="shared" si="113"/>
        <v>44946</v>
      </c>
      <c r="I68" s="94">
        <f t="shared" si="16"/>
        <v>44946</v>
      </c>
      <c r="J68" s="95">
        <f t="shared" si="17"/>
        <v>23</v>
      </c>
      <c r="K68" s="95">
        <f t="shared" si="102"/>
        <v>21</v>
      </c>
      <c r="L68" s="8">
        <f t="shared" si="18"/>
        <v>1.0037424500000001</v>
      </c>
      <c r="M68" s="96">
        <f t="shared" si="114"/>
        <v>1.0014018</v>
      </c>
      <c r="N68" s="96">
        <f t="shared" si="57"/>
        <v>1.0014018</v>
      </c>
      <c r="O68" s="89">
        <f t="shared" si="115"/>
        <v>1.00514949</v>
      </c>
      <c r="P68" s="89">
        <f t="shared" si="5"/>
        <v>984.46237729999996</v>
      </c>
      <c r="Q68" s="11">
        <f t="shared" si="29"/>
        <v>0</v>
      </c>
      <c r="R68" s="7">
        <f t="shared" si="20"/>
        <v>0</v>
      </c>
      <c r="S68" s="89">
        <f t="shared" si="91"/>
        <v>0</v>
      </c>
      <c r="T68" s="98">
        <f t="shared" si="21"/>
        <v>8.5000000000000006E-2</v>
      </c>
      <c r="U68" s="97">
        <f t="shared" si="58"/>
        <v>21</v>
      </c>
      <c r="V68" s="97">
        <v>252</v>
      </c>
      <c r="W68" s="96">
        <f t="shared" si="7"/>
        <v>1.0068214929999999</v>
      </c>
      <c r="X68" s="89">
        <f t="shared" si="8"/>
        <v>6.7155032099999996</v>
      </c>
      <c r="Y68" s="137">
        <f t="shared" si="9"/>
        <v>0</v>
      </c>
      <c r="Z68" s="99" t="str">
        <f t="shared" si="31"/>
        <v>J=</v>
      </c>
      <c r="AA68" s="94">
        <f t="shared" si="32"/>
        <v>44946</v>
      </c>
      <c r="AB68" s="4"/>
      <c r="AC68" s="101">
        <f t="shared" si="33"/>
        <v>57</v>
      </c>
      <c r="AD68" s="107">
        <f t="shared" si="39"/>
        <v>46619</v>
      </c>
      <c r="AE68" s="103">
        <f t="shared" si="52"/>
        <v>-2.2737367544323206E-13</v>
      </c>
      <c r="AF68" s="105">
        <f t="shared" si="112"/>
        <v>23</v>
      </c>
      <c r="AG68" s="114">
        <f t="shared" si="53"/>
        <v>0</v>
      </c>
      <c r="AH68" s="113">
        <f t="shared" si="54"/>
        <v>0</v>
      </c>
      <c r="AI68" s="109">
        <v>7.9741000000000006E-2</v>
      </c>
      <c r="AJ68" s="103">
        <f t="shared" si="55"/>
        <v>0</v>
      </c>
      <c r="AK68" s="101">
        <f t="shared" si="38"/>
        <v>57</v>
      </c>
      <c r="AL68" s="110" t="s">
        <v>104</v>
      </c>
      <c r="AM68" s="107">
        <f t="shared" si="56"/>
        <v>46650</v>
      </c>
      <c r="AN68" s="7"/>
      <c r="AO68" s="107">
        <f t="shared" si="93"/>
        <v>46650</v>
      </c>
      <c r="AP68" s="132">
        <f>VLOOKUP($AO68,[1]Plan1!$EW$155:$EZ$311,2)</f>
        <v>7245.38</v>
      </c>
      <c r="AQ68" s="131">
        <f t="shared" si="24"/>
        <v>46588</v>
      </c>
      <c r="AR68" s="132">
        <f>VLOOKUP($AO68,[1]Plan1!$EW$155:$EZ$311,4)</f>
        <v>7245.38</v>
      </c>
      <c r="AS68" s="131">
        <f t="shared" si="25"/>
        <v>46619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44945</v>
      </c>
      <c r="B69" s="89">
        <f t="shared" si="12"/>
        <v>991.67518899999993</v>
      </c>
      <c r="C69" s="89">
        <f t="shared" si="27"/>
        <v>979.41886963000002</v>
      </c>
      <c r="D69" s="90">
        <f t="shared" si="13"/>
        <v>6407.93</v>
      </c>
      <c r="E69" s="91">
        <f t="shared" si="97"/>
        <v>6434.2</v>
      </c>
      <c r="F69" s="92">
        <f t="shared" si="98"/>
        <v>44885</v>
      </c>
      <c r="G69" s="93">
        <f t="shared" si="2"/>
        <v>4.0996078296735572E-3</v>
      </c>
      <c r="H69" s="94">
        <f t="shared" si="113"/>
        <v>44946</v>
      </c>
      <c r="I69" s="94">
        <f t="shared" si="16"/>
        <v>44946</v>
      </c>
      <c r="J69" s="95">
        <f t="shared" si="17"/>
        <v>23</v>
      </c>
      <c r="K69" s="95">
        <f t="shared" si="102"/>
        <v>22</v>
      </c>
      <c r="L69" s="8">
        <f t="shared" si="18"/>
        <v>1.00392101</v>
      </c>
      <c r="M69" s="96">
        <f t="shared" si="114"/>
        <v>1.0014018</v>
      </c>
      <c r="N69" s="96">
        <f t="shared" si="57"/>
        <v>1.0014018</v>
      </c>
      <c r="O69" s="89">
        <f t="shared" si="115"/>
        <v>1.0053283</v>
      </c>
      <c r="P69" s="89">
        <f t="shared" si="5"/>
        <v>984.63750718999995</v>
      </c>
      <c r="Q69" s="11">
        <f t="shared" si="29"/>
        <v>0</v>
      </c>
      <c r="R69" s="7">
        <f t="shared" si="20"/>
        <v>0</v>
      </c>
      <c r="S69" s="89">
        <f t="shared" si="91"/>
        <v>0</v>
      </c>
      <c r="T69" s="98">
        <f t="shared" si="21"/>
        <v>8.5000000000000006E-2</v>
      </c>
      <c r="U69" s="97">
        <f t="shared" si="58"/>
        <v>22</v>
      </c>
      <c r="V69" s="97">
        <v>252</v>
      </c>
      <c r="W69" s="96">
        <f t="shared" si="7"/>
        <v>1.007147485</v>
      </c>
      <c r="X69" s="89">
        <f t="shared" si="8"/>
        <v>7.0376818099999996</v>
      </c>
      <c r="Y69" s="137">
        <f t="shared" si="9"/>
        <v>0</v>
      </c>
      <c r="Z69" s="99" t="str">
        <f t="shared" si="31"/>
        <v>J=</v>
      </c>
      <c r="AA69" s="94">
        <f t="shared" si="32"/>
        <v>44946</v>
      </c>
      <c r="AB69" s="4"/>
      <c r="AC69" s="101">
        <f t="shared" si="33"/>
        <v>58</v>
      </c>
      <c r="AD69" s="107">
        <f t="shared" si="39"/>
        <v>46650</v>
      </c>
      <c r="AE69" s="103">
        <f t="shared" si="52"/>
        <v>-2.2737367544323206E-13</v>
      </c>
      <c r="AF69" s="105">
        <f t="shared" si="112"/>
        <v>20</v>
      </c>
      <c r="AG69" s="114">
        <f t="shared" si="53"/>
        <v>0</v>
      </c>
      <c r="AH69" s="113">
        <f t="shared" si="54"/>
        <v>0</v>
      </c>
      <c r="AI69" s="109">
        <v>8.7342000000000003E-2</v>
      </c>
      <c r="AJ69" s="103">
        <f t="shared" si="55"/>
        <v>0</v>
      </c>
      <c r="AK69" s="101">
        <f t="shared" si="38"/>
        <v>58</v>
      </c>
      <c r="AL69" s="110" t="s">
        <v>104</v>
      </c>
      <c r="AM69" s="107">
        <f t="shared" si="56"/>
        <v>46680</v>
      </c>
      <c r="AN69" s="7"/>
      <c r="AO69" s="107">
        <f t="shared" si="93"/>
        <v>46680</v>
      </c>
      <c r="AP69" s="132">
        <f>VLOOKUP($AO69,[1]Plan1!$EW$155:$EZ$311,2)</f>
        <v>7245.38</v>
      </c>
      <c r="AQ69" s="131">
        <f t="shared" si="24"/>
        <v>46619</v>
      </c>
      <c r="AR69" s="132">
        <f>VLOOKUP($AO69,[1]Plan1!$EW$155:$EZ$311,4)</f>
        <v>7245.38</v>
      </c>
      <c r="AS69" s="131">
        <f t="shared" si="25"/>
        <v>46650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88">
        <f t="shared" si="11"/>
        <v>44946</v>
      </c>
      <c r="B70" s="89">
        <f t="shared" si="12"/>
        <v>992.17274368999995</v>
      </c>
      <c r="C70" s="89">
        <f t="shared" si="27"/>
        <v>979.41886963000002</v>
      </c>
      <c r="D70" s="90">
        <f t="shared" si="13"/>
        <v>6407.93</v>
      </c>
      <c r="E70" s="91">
        <f t="shared" si="97"/>
        <v>6434.2</v>
      </c>
      <c r="F70" s="92">
        <f t="shared" si="98"/>
        <v>44885</v>
      </c>
      <c r="G70" s="93">
        <f t="shared" si="2"/>
        <v>4.0996078296735572E-3</v>
      </c>
      <c r="H70" s="94">
        <f t="shared" si="113"/>
        <v>44979</v>
      </c>
      <c r="I70" s="94">
        <f t="shared" si="16"/>
        <v>44946</v>
      </c>
      <c r="J70" s="95">
        <f t="shared" si="17"/>
        <v>23</v>
      </c>
      <c r="K70" s="95">
        <f t="shared" si="102"/>
        <v>23</v>
      </c>
      <c r="L70" s="8">
        <f t="shared" si="18"/>
        <v>1.0040996</v>
      </c>
      <c r="M70" s="96">
        <f t="shared" si="114"/>
        <v>1.0014018</v>
      </c>
      <c r="N70" s="96">
        <f t="shared" si="57"/>
        <v>1.0014018</v>
      </c>
      <c r="O70" s="89">
        <f t="shared" si="115"/>
        <v>1.00550714</v>
      </c>
      <c r="P70" s="89">
        <f t="shared" si="5"/>
        <v>984.81266645999995</v>
      </c>
      <c r="Q70" s="11">
        <f t="shared" si="29"/>
        <v>2</v>
      </c>
      <c r="R70" s="158">
        <f>S70/P70</f>
        <v>1.1603385475408217E-2</v>
      </c>
      <c r="S70" s="159">
        <v>11.427160990000001</v>
      </c>
      <c r="T70" s="98">
        <f t="shared" si="21"/>
        <v>8.5000000000000006E-2</v>
      </c>
      <c r="U70" s="97">
        <f t="shared" si="58"/>
        <v>23</v>
      </c>
      <c r="V70" s="97">
        <v>252</v>
      </c>
      <c r="W70" s="96">
        <f t="shared" si="7"/>
        <v>1.007473581</v>
      </c>
      <c r="X70" s="89">
        <f t="shared" si="8"/>
        <v>7.3600772299999999</v>
      </c>
      <c r="Y70" s="137">
        <f t="shared" si="9"/>
        <v>18.787238219999999</v>
      </c>
      <c r="Z70" s="99" t="str">
        <f t="shared" si="31"/>
        <v>J=</v>
      </c>
      <c r="AA70" s="94">
        <f t="shared" si="32"/>
        <v>44946</v>
      </c>
      <c r="AB70" s="4"/>
      <c r="AC70" s="101">
        <f t="shared" si="33"/>
        <v>59</v>
      </c>
      <c r="AD70" s="107">
        <f t="shared" si="39"/>
        <v>46680</v>
      </c>
      <c r="AE70" s="103">
        <f t="shared" si="52"/>
        <v>-2.2737367544323206E-13</v>
      </c>
      <c r="AF70" s="105">
        <f t="shared" si="112"/>
        <v>21</v>
      </c>
      <c r="AG70" s="114">
        <f t="shared" si="53"/>
        <v>0</v>
      </c>
      <c r="AH70" s="113">
        <f t="shared" si="54"/>
        <v>0</v>
      </c>
      <c r="AI70" s="109">
        <v>9.6463999999999994E-2</v>
      </c>
      <c r="AJ70" s="103">
        <f t="shared" si="55"/>
        <v>0</v>
      </c>
      <c r="AK70" s="101">
        <f t="shared" si="38"/>
        <v>59</v>
      </c>
      <c r="AL70" s="110" t="s">
        <v>104</v>
      </c>
      <c r="AM70" s="107">
        <f t="shared" si="56"/>
        <v>46713</v>
      </c>
      <c r="AN70" s="7"/>
      <c r="AO70" s="107">
        <f t="shared" si="93"/>
        <v>46713</v>
      </c>
      <c r="AP70" s="132">
        <f>VLOOKUP($AO70,[1]Plan1!$EW$155:$EZ$311,2)</f>
        <v>7245.38</v>
      </c>
      <c r="AQ70" s="131">
        <f t="shared" si="24"/>
        <v>46652</v>
      </c>
      <c r="AR70" s="132">
        <f>VLOOKUP($AO70,[1]Plan1!$EW$155:$EZ$311,4)</f>
        <v>7245.38</v>
      </c>
      <c r="AS70" s="131">
        <f t="shared" si="25"/>
        <v>46682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44947</v>
      </c>
      <c r="B71" s="89">
        <f t="shared" si="12"/>
        <v>973.98727797000004</v>
      </c>
      <c r="C71" s="89">
        <f t="shared" si="27"/>
        <v>968.05429494999998</v>
      </c>
      <c r="D71" s="90">
        <f t="shared" si="13"/>
        <v>6434.2</v>
      </c>
      <c r="E71" s="91">
        <f t="shared" si="97"/>
        <v>6474.09</v>
      </c>
      <c r="F71" s="92">
        <f t="shared" si="98"/>
        <v>44915</v>
      </c>
      <c r="G71" s="93">
        <f t="shared" si="2"/>
        <v>6.199682944266538E-3</v>
      </c>
      <c r="H71" s="94">
        <f t="shared" si="113"/>
        <v>44979</v>
      </c>
      <c r="I71" s="94">
        <f t="shared" si="16"/>
        <v>44979</v>
      </c>
      <c r="J71" s="95">
        <f t="shared" si="17"/>
        <v>21</v>
      </c>
      <c r="K71" s="95">
        <f t="shared" si="102"/>
        <v>1</v>
      </c>
      <c r="L71" s="8">
        <f t="shared" si="18"/>
        <v>1.0002943500000001</v>
      </c>
      <c r="M71" s="96">
        <f t="shared" si="114"/>
        <v>1.0040996</v>
      </c>
      <c r="N71" s="96">
        <f t="shared" si="57"/>
        <v>1.00550714681928</v>
      </c>
      <c r="O71" s="89">
        <f t="shared" si="115"/>
        <v>1.00580311</v>
      </c>
      <c r="P71" s="89">
        <f t="shared" si="5"/>
        <v>973.67202050000003</v>
      </c>
      <c r="Q71" s="11">
        <f t="shared" si="29"/>
        <v>0</v>
      </c>
      <c r="R71" s="7">
        <f t="shared" si="20"/>
        <v>0</v>
      </c>
      <c r="S71" s="89">
        <f t="shared" si="91"/>
        <v>0</v>
      </c>
      <c r="T71" s="98">
        <f t="shared" si="21"/>
        <v>8.5000000000000006E-2</v>
      </c>
      <c r="U71" s="97">
        <f t="shared" si="58"/>
        <v>1</v>
      </c>
      <c r="V71" s="97">
        <v>252</v>
      </c>
      <c r="W71" s="96">
        <f t="shared" si="7"/>
        <v>1.0003237819999999</v>
      </c>
      <c r="X71" s="89">
        <f t="shared" si="8"/>
        <v>0.31525746999999998</v>
      </c>
      <c r="Y71" s="137">
        <f t="shared" si="9"/>
        <v>0</v>
      </c>
      <c r="Z71" s="99" t="str">
        <f t="shared" si="31"/>
        <v>J=</v>
      </c>
      <c r="AA71" s="94">
        <f t="shared" si="32"/>
        <v>44979</v>
      </c>
      <c r="AB71" s="4"/>
      <c r="AC71" s="101">
        <f t="shared" si="33"/>
        <v>60</v>
      </c>
      <c r="AD71" s="107">
        <f t="shared" si="39"/>
        <v>46713</v>
      </c>
      <c r="AE71" s="103">
        <f t="shared" si="52"/>
        <v>-2.2737367544323206E-13</v>
      </c>
      <c r="AF71" s="105">
        <f t="shared" si="112"/>
        <v>21</v>
      </c>
      <c r="AG71" s="114">
        <f t="shared" si="53"/>
        <v>0</v>
      </c>
      <c r="AH71" s="113">
        <f t="shared" si="54"/>
        <v>0</v>
      </c>
      <c r="AI71" s="109">
        <v>0.107614</v>
      </c>
      <c r="AJ71" s="103">
        <f t="shared" si="55"/>
        <v>0</v>
      </c>
      <c r="AK71" s="101">
        <f t="shared" si="38"/>
        <v>60</v>
      </c>
      <c r="AL71" s="110" t="s">
        <v>104</v>
      </c>
      <c r="AM71" s="107">
        <f t="shared" si="56"/>
        <v>46741</v>
      </c>
      <c r="AN71" s="7"/>
      <c r="AO71" s="107">
        <f t="shared" si="93"/>
        <v>46741</v>
      </c>
      <c r="AP71" s="132">
        <f>VLOOKUP($AO71,[1]Plan1!$EW$155:$EZ$311,2)</f>
        <v>7245.38</v>
      </c>
      <c r="AQ71" s="131">
        <f t="shared" si="24"/>
        <v>46680</v>
      </c>
      <c r="AR71" s="132">
        <f>VLOOKUP($AO71,[1]Plan1!$EW$155:$EZ$311,4)</f>
        <v>7245.38</v>
      </c>
      <c r="AS71" s="131">
        <f t="shared" si="25"/>
        <v>46711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44948</v>
      </c>
      <c r="B72" s="89">
        <f t="shared" si="12"/>
        <v>973.98727797000004</v>
      </c>
      <c r="C72" s="89">
        <f t="shared" si="27"/>
        <v>968.05429494999998</v>
      </c>
      <c r="D72" s="90">
        <f t="shared" si="13"/>
        <v>6434.2</v>
      </c>
      <c r="E72" s="91">
        <f t="shared" si="97"/>
        <v>6474.09</v>
      </c>
      <c r="F72" s="92">
        <f t="shared" si="98"/>
        <v>44915</v>
      </c>
      <c r="G72" s="93">
        <f t="shared" si="2"/>
        <v>6.199682944266538E-3</v>
      </c>
      <c r="H72" s="94">
        <f t="shared" si="113"/>
        <v>44979</v>
      </c>
      <c r="I72" s="94">
        <f t="shared" si="16"/>
        <v>44979</v>
      </c>
      <c r="J72" s="95">
        <f t="shared" si="17"/>
        <v>21</v>
      </c>
      <c r="K72" s="95">
        <f t="shared" si="102"/>
        <v>1</v>
      </c>
      <c r="L72" s="8">
        <f t="shared" si="18"/>
        <v>1.0002943500000001</v>
      </c>
      <c r="M72" s="96">
        <f t="shared" si="114"/>
        <v>1.0040996</v>
      </c>
      <c r="N72" s="96">
        <f t="shared" si="57"/>
        <v>1.00550714681928</v>
      </c>
      <c r="O72" s="89">
        <f t="shared" si="115"/>
        <v>1.00580311</v>
      </c>
      <c r="P72" s="89">
        <f t="shared" si="5"/>
        <v>973.67202050000003</v>
      </c>
      <c r="Q72" s="11">
        <f t="shared" si="29"/>
        <v>0</v>
      </c>
      <c r="R72" s="7">
        <f t="shared" si="20"/>
        <v>0</v>
      </c>
      <c r="S72" s="89">
        <f t="shared" si="91"/>
        <v>0</v>
      </c>
      <c r="T72" s="98">
        <f t="shared" si="21"/>
        <v>8.5000000000000006E-2</v>
      </c>
      <c r="U72" s="97">
        <f t="shared" si="58"/>
        <v>1</v>
      </c>
      <c r="V72" s="97">
        <v>252</v>
      </c>
      <c r="W72" s="96">
        <f t="shared" si="7"/>
        <v>1.0003237819999999</v>
      </c>
      <c r="X72" s="89">
        <f t="shared" si="8"/>
        <v>0.31525746999999998</v>
      </c>
      <c r="Y72" s="137">
        <f t="shared" si="9"/>
        <v>0</v>
      </c>
      <c r="Z72" s="99" t="str">
        <f t="shared" si="31"/>
        <v>J=</v>
      </c>
      <c r="AA72" s="94">
        <f t="shared" si="32"/>
        <v>44979</v>
      </c>
      <c r="AB72" s="4"/>
      <c r="AC72" s="101">
        <f t="shared" si="33"/>
        <v>61</v>
      </c>
      <c r="AD72" s="107">
        <f t="shared" si="39"/>
        <v>46741</v>
      </c>
      <c r="AE72" s="103">
        <f t="shared" si="52"/>
        <v>-2.2737367544323206E-13</v>
      </c>
      <c r="AF72" s="105">
        <f t="shared" si="112"/>
        <v>20</v>
      </c>
      <c r="AG72" s="114">
        <f t="shared" si="53"/>
        <v>0</v>
      </c>
      <c r="AH72" s="113">
        <f t="shared" si="54"/>
        <v>0</v>
      </c>
      <c r="AI72" s="109">
        <v>0.12155299999999999</v>
      </c>
      <c r="AJ72" s="103">
        <f t="shared" si="55"/>
        <v>0</v>
      </c>
      <c r="AK72" s="101">
        <f t="shared" si="38"/>
        <v>61</v>
      </c>
      <c r="AL72" s="110" t="s">
        <v>104</v>
      </c>
      <c r="AM72" s="107">
        <f t="shared" si="56"/>
        <v>46772</v>
      </c>
      <c r="AN72" s="7"/>
      <c r="AO72" s="107">
        <f t="shared" si="93"/>
        <v>46772</v>
      </c>
      <c r="AP72" s="132">
        <f>VLOOKUP($AO72,[1]Plan1!$EW$155:$EZ$311,2)</f>
        <v>7245.38</v>
      </c>
      <c r="AQ72" s="131">
        <f t="shared" si="24"/>
        <v>46711</v>
      </c>
      <c r="AR72" s="132">
        <f>VLOOKUP($AO72,[1]Plan1!$EW$155:$EZ$311,4)</f>
        <v>7245.38</v>
      </c>
      <c r="AS72" s="131">
        <f t="shared" si="25"/>
        <v>46741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44949</v>
      </c>
      <c r="B73" s="89">
        <f t="shared" si="12"/>
        <v>973.98727797000004</v>
      </c>
      <c r="C73" s="89">
        <f t="shared" si="27"/>
        <v>968.05429494999998</v>
      </c>
      <c r="D73" s="90">
        <f t="shared" si="13"/>
        <v>6434.2</v>
      </c>
      <c r="E73" s="91">
        <f t="shared" si="97"/>
        <v>6474.09</v>
      </c>
      <c r="F73" s="92">
        <f t="shared" si="98"/>
        <v>44915</v>
      </c>
      <c r="G73" s="93">
        <f t="shared" si="2"/>
        <v>6.199682944266538E-3</v>
      </c>
      <c r="H73" s="94">
        <f t="shared" si="113"/>
        <v>44979</v>
      </c>
      <c r="I73" s="94">
        <f t="shared" si="16"/>
        <v>44979</v>
      </c>
      <c r="J73" s="95">
        <f t="shared" si="17"/>
        <v>21</v>
      </c>
      <c r="K73" s="95">
        <f t="shared" si="102"/>
        <v>1</v>
      </c>
      <c r="L73" s="8">
        <f t="shared" si="18"/>
        <v>1.0002943500000001</v>
      </c>
      <c r="M73" s="96">
        <f t="shared" si="114"/>
        <v>1.0040996</v>
      </c>
      <c r="N73" s="96">
        <f t="shared" si="57"/>
        <v>1.00550714681928</v>
      </c>
      <c r="O73" s="89">
        <f t="shared" si="115"/>
        <v>1.00580311</v>
      </c>
      <c r="P73" s="89">
        <f t="shared" si="5"/>
        <v>973.67202050000003</v>
      </c>
      <c r="Q73" s="11">
        <f t="shared" si="29"/>
        <v>0</v>
      </c>
      <c r="R73" s="7">
        <f t="shared" si="20"/>
        <v>0</v>
      </c>
      <c r="S73" s="89">
        <f t="shared" si="91"/>
        <v>0</v>
      </c>
      <c r="T73" s="98">
        <f t="shared" si="21"/>
        <v>8.5000000000000006E-2</v>
      </c>
      <c r="U73" s="97">
        <f t="shared" si="58"/>
        <v>1</v>
      </c>
      <c r="V73" s="97">
        <v>252</v>
      </c>
      <c r="W73" s="96">
        <f t="shared" si="7"/>
        <v>1.0003237819999999</v>
      </c>
      <c r="X73" s="89">
        <f t="shared" si="8"/>
        <v>0.31525746999999998</v>
      </c>
      <c r="Y73" s="137">
        <f t="shared" si="9"/>
        <v>0</v>
      </c>
      <c r="Z73" s="99" t="str">
        <f t="shared" si="31"/>
        <v>J=</v>
      </c>
      <c r="AA73" s="94">
        <f t="shared" si="32"/>
        <v>44979</v>
      </c>
      <c r="AB73" s="4"/>
      <c r="AC73" s="101">
        <f t="shared" si="33"/>
        <v>62</v>
      </c>
      <c r="AD73" s="107">
        <f t="shared" si="39"/>
        <v>46772</v>
      </c>
      <c r="AE73" s="103">
        <f t="shared" si="52"/>
        <v>-2.2737367544323206E-13</v>
      </c>
      <c r="AF73" s="105">
        <f t="shared" si="112"/>
        <v>23</v>
      </c>
      <c r="AG73" s="114">
        <f t="shared" si="53"/>
        <v>0</v>
      </c>
      <c r="AH73" s="113">
        <f t="shared" si="54"/>
        <v>0</v>
      </c>
      <c r="AI73" s="109">
        <v>0.13947599999999999</v>
      </c>
      <c r="AJ73" s="103">
        <f t="shared" si="55"/>
        <v>0</v>
      </c>
      <c r="AK73" s="101">
        <f t="shared" si="38"/>
        <v>62</v>
      </c>
      <c r="AL73" s="110" t="s">
        <v>104</v>
      </c>
      <c r="AM73" s="107">
        <f t="shared" si="56"/>
        <v>46804</v>
      </c>
      <c r="AN73" s="7"/>
      <c r="AO73" s="107">
        <f t="shared" si="93"/>
        <v>46804</v>
      </c>
      <c r="AP73" s="132">
        <f>VLOOKUP($AO73,[1]Plan1!$EW$155:$EZ$311,2)</f>
        <v>7245.38</v>
      </c>
      <c r="AQ73" s="131">
        <f t="shared" si="24"/>
        <v>46742</v>
      </c>
      <c r="AR73" s="132">
        <f>VLOOKUP($AO73,[1]Plan1!$EW$155:$EZ$311,4)</f>
        <v>7245.38</v>
      </c>
      <c r="AS73" s="131">
        <f t="shared" si="25"/>
        <v>46773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44950</v>
      </c>
      <c r="B74" s="89">
        <f t="shared" ref="B74:B137" si="116">(P74+X74)</f>
        <v>974.5894264399999</v>
      </c>
      <c r="C74" s="89">
        <f t="shared" si="27"/>
        <v>968.05429494999998</v>
      </c>
      <c r="D74" s="90">
        <f t="shared" si="13"/>
        <v>6434.2</v>
      </c>
      <c r="E74" s="91">
        <f t="shared" si="97"/>
        <v>6474.09</v>
      </c>
      <c r="F74" s="92">
        <f t="shared" si="98"/>
        <v>44915</v>
      </c>
      <c r="G74" s="93">
        <f t="shared" ref="G74:G137" si="117">(E74/D74)-1</f>
        <v>6.199682944266538E-3</v>
      </c>
      <c r="H74" s="94">
        <f t="shared" si="113"/>
        <v>44979</v>
      </c>
      <c r="I74" s="94">
        <f t="shared" ref="I74:I137" si="118">IF(A74&gt;I73,H74,I73)</f>
        <v>44979</v>
      </c>
      <c r="J74" s="95">
        <f t="shared" si="17"/>
        <v>21</v>
      </c>
      <c r="K74" s="95">
        <f t="shared" si="102"/>
        <v>2</v>
      </c>
      <c r="L74" s="8">
        <f t="shared" si="18"/>
        <v>1.0005887899999999</v>
      </c>
      <c r="M74" s="96">
        <f t="shared" si="114"/>
        <v>1.0040996</v>
      </c>
      <c r="N74" s="96">
        <f t="shared" si="57"/>
        <v>1.00550714681928</v>
      </c>
      <c r="O74" s="89">
        <f t="shared" si="115"/>
        <v>1.0060991699999999</v>
      </c>
      <c r="P74" s="89">
        <f t="shared" ref="P74:P137" si="119">TRUNC(C74*O74,8)</f>
        <v>973.95862265999995</v>
      </c>
      <c r="Q74" s="11">
        <f t="shared" si="29"/>
        <v>0</v>
      </c>
      <c r="R74" s="7">
        <f t="shared" si="20"/>
        <v>0</v>
      </c>
      <c r="S74" s="89">
        <f t="shared" si="91"/>
        <v>0</v>
      </c>
      <c r="T74" s="98">
        <f t="shared" si="21"/>
        <v>8.5000000000000006E-2</v>
      </c>
      <c r="U74" s="97">
        <f t="shared" si="58"/>
        <v>2</v>
      </c>
      <c r="V74" s="97">
        <v>252</v>
      </c>
      <c r="W74" s="96">
        <f t="shared" ref="W74:W137" si="120">ROUND((1+T74)^TRUNC((U74/V74),9),9)</f>
        <v>1.00064767</v>
      </c>
      <c r="X74" s="89">
        <f t="shared" ref="X74:X137" si="121">TRUNC((P74*(W74-1)),8)</f>
        <v>0.63080378000000004</v>
      </c>
      <c r="Y74" s="137">
        <f t="shared" ref="Y74:Y137" si="122">IF(AND(Q74&gt;0,Z74&lt;&gt;"INCORPJ="),S74+X74,0)</f>
        <v>0</v>
      </c>
      <c r="Z74" s="99" t="str">
        <f t="shared" si="31"/>
        <v>J=</v>
      </c>
      <c r="AA74" s="94">
        <f t="shared" si="32"/>
        <v>44979</v>
      </c>
      <c r="AB74" s="4"/>
      <c r="AC74" s="101">
        <f t="shared" si="33"/>
        <v>63</v>
      </c>
      <c r="AD74" s="107">
        <f t="shared" si="39"/>
        <v>46804</v>
      </c>
      <c r="AE74" s="103">
        <f t="shared" si="52"/>
        <v>-2.2737367544323206E-13</v>
      </c>
      <c r="AF74" s="105">
        <f t="shared" si="112"/>
        <v>22</v>
      </c>
      <c r="AG74" s="114">
        <f t="shared" si="53"/>
        <v>0</v>
      </c>
      <c r="AH74" s="113">
        <f t="shared" si="54"/>
        <v>0</v>
      </c>
      <c r="AI74" s="109">
        <v>0.16337499999999999</v>
      </c>
      <c r="AJ74" s="103">
        <f t="shared" si="55"/>
        <v>0</v>
      </c>
      <c r="AK74" s="101">
        <f t="shared" si="38"/>
        <v>63</v>
      </c>
      <c r="AL74" s="110" t="s">
        <v>104</v>
      </c>
      <c r="AM74" s="107">
        <f t="shared" si="56"/>
        <v>46832</v>
      </c>
      <c r="AN74" s="7"/>
      <c r="AO74" s="107">
        <f t="shared" ref="AO74:AO105" si="123">AJ265</f>
        <v>46832</v>
      </c>
      <c r="AP74" s="132">
        <f>VLOOKUP($AO74,[1]Plan1!$EW$155:$EZ$311,2)</f>
        <v>7245.38</v>
      </c>
      <c r="AQ74" s="131">
        <f t="shared" si="24"/>
        <v>46772</v>
      </c>
      <c r="AR74" s="132">
        <f>VLOOKUP($AO74,[1]Plan1!$EW$155:$EZ$311,4)</f>
        <v>7245.38</v>
      </c>
      <c r="AS74" s="131">
        <f t="shared" si="25"/>
        <v>46803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24">(A74+1)</f>
        <v>44951</v>
      </c>
      <c r="B75" s="89">
        <f t="shared" si="116"/>
        <v>975.19195877000004</v>
      </c>
      <c r="C75" s="89">
        <f t="shared" si="27"/>
        <v>968.05429494999998</v>
      </c>
      <c r="D75" s="90">
        <f t="shared" ref="D75:D138" si="125">IF(E75=E74,D74,E74)</f>
        <v>6434.2</v>
      </c>
      <c r="E75" s="91">
        <f t="shared" si="97"/>
        <v>6474.09</v>
      </c>
      <c r="F75" s="92">
        <f t="shared" si="98"/>
        <v>44915</v>
      </c>
      <c r="G75" s="93">
        <f t="shared" si="117"/>
        <v>6.199682944266538E-3</v>
      </c>
      <c r="H75" s="94">
        <f t="shared" si="113"/>
        <v>44979</v>
      </c>
      <c r="I75" s="94">
        <f t="shared" si="118"/>
        <v>44979</v>
      </c>
      <c r="J75" s="95">
        <f t="shared" ref="J75:J138" si="126">IF(I75=I74,J74,NETWORKDAYS(I74,I75,$AD$201:$AD$502)-1)</f>
        <v>21</v>
      </c>
      <c r="K75" s="95">
        <f t="shared" si="102"/>
        <v>3</v>
      </c>
      <c r="L75" s="8">
        <f t="shared" ref="L75:L138" si="127">IF(E75&lt;D75,1,TRUNC((E75/D75)^TRUNC((K75/J75),9),8))</f>
        <v>1.00088332</v>
      </c>
      <c r="M75" s="96">
        <f t="shared" si="114"/>
        <v>1.0040996</v>
      </c>
      <c r="N75" s="96">
        <f t="shared" si="57"/>
        <v>1.00550714681928</v>
      </c>
      <c r="O75" s="89">
        <f t="shared" si="115"/>
        <v>1.0063953299999999</v>
      </c>
      <c r="P75" s="89">
        <f t="shared" si="119"/>
        <v>974.24532162000003</v>
      </c>
      <c r="Q75" s="11">
        <f t="shared" si="29"/>
        <v>0</v>
      </c>
      <c r="R75" s="7">
        <f t="shared" ref="R75:R138" si="128">IF(Q75&gt;0,VLOOKUP($A75,$AD$10:$AI$200,6),0)</f>
        <v>0</v>
      </c>
      <c r="S75" s="89">
        <f t="shared" si="91"/>
        <v>0</v>
      </c>
      <c r="T75" s="98">
        <f t="shared" ref="T75:T138" si="129">(T74)</f>
        <v>8.5000000000000006E-2</v>
      </c>
      <c r="U75" s="97">
        <f t="shared" si="58"/>
        <v>3</v>
      </c>
      <c r="V75" s="97">
        <v>252</v>
      </c>
      <c r="W75" s="96">
        <f t="shared" si="120"/>
        <v>1.000971662</v>
      </c>
      <c r="X75" s="89">
        <f t="shared" si="121"/>
        <v>0.94663715000000004</v>
      </c>
      <c r="Y75" s="137">
        <f t="shared" si="122"/>
        <v>0</v>
      </c>
      <c r="Z75" s="99" t="str">
        <f t="shared" si="31"/>
        <v>J=</v>
      </c>
      <c r="AA75" s="94">
        <f t="shared" si="32"/>
        <v>44979</v>
      </c>
      <c r="AB75" s="4"/>
      <c r="AC75" s="101">
        <f t="shared" si="33"/>
        <v>64</v>
      </c>
      <c r="AD75" s="107">
        <f t="shared" si="39"/>
        <v>46832</v>
      </c>
      <c r="AE75" s="103">
        <f t="shared" si="52"/>
        <v>-2.2737367544323206E-13</v>
      </c>
      <c r="AF75" s="105">
        <f t="shared" si="112"/>
        <v>18</v>
      </c>
      <c r="AG75" s="114">
        <f t="shared" si="53"/>
        <v>0</v>
      </c>
      <c r="AH75" s="113">
        <f t="shared" si="54"/>
        <v>0</v>
      </c>
      <c r="AI75" s="109">
        <v>0.19683600000000001</v>
      </c>
      <c r="AJ75" s="103">
        <f t="shared" si="55"/>
        <v>0</v>
      </c>
      <c r="AK75" s="101">
        <f t="shared" si="38"/>
        <v>64</v>
      </c>
      <c r="AL75" s="110" t="s">
        <v>104</v>
      </c>
      <c r="AM75" s="107">
        <f t="shared" si="56"/>
        <v>46863</v>
      </c>
      <c r="AN75" s="7"/>
      <c r="AO75" s="107">
        <f t="shared" si="123"/>
        <v>46863</v>
      </c>
      <c r="AP75" s="132">
        <f>VLOOKUP($AO75,[1]Plan1!$EW$155:$EZ$311,2)</f>
        <v>7245.38</v>
      </c>
      <c r="AQ75" s="131">
        <f t="shared" ref="AQ75:AQ138" si="130">EDATE($AO75,-2)</f>
        <v>46803</v>
      </c>
      <c r="AR75" s="132">
        <f>VLOOKUP($AO75,[1]Plan1!$EW$155:$EZ$311,4)</f>
        <v>7245.38</v>
      </c>
      <c r="AS75" s="131">
        <f t="shared" ref="AS75:AS138" si="131">EDATE($AO75,-1)</f>
        <v>46832</v>
      </c>
      <c r="AT75" s="133">
        <f t="shared" ref="AT75:AT131" si="13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24"/>
        <v>44952</v>
      </c>
      <c r="B76" s="89">
        <f t="shared" si="116"/>
        <v>975.79484705999994</v>
      </c>
      <c r="C76" s="89">
        <f t="shared" ref="C76:C139" si="133">TRUNC(IF(Q75&gt;0,VLOOKUP(A75,$AD$12:$AE$145,2),C75),8)</f>
        <v>968.05429494999998</v>
      </c>
      <c r="D76" s="90">
        <f t="shared" si="125"/>
        <v>6434.2</v>
      </c>
      <c r="E76" s="91">
        <f t="shared" si="97"/>
        <v>6474.09</v>
      </c>
      <c r="F76" s="92">
        <f t="shared" si="98"/>
        <v>44915</v>
      </c>
      <c r="G76" s="93">
        <f t="shared" si="117"/>
        <v>6.199682944266538E-3</v>
      </c>
      <c r="H76" s="94">
        <f t="shared" si="113"/>
        <v>44979</v>
      </c>
      <c r="I76" s="94">
        <f t="shared" si="118"/>
        <v>44979</v>
      </c>
      <c r="J76" s="95">
        <f t="shared" si="126"/>
        <v>21</v>
      </c>
      <c r="K76" s="95">
        <f t="shared" si="102"/>
        <v>4</v>
      </c>
      <c r="L76" s="8">
        <f t="shared" si="127"/>
        <v>1.0011779300000001</v>
      </c>
      <c r="M76" s="96">
        <f t="shared" si="114"/>
        <v>1.0040996</v>
      </c>
      <c r="N76" s="96">
        <f t="shared" si="57"/>
        <v>1.00550714681928</v>
      </c>
      <c r="O76" s="89">
        <f t="shared" si="115"/>
        <v>1.0066915599999999</v>
      </c>
      <c r="P76" s="89">
        <f t="shared" si="119"/>
        <v>974.53208833999997</v>
      </c>
      <c r="Q76" s="11">
        <f t="shared" ref="Q76:Q139" si="134">IF(VLOOKUP(A76,AD$10:AK$200,8)=VLOOKUP(A75,AD$10:AK$200,8),0,VLOOKUP(A76,AD$10:AK$200,8))</f>
        <v>0</v>
      </c>
      <c r="R76" s="7">
        <f t="shared" si="128"/>
        <v>0</v>
      </c>
      <c r="S76" s="89">
        <f t="shared" si="91"/>
        <v>0</v>
      </c>
      <c r="T76" s="98">
        <f t="shared" si="129"/>
        <v>8.5000000000000006E-2</v>
      </c>
      <c r="U76" s="97">
        <f t="shared" si="58"/>
        <v>4</v>
      </c>
      <c r="V76" s="97">
        <v>252</v>
      </c>
      <c r="W76" s="96">
        <f t="shared" si="120"/>
        <v>1.001295759</v>
      </c>
      <c r="X76" s="89">
        <f t="shared" si="121"/>
        <v>1.2627587199999999</v>
      </c>
      <c r="Y76" s="137">
        <f t="shared" si="122"/>
        <v>0</v>
      </c>
      <c r="Z76" s="99" t="str">
        <f t="shared" ref="Z76:Z139" si="135">IF($Q75&gt;0,VLOOKUP($A75,$AD$10:$AM$200,9),Z75)</f>
        <v>J=</v>
      </c>
      <c r="AA76" s="94">
        <f t="shared" ref="AA76:AA139" si="136">IF($Q75&gt;0,VLOOKUP($A75,$AD$10:$AM$200,10),AA75)</f>
        <v>44979</v>
      </c>
      <c r="AB76" s="4"/>
      <c r="AC76" s="101">
        <f t="shared" ref="AC76:AC79" si="137">AC75+1</f>
        <v>65</v>
      </c>
      <c r="AD76" s="107">
        <f t="shared" si="39"/>
        <v>46863</v>
      </c>
      <c r="AE76" s="103">
        <f t="shared" si="52"/>
        <v>-2.2737367544323206E-13</v>
      </c>
      <c r="AF76" s="105">
        <f t="shared" ref="AF76:AF79" si="138">NETWORKDAYS(AD75,AD76,AD$201:AD$502)-1</f>
        <v>22</v>
      </c>
      <c r="AG76" s="114">
        <f t="shared" si="53"/>
        <v>0</v>
      </c>
      <c r="AH76" s="113">
        <f t="shared" si="54"/>
        <v>0</v>
      </c>
      <c r="AI76" s="109">
        <v>0.247029</v>
      </c>
      <c r="AJ76" s="103">
        <f t="shared" si="55"/>
        <v>0</v>
      </c>
      <c r="AK76" s="101">
        <f t="shared" ref="AK76:AK79" si="139">AK75+1</f>
        <v>65</v>
      </c>
      <c r="AL76" s="110" t="s">
        <v>104</v>
      </c>
      <c r="AM76" s="107">
        <f t="shared" si="56"/>
        <v>46895</v>
      </c>
      <c r="AN76" s="7"/>
      <c r="AO76" s="107">
        <f t="shared" si="123"/>
        <v>46895</v>
      </c>
      <c r="AP76" s="132">
        <f>VLOOKUP($AO76,[1]Plan1!$EW$155:$EZ$311,2)</f>
        <v>7245.38</v>
      </c>
      <c r="AQ76" s="131">
        <f t="shared" si="130"/>
        <v>46834</v>
      </c>
      <c r="AR76" s="132">
        <f>VLOOKUP($AO76,[1]Plan1!$EW$155:$EZ$311,4)</f>
        <v>7245.38</v>
      </c>
      <c r="AS76" s="131">
        <f t="shared" si="131"/>
        <v>46865</v>
      </c>
      <c r="AT76" s="133">
        <f t="shared" si="13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24"/>
        <v>44953</v>
      </c>
      <c r="B77" s="89">
        <f t="shared" si="116"/>
        <v>976.39812054999993</v>
      </c>
      <c r="C77" s="89">
        <f t="shared" si="133"/>
        <v>968.05429494999998</v>
      </c>
      <c r="D77" s="90">
        <f t="shared" si="125"/>
        <v>6434.2</v>
      </c>
      <c r="E77" s="91">
        <f t="shared" si="97"/>
        <v>6474.09</v>
      </c>
      <c r="F77" s="92">
        <f t="shared" si="98"/>
        <v>44915</v>
      </c>
      <c r="G77" s="93">
        <f t="shared" si="117"/>
        <v>6.199682944266538E-3</v>
      </c>
      <c r="H77" s="94">
        <f t="shared" si="113"/>
        <v>44979</v>
      </c>
      <c r="I77" s="94">
        <f t="shared" si="118"/>
        <v>44979</v>
      </c>
      <c r="J77" s="95">
        <f t="shared" si="126"/>
        <v>21</v>
      </c>
      <c r="K77" s="95">
        <f t="shared" si="102"/>
        <v>5</v>
      </c>
      <c r="L77" s="8">
        <f t="shared" si="127"/>
        <v>1.00147264</v>
      </c>
      <c r="M77" s="96">
        <f t="shared" si="114"/>
        <v>1.0040996</v>
      </c>
      <c r="N77" s="96">
        <f t="shared" si="57"/>
        <v>1.00550714681928</v>
      </c>
      <c r="O77" s="89">
        <f t="shared" si="115"/>
        <v>1.00698789</v>
      </c>
      <c r="P77" s="89">
        <f t="shared" si="119"/>
        <v>974.81895186999998</v>
      </c>
      <c r="Q77" s="11">
        <f t="shared" si="134"/>
        <v>0</v>
      </c>
      <c r="R77" s="7">
        <f t="shared" si="128"/>
        <v>0</v>
      </c>
      <c r="S77" s="89">
        <f t="shared" si="91"/>
        <v>0</v>
      </c>
      <c r="T77" s="98">
        <f t="shared" si="129"/>
        <v>8.5000000000000006E-2</v>
      </c>
      <c r="U77" s="97">
        <f t="shared" si="58"/>
        <v>5</v>
      </c>
      <c r="V77" s="97">
        <v>252</v>
      </c>
      <c r="W77" s="96">
        <f t="shared" si="120"/>
        <v>1.0016199610000001</v>
      </c>
      <c r="X77" s="89">
        <f t="shared" si="121"/>
        <v>1.57916868</v>
      </c>
      <c r="Y77" s="137">
        <f t="shared" si="122"/>
        <v>0</v>
      </c>
      <c r="Z77" s="99" t="str">
        <f t="shared" si="135"/>
        <v>J=</v>
      </c>
      <c r="AA77" s="94">
        <f t="shared" si="136"/>
        <v>44979</v>
      </c>
      <c r="AB77" s="4"/>
      <c r="AC77" s="101">
        <f t="shared" si="137"/>
        <v>66</v>
      </c>
      <c r="AD77" s="107">
        <f t="shared" ref="AD77:AD79" si="140">VLOOKUP(AC77,$AG$201:$AK$400,4,FALSE)</f>
        <v>46895</v>
      </c>
      <c r="AE77" s="103">
        <f t="shared" ref="AE77:AE79" si="141">(AE76-AH77)</f>
        <v>-2.2737367544323206E-13</v>
      </c>
      <c r="AF77" s="105">
        <f t="shared" si="138"/>
        <v>20</v>
      </c>
      <c r="AG77" s="114">
        <f t="shared" ref="AG77:AG79" si="142">TRUNC(AE76*(ROUND((1+T$10)^(AF77/252),9)-1),8)</f>
        <v>0</v>
      </c>
      <c r="AH77" s="113">
        <f t="shared" ref="AH77:AH79" si="143">TRUNC((AE76*AI77),8)</f>
        <v>0</v>
      </c>
      <c r="AI77" s="109">
        <v>0.33068900000000001</v>
      </c>
      <c r="AJ77" s="103">
        <f t="shared" ref="AJ77:AJ79" si="144">(AG77+AH77)</f>
        <v>0</v>
      </c>
      <c r="AK77" s="101">
        <f t="shared" si="139"/>
        <v>66</v>
      </c>
      <c r="AL77" s="110" t="s">
        <v>104</v>
      </c>
      <c r="AM77" s="107">
        <f t="shared" ref="AM77:AM79" si="145">AD78</f>
        <v>46924</v>
      </c>
      <c r="AN77" s="7"/>
      <c r="AO77" s="107">
        <f t="shared" si="123"/>
        <v>46924</v>
      </c>
      <c r="AP77" s="132">
        <f>VLOOKUP($AO77,[1]Plan1!$EW$155:$EZ$311,2)</f>
        <v>7245.38</v>
      </c>
      <c r="AQ77" s="131">
        <f t="shared" si="130"/>
        <v>46863</v>
      </c>
      <c r="AR77" s="132">
        <f>VLOOKUP($AO77,[1]Plan1!$EW$155:$EZ$311,4)</f>
        <v>7245.38</v>
      </c>
      <c r="AS77" s="131">
        <f t="shared" si="131"/>
        <v>46893</v>
      </c>
      <c r="AT77" s="133">
        <f t="shared" si="13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24"/>
        <v>44954</v>
      </c>
      <c r="B78" s="89">
        <f t="shared" si="116"/>
        <v>977.00176003000001</v>
      </c>
      <c r="C78" s="89">
        <f t="shared" si="133"/>
        <v>968.05429494999998</v>
      </c>
      <c r="D78" s="90">
        <f t="shared" si="125"/>
        <v>6434.2</v>
      </c>
      <c r="E78" s="91">
        <f t="shared" si="97"/>
        <v>6474.09</v>
      </c>
      <c r="F78" s="92">
        <f t="shared" si="98"/>
        <v>44915</v>
      </c>
      <c r="G78" s="93">
        <f t="shared" si="117"/>
        <v>6.199682944266538E-3</v>
      </c>
      <c r="H78" s="94">
        <f t="shared" si="113"/>
        <v>44979</v>
      </c>
      <c r="I78" s="94">
        <f t="shared" si="118"/>
        <v>44979</v>
      </c>
      <c r="J78" s="95">
        <f t="shared" si="126"/>
        <v>21</v>
      </c>
      <c r="K78" s="95">
        <f t="shared" si="102"/>
        <v>6</v>
      </c>
      <c r="L78" s="8">
        <f t="shared" si="127"/>
        <v>1.00176742</v>
      </c>
      <c r="M78" s="96">
        <f t="shared" si="114"/>
        <v>1.0040996</v>
      </c>
      <c r="N78" s="96">
        <f t="shared" si="57"/>
        <v>1.00550714681928</v>
      </c>
      <c r="O78" s="89">
        <f t="shared" si="115"/>
        <v>1.0072843</v>
      </c>
      <c r="P78" s="89">
        <f t="shared" si="119"/>
        <v>975.10589285000003</v>
      </c>
      <c r="Q78" s="11">
        <f t="shared" si="134"/>
        <v>0</v>
      </c>
      <c r="R78" s="7">
        <f t="shared" si="128"/>
        <v>0</v>
      </c>
      <c r="S78" s="89">
        <f t="shared" si="91"/>
        <v>0</v>
      </c>
      <c r="T78" s="98">
        <f t="shared" si="129"/>
        <v>8.5000000000000006E-2</v>
      </c>
      <c r="U78" s="97">
        <f t="shared" si="58"/>
        <v>6</v>
      </c>
      <c r="V78" s="97">
        <v>252</v>
      </c>
      <c r="W78" s="96">
        <f t="shared" si="120"/>
        <v>1.0019442679999999</v>
      </c>
      <c r="X78" s="89">
        <f t="shared" si="121"/>
        <v>1.89586718</v>
      </c>
      <c r="Y78" s="137">
        <f t="shared" si="122"/>
        <v>0</v>
      </c>
      <c r="Z78" s="99" t="str">
        <f t="shared" si="135"/>
        <v>J=</v>
      </c>
      <c r="AA78" s="94">
        <f t="shared" si="136"/>
        <v>44979</v>
      </c>
      <c r="AB78" s="4"/>
      <c r="AC78" s="101">
        <f t="shared" si="137"/>
        <v>67</v>
      </c>
      <c r="AD78" s="107">
        <f t="shared" si="140"/>
        <v>46924</v>
      </c>
      <c r="AE78" s="103">
        <f t="shared" si="141"/>
        <v>-2.2737367544323206E-13</v>
      </c>
      <c r="AF78" s="105">
        <f t="shared" si="138"/>
        <v>20</v>
      </c>
      <c r="AG78" s="114">
        <f t="shared" si="142"/>
        <v>0</v>
      </c>
      <c r="AH78" s="113">
        <f t="shared" si="143"/>
        <v>0</v>
      </c>
      <c r="AI78" s="109">
        <v>0.49801400000000001</v>
      </c>
      <c r="AJ78" s="103">
        <f t="shared" si="144"/>
        <v>0</v>
      </c>
      <c r="AK78" s="101">
        <f t="shared" si="139"/>
        <v>67</v>
      </c>
      <c r="AL78" s="110" t="s">
        <v>104</v>
      </c>
      <c r="AM78" s="107">
        <f t="shared" si="145"/>
        <v>46954</v>
      </c>
      <c r="AN78" s="7"/>
      <c r="AO78" s="107">
        <f t="shared" si="123"/>
        <v>46954</v>
      </c>
      <c r="AP78" s="132">
        <f>VLOOKUP($AO78,[1]Plan1!$EW$155:$EZ$311,2)</f>
        <v>7245.38</v>
      </c>
      <c r="AQ78" s="131">
        <f t="shared" si="130"/>
        <v>46893</v>
      </c>
      <c r="AR78" s="132">
        <f>VLOOKUP($AO78,[1]Plan1!$EW$155:$EZ$311,4)</f>
        <v>7245.38</v>
      </c>
      <c r="AS78" s="131">
        <f t="shared" si="131"/>
        <v>46924</v>
      </c>
      <c r="AT78" s="133">
        <f t="shared" si="13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24"/>
        <v>44955</v>
      </c>
      <c r="B79" s="89">
        <f t="shared" si="116"/>
        <v>977.00176003000001</v>
      </c>
      <c r="C79" s="89">
        <f t="shared" si="133"/>
        <v>968.05429494999998</v>
      </c>
      <c r="D79" s="90">
        <f t="shared" si="125"/>
        <v>6434.2</v>
      </c>
      <c r="E79" s="91">
        <f t="shared" si="97"/>
        <v>6474.09</v>
      </c>
      <c r="F79" s="92">
        <f t="shared" si="98"/>
        <v>44915</v>
      </c>
      <c r="G79" s="93">
        <f t="shared" si="117"/>
        <v>6.199682944266538E-3</v>
      </c>
      <c r="H79" s="94">
        <f t="shared" si="113"/>
        <v>44979</v>
      </c>
      <c r="I79" s="94">
        <f t="shared" si="118"/>
        <v>44979</v>
      </c>
      <c r="J79" s="95">
        <f t="shared" si="126"/>
        <v>21</v>
      </c>
      <c r="K79" s="95">
        <f t="shared" si="102"/>
        <v>6</v>
      </c>
      <c r="L79" s="8">
        <f t="shared" si="127"/>
        <v>1.00176742</v>
      </c>
      <c r="M79" s="96">
        <f t="shared" si="114"/>
        <v>1.0040996</v>
      </c>
      <c r="N79" s="96">
        <f t="shared" si="57"/>
        <v>1.00550714681928</v>
      </c>
      <c r="O79" s="89">
        <f t="shared" si="115"/>
        <v>1.0072843</v>
      </c>
      <c r="P79" s="89">
        <f t="shared" si="119"/>
        <v>975.10589285000003</v>
      </c>
      <c r="Q79" s="11">
        <f t="shared" si="134"/>
        <v>0</v>
      </c>
      <c r="R79" s="7">
        <f t="shared" si="128"/>
        <v>0</v>
      </c>
      <c r="S79" s="89">
        <f t="shared" si="91"/>
        <v>0</v>
      </c>
      <c r="T79" s="98">
        <f t="shared" si="129"/>
        <v>8.5000000000000006E-2</v>
      </c>
      <c r="U79" s="97">
        <f t="shared" si="58"/>
        <v>6</v>
      </c>
      <c r="V79" s="97">
        <v>252</v>
      </c>
      <c r="W79" s="96">
        <f t="shared" si="120"/>
        <v>1.0019442679999999</v>
      </c>
      <c r="X79" s="89">
        <f t="shared" si="121"/>
        <v>1.89586718</v>
      </c>
      <c r="Y79" s="137">
        <f t="shared" si="122"/>
        <v>0</v>
      </c>
      <c r="Z79" s="99" t="str">
        <f t="shared" si="135"/>
        <v>J=</v>
      </c>
      <c r="AA79" s="94">
        <f t="shared" si="136"/>
        <v>44979</v>
      </c>
      <c r="AB79" s="4"/>
      <c r="AC79" s="101">
        <f t="shared" si="137"/>
        <v>68</v>
      </c>
      <c r="AD79" s="107">
        <f t="shared" si="140"/>
        <v>46954</v>
      </c>
      <c r="AE79" s="103">
        <f t="shared" si="141"/>
        <v>-2.2737367544323206E-13</v>
      </c>
      <c r="AF79" s="105">
        <f t="shared" si="138"/>
        <v>22</v>
      </c>
      <c r="AG79" s="114">
        <f t="shared" si="142"/>
        <v>0</v>
      </c>
      <c r="AH79" s="113">
        <f t="shared" si="143"/>
        <v>0</v>
      </c>
      <c r="AI79" s="109">
        <v>1</v>
      </c>
      <c r="AJ79" s="103">
        <f t="shared" si="144"/>
        <v>0</v>
      </c>
      <c r="AK79" s="101">
        <f t="shared" si="139"/>
        <v>68</v>
      </c>
      <c r="AL79" s="110" t="s">
        <v>104</v>
      </c>
      <c r="AM79" s="107">
        <f t="shared" si="145"/>
        <v>0</v>
      </c>
      <c r="AN79" s="7"/>
      <c r="AO79" s="107">
        <f t="shared" si="123"/>
        <v>46986</v>
      </c>
      <c r="AP79" s="132">
        <f>VLOOKUP($AO79,[1]Plan1!$EW$155:$EZ$311,2)</f>
        <v>7245.38</v>
      </c>
      <c r="AQ79" s="131">
        <f t="shared" si="130"/>
        <v>46925</v>
      </c>
      <c r="AR79" s="132">
        <f>VLOOKUP($AO79,[1]Plan1!$EW$155:$EZ$311,4)</f>
        <v>7245.38</v>
      </c>
      <c r="AS79" s="131">
        <f t="shared" si="131"/>
        <v>46955</v>
      </c>
      <c r="AT79" s="133">
        <f t="shared" si="13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24"/>
        <v>44956</v>
      </c>
      <c r="B80" s="89">
        <f t="shared" si="116"/>
        <v>977.00176003000001</v>
      </c>
      <c r="C80" s="89">
        <f t="shared" si="133"/>
        <v>968.05429494999998</v>
      </c>
      <c r="D80" s="90">
        <f t="shared" si="125"/>
        <v>6434.2</v>
      </c>
      <c r="E80" s="91">
        <f t="shared" si="97"/>
        <v>6474.09</v>
      </c>
      <c r="F80" s="92">
        <f t="shared" si="98"/>
        <v>44915</v>
      </c>
      <c r="G80" s="93">
        <f t="shared" si="117"/>
        <v>6.199682944266538E-3</v>
      </c>
      <c r="H80" s="94">
        <f t="shared" si="113"/>
        <v>44979</v>
      </c>
      <c r="I80" s="94">
        <f t="shared" si="118"/>
        <v>44979</v>
      </c>
      <c r="J80" s="95">
        <f t="shared" si="126"/>
        <v>21</v>
      </c>
      <c r="K80" s="95">
        <f t="shared" si="102"/>
        <v>6</v>
      </c>
      <c r="L80" s="8">
        <f t="shared" si="127"/>
        <v>1.00176742</v>
      </c>
      <c r="M80" s="96">
        <f t="shared" si="114"/>
        <v>1.0040996</v>
      </c>
      <c r="N80" s="96">
        <f t="shared" si="57"/>
        <v>1.00550714681928</v>
      </c>
      <c r="O80" s="89">
        <f t="shared" si="115"/>
        <v>1.0072843</v>
      </c>
      <c r="P80" s="89">
        <f t="shared" si="119"/>
        <v>975.10589285000003</v>
      </c>
      <c r="Q80" s="11">
        <f t="shared" si="134"/>
        <v>0</v>
      </c>
      <c r="R80" s="7">
        <f t="shared" si="128"/>
        <v>0</v>
      </c>
      <c r="S80" s="89">
        <f t="shared" si="91"/>
        <v>0</v>
      </c>
      <c r="T80" s="98">
        <f t="shared" si="129"/>
        <v>8.5000000000000006E-2</v>
      </c>
      <c r="U80" s="97">
        <f t="shared" si="58"/>
        <v>6</v>
      </c>
      <c r="V80" s="97">
        <v>252</v>
      </c>
      <c r="W80" s="96">
        <f t="shared" si="120"/>
        <v>1.0019442679999999</v>
      </c>
      <c r="X80" s="89">
        <f t="shared" si="121"/>
        <v>1.89586718</v>
      </c>
      <c r="Y80" s="137">
        <f t="shared" si="122"/>
        <v>0</v>
      </c>
      <c r="Z80" s="99" t="str">
        <f t="shared" si="135"/>
        <v>J=</v>
      </c>
      <c r="AA80" s="94">
        <f t="shared" si="136"/>
        <v>44979</v>
      </c>
      <c r="AB80" s="4"/>
      <c r="AC80" s="101"/>
      <c r="AD80" s="107"/>
      <c r="AE80" s="103"/>
      <c r="AF80" s="105"/>
      <c r="AG80" s="114"/>
      <c r="AH80" s="113"/>
      <c r="AI80" s="109"/>
      <c r="AJ80" s="103"/>
      <c r="AK80" s="101"/>
      <c r="AL80" s="110"/>
      <c r="AM80" s="107"/>
      <c r="AN80" s="7"/>
      <c r="AO80" s="107">
        <f t="shared" si="123"/>
        <v>47016</v>
      </c>
      <c r="AP80" s="132">
        <f>VLOOKUP($AO80,[1]Plan1!$EW$155:$EZ$311,2)</f>
        <v>7245.38</v>
      </c>
      <c r="AQ80" s="131">
        <f t="shared" si="130"/>
        <v>46954</v>
      </c>
      <c r="AR80" s="132">
        <f>VLOOKUP($AO80,[1]Plan1!$EW$155:$EZ$311,4)</f>
        <v>7245.38</v>
      </c>
      <c r="AS80" s="131">
        <f t="shared" si="131"/>
        <v>46985</v>
      </c>
      <c r="AT80" s="133">
        <f t="shared" si="13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24"/>
        <v>44957</v>
      </c>
      <c r="B81" s="89">
        <f t="shared" si="116"/>
        <v>977.60577534999993</v>
      </c>
      <c r="C81" s="89">
        <f t="shared" si="133"/>
        <v>968.05429494999998</v>
      </c>
      <c r="D81" s="90">
        <f t="shared" si="125"/>
        <v>6434.2</v>
      </c>
      <c r="E81" s="91">
        <f t="shared" si="97"/>
        <v>6474.09</v>
      </c>
      <c r="F81" s="92">
        <f t="shared" si="98"/>
        <v>44915</v>
      </c>
      <c r="G81" s="93">
        <f t="shared" si="117"/>
        <v>6.199682944266538E-3</v>
      </c>
      <c r="H81" s="94">
        <f t="shared" si="113"/>
        <v>44979</v>
      </c>
      <c r="I81" s="94">
        <f t="shared" si="118"/>
        <v>44979</v>
      </c>
      <c r="J81" s="95">
        <f t="shared" si="126"/>
        <v>21</v>
      </c>
      <c r="K81" s="95">
        <f t="shared" si="102"/>
        <v>7</v>
      </c>
      <c r="L81" s="8">
        <f t="shared" si="127"/>
        <v>1.0020623</v>
      </c>
      <c r="M81" s="96">
        <f t="shared" si="114"/>
        <v>1.0040996</v>
      </c>
      <c r="N81" s="96">
        <f t="shared" si="57"/>
        <v>1.00550714681928</v>
      </c>
      <c r="O81" s="89">
        <f t="shared" si="115"/>
        <v>1.0075807999999999</v>
      </c>
      <c r="P81" s="89">
        <f t="shared" si="119"/>
        <v>975.39292093999995</v>
      </c>
      <c r="Q81" s="11">
        <f t="shared" si="134"/>
        <v>0</v>
      </c>
      <c r="R81" s="7">
        <f t="shared" si="128"/>
        <v>0</v>
      </c>
      <c r="S81" s="89">
        <f t="shared" si="91"/>
        <v>0</v>
      </c>
      <c r="T81" s="98">
        <f t="shared" si="129"/>
        <v>8.5000000000000006E-2</v>
      </c>
      <c r="U81" s="97">
        <f t="shared" si="58"/>
        <v>7</v>
      </c>
      <c r="V81" s="97">
        <v>252</v>
      </c>
      <c r="W81" s="96">
        <f t="shared" si="120"/>
        <v>1.00226868</v>
      </c>
      <c r="X81" s="89">
        <f t="shared" si="121"/>
        <v>2.2128544099999998</v>
      </c>
      <c r="Y81" s="137">
        <f t="shared" si="122"/>
        <v>0</v>
      </c>
      <c r="Z81" s="99" t="str">
        <f t="shared" si="135"/>
        <v>J=</v>
      </c>
      <c r="AA81" s="94">
        <f t="shared" si="136"/>
        <v>44979</v>
      </c>
      <c r="AB81" s="4"/>
      <c r="AC81" s="101"/>
      <c r="AD81" s="107"/>
      <c r="AE81" s="103"/>
      <c r="AF81" s="105"/>
      <c r="AG81" s="114"/>
      <c r="AH81" s="113"/>
      <c r="AI81" s="109"/>
      <c r="AJ81" s="103"/>
      <c r="AK81" s="101"/>
      <c r="AL81" s="110"/>
      <c r="AM81" s="107"/>
      <c r="AN81" s="7"/>
      <c r="AO81" s="107">
        <f t="shared" si="123"/>
        <v>47046</v>
      </c>
      <c r="AP81" s="132">
        <f>VLOOKUP($AO81,[1]Plan1!$EW$155:$EZ$311,2)</f>
        <v>7245.38</v>
      </c>
      <c r="AQ81" s="131">
        <f t="shared" si="130"/>
        <v>46985</v>
      </c>
      <c r="AR81" s="132">
        <f>VLOOKUP($AO81,[1]Plan1!$EW$155:$EZ$311,4)</f>
        <v>7245.38</v>
      </c>
      <c r="AS81" s="131">
        <f t="shared" si="131"/>
        <v>47016</v>
      </c>
      <c r="AT81" s="133">
        <f t="shared" si="13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24"/>
        <v>44958</v>
      </c>
      <c r="B82" s="89">
        <f t="shared" si="116"/>
        <v>978.21015700000009</v>
      </c>
      <c r="C82" s="89">
        <f t="shared" si="133"/>
        <v>968.05429494999998</v>
      </c>
      <c r="D82" s="90">
        <f t="shared" si="125"/>
        <v>6434.2</v>
      </c>
      <c r="E82" s="91">
        <f t="shared" si="97"/>
        <v>6474.09</v>
      </c>
      <c r="F82" s="92">
        <f t="shared" si="98"/>
        <v>44915</v>
      </c>
      <c r="G82" s="93">
        <f t="shared" si="117"/>
        <v>6.199682944266538E-3</v>
      </c>
      <c r="H82" s="94">
        <f t="shared" si="113"/>
        <v>44979</v>
      </c>
      <c r="I82" s="94">
        <f t="shared" si="118"/>
        <v>44979</v>
      </c>
      <c r="J82" s="95">
        <f t="shared" si="126"/>
        <v>21</v>
      </c>
      <c r="K82" s="95">
        <f t="shared" si="102"/>
        <v>8</v>
      </c>
      <c r="L82" s="8">
        <f t="shared" si="127"/>
        <v>1.0023572599999999</v>
      </c>
      <c r="M82" s="96">
        <f t="shared" si="114"/>
        <v>1.0040996</v>
      </c>
      <c r="N82" s="96">
        <f t="shared" si="57"/>
        <v>1.00550714681928</v>
      </c>
      <c r="O82" s="89">
        <f t="shared" si="115"/>
        <v>1.00787738</v>
      </c>
      <c r="P82" s="89">
        <f t="shared" si="119"/>
        <v>975.68002649000005</v>
      </c>
      <c r="Q82" s="11">
        <f t="shared" si="134"/>
        <v>0</v>
      </c>
      <c r="R82" s="7">
        <f t="shared" si="128"/>
        <v>0</v>
      </c>
      <c r="S82" s="89">
        <f t="shared" si="91"/>
        <v>0</v>
      </c>
      <c r="T82" s="98">
        <f t="shared" si="129"/>
        <v>8.5000000000000006E-2</v>
      </c>
      <c r="U82" s="97">
        <f t="shared" si="58"/>
        <v>8</v>
      </c>
      <c r="V82" s="97">
        <v>252</v>
      </c>
      <c r="W82" s="96">
        <f t="shared" si="120"/>
        <v>1.0025931969999999</v>
      </c>
      <c r="X82" s="89">
        <f t="shared" si="121"/>
        <v>2.5301305100000002</v>
      </c>
      <c r="Y82" s="137">
        <f t="shared" si="122"/>
        <v>0</v>
      </c>
      <c r="Z82" s="99" t="str">
        <f t="shared" si="135"/>
        <v>J=</v>
      </c>
      <c r="AA82" s="94">
        <f t="shared" si="136"/>
        <v>44979</v>
      </c>
      <c r="AB82" s="4"/>
      <c r="AC82" s="101"/>
      <c r="AD82" s="107"/>
      <c r="AE82" s="103"/>
      <c r="AF82" s="105"/>
      <c r="AG82" s="114"/>
      <c r="AH82" s="113"/>
      <c r="AI82" s="109"/>
      <c r="AJ82" s="103"/>
      <c r="AK82" s="101"/>
      <c r="AL82" s="110"/>
      <c r="AM82" s="107"/>
      <c r="AN82" s="7"/>
      <c r="AO82" s="107">
        <f t="shared" si="123"/>
        <v>47078</v>
      </c>
      <c r="AP82" s="132">
        <f>VLOOKUP($AO82,[1]Plan1!$EW$155:$EZ$311,2)</f>
        <v>7245.38</v>
      </c>
      <c r="AQ82" s="131">
        <f t="shared" si="130"/>
        <v>47017</v>
      </c>
      <c r="AR82" s="132">
        <f>VLOOKUP($AO82,[1]Plan1!$EW$155:$EZ$311,4)</f>
        <v>7245.38</v>
      </c>
      <c r="AS82" s="131">
        <f t="shared" si="131"/>
        <v>47047</v>
      </c>
      <c r="AT82" s="133">
        <f t="shared" si="13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24"/>
        <v>44959</v>
      </c>
      <c r="B83" s="89">
        <f t="shared" si="116"/>
        <v>978.81492456000001</v>
      </c>
      <c r="C83" s="89">
        <f t="shared" si="133"/>
        <v>968.05429494999998</v>
      </c>
      <c r="D83" s="90">
        <f t="shared" si="125"/>
        <v>6434.2</v>
      </c>
      <c r="E83" s="91">
        <f t="shared" si="97"/>
        <v>6474.09</v>
      </c>
      <c r="F83" s="92">
        <f t="shared" si="98"/>
        <v>44915</v>
      </c>
      <c r="G83" s="93">
        <f t="shared" si="117"/>
        <v>6.199682944266538E-3</v>
      </c>
      <c r="H83" s="94">
        <f t="shared" si="113"/>
        <v>44979</v>
      </c>
      <c r="I83" s="94">
        <f t="shared" si="118"/>
        <v>44979</v>
      </c>
      <c r="J83" s="95">
        <f t="shared" si="126"/>
        <v>21</v>
      </c>
      <c r="K83" s="95">
        <f t="shared" si="102"/>
        <v>9</v>
      </c>
      <c r="L83" s="8">
        <f t="shared" si="127"/>
        <v>1.00265231</v>
      </c>
      <c r="M83" s="96">
        <f t="shared" si="114"/>
        <v>1.0040996</v>
      </c>
      <c r="N83" s="96">
        <f t="shared" si="57"/>
        <v>1.00550714681928</v>
      </c>
      <c r="O83" s="89">
        <f t="shared" si="115"/>
        <v>1.00817406</v>
      </c>
      <c r="P83" s="89">
        <f t="shared" si="119"/>
        <v>975.96722883999996</v>
      </c>
      <c r="Q83" s="11">
        <f t="shared" si="134"/>
        <v>0</v>
      </c>
      <c r="R83" s="7">
        <f t="shared" si="128"/>
        <v>0</v>
      </c>
      <c r="S83" s="89">
        <f t="shared" si="91"/>
        <v>0</v>
      </c>
      <c r="T83" s="98">
        <f t="shared" si="129"/>
        <v>8.5000000000000006E-2</v>
      </c>
      <c r="U83" s="97">
        <f t="shared" si="58"/>
        <v>9</v>
      </c>
      <c r="V83" s="97">
        <v>252</v>
      </c>
      <c r="W83" s="96">
        <f t="shared" si="120"/>
        <v>1.0029178190000001</v>
      </c>
      <c r="X83" s="89">
        <f t="shared" si="121"/>
        <v>2.8476957199999999</v>
      </c>
      <c r="Y83" s="137">
        <f t="shared" si="122"/>
        <v>0</v>
      </c>
      <c r="Z83" s="99" t="str">
        <f t="shared" si="135"/>
        <v>J=</v>
      </c>
      <c r="AA83" s="94">
        <f t="shared" si="136"/>
        <v>44979</v>
      </c>
      <c r="AB83" s="4"/>
      <c r="AC83" s="101"/>
      <c r="AD83" s="107"/>
      <c r="AE83" s="103"/>
      <c r="AF83" s="105"/>
      <c r="AG83" s="114"/>
      <c r="AH83" s="113"/>
      <c r="AI83" s="109"/>
      <c r="AJ83" s="103"/>
      <c r="AK83" s="101"/>
      <c r="AL83" s="110"/>
      <c r="AM83" s="107"/>
      <c r="AN83" s="7"/>
      <c r="AO83" s="107">
        <f t="shared" si="123"/>
        <v>47107</v>
      </c>
      <c r="AP83" s="132">
        <f>VLOOKUP($AO83,[1]Plan1!$EW$155:$EZ$311,2)</f>
        <v>7245.38</v>
      </c>
      <c r="AQ83" s="131">
        <f t="shared" si="130"/>
        <v>47046</v>
      </c>
      <c r="AR83" s="132">
        <f>VLOOKUP($AO83,[1]Plan1!$EW$155:$EZ$311,4)</f>
        <v>7245.38</v>
      </c>
      <c r="AS83" s="131">
        <f t="shared" si="131"/>
        <v>47077</v>
      </c>
      <c r="AT83" s="133">
        <f t="shared" si="13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24"/>
        <v>44960</v>
      </c>
      <c r="B84" s="89">
        <f t="shared" si="116"/>
        <v>979.42005975000006</v>
      </c>
      <c r="C84" s="89">
        <f t="shared" si="133"/>
        <v>968.05429494999998</v>
      </c>
      <c r="D84" s="90">
        <f t="shared" si="125"/>
        <v>6434.2</v>
      </c>
      <c r="E84" s="91">
        <f t="shared" si="97"/>
        <v>6474.09</v>
      </c>
      <c r="F84" s="92">
        <f t="shared" si="98"/>
        <v>44915</v>
      </c>
      <c r="G84" s="93">
        <f t="shared" si="117"/>
        <v>6.199682944266538E-3</v>
      </c>
      <c r="H84" s="94">
        <f t="shared" si="113"/>
        <v>44979</v>
      </c>
      <c r="I84" s="94">
        <f t="shared" si="118"/>
        <v>44979</v>
      </c>
      <c r="J84" s="95">
        <f t="shared" si="126"/>
        <v>21</v>
      </c>
      <c r="K84" s="95">
        <f t="shared" si="102"/>
        <v>10</v>
      </c>
      <c r="L84" s="8">
        <f t="shared" si="127"/>
        <v>1.00294745</v>
      </c>
      <c r="M84" s="96">
        <f t="shared" si="114"/>
        <v>1.0040996</v>
      </c>
      <c r="N84" s="96">
        <f t="shared" si="57"/>
        <v>1.00550714681928</v>
      </c>
      <c r="O84" s="89">
        <f t="shared" si="115"/>
        <v>1.0084708200000001</v>
      </c>
      <c r="P84" s="89">
        <f t="shared" si="119"/>
        <v>976.25450863000003</v>
      </c>
      <c r="Q84" s="11">
        <f t="shared" si="134"/>
        <v>0</v>
      </c>
      <c r="R84" s="7">
        <f t="shared" si="128"/>
        <v>0</v>
      </c>
      <c r="S84" s="89">
        <f t="shared" si="91"/>
        <v>0</v>
      </c>
      <c r="T84" s="98">
        <f t="shared" si="129"/>
        <v>8.5000000000000006E-2</v>
      </c>
      <c r="U84" s="97">
        <f t="shared" si="58"/>
        <v>10</v>
      </c>
      <c r="V84" s="97">
        <v>252</v>
      </c>
      <c r="W84" s="96">
        <f t="shared" si="120"/>
        <v>1.0032425469999999</v>
      </c>
      <c r="X84" s="89">
        <f t="shared" si="121"/>
        <v>3.1655511199999999</v>
      </c>
      <c r="Y84" s="137">
        <f t="shared" si="122"/>
        <v>0</v>
      </c>
      <c r="Z84" s="99" t="str">
        <f t="shared" si="135"/>
        <v>J=</v>
      </c>
      <c r="AA84" s="94">
        <f t="shared" si="136"/>
        <v>44979</v>
      </c>
      <c r="AB84" s="4"/>
      <c r="AC84" s="101"/>
      <c r="AD84" s="107"/>
      <c r="AE84" s="103"/>
      <c r="AF84" s="105"/>
      <c r="AG84" s="114"/>
      <c r="AH84" s="113"/>
      <c r="AI84" s="109"/>
      <c r="AJ84" s="103"/>
      <c r="AK84" s="101"/>
      <c r="AL84" s="110"/>
      <c r="AM84" s="107"/>
      <c r="AN84" s="7"/>
      <c r="AO84" s="107">
        <f t="shared" si="123"/>
        <v>47140</v>
      </c>
      <c r="AP84" s="132">
        <f>VLOOKUP($AO84,[1]Plan1!$EW$155:$EZ$311,2)</f>
        <v>7245.38</v>
      </c>
      <c r="AQ84" s="131">
        <f t="shared" si="130"/>
        <v>47079</v>
      </c>
      <c r="AR84" s="132">
        <f>VLOOKUP($AO84,[1]Plan1!$EW$155:$EZ$311,4)</f>
        <v>7245.38</v>
      </c>
      <c r="AS84" s="131">
        <f t="shared" si="131"/>
        <v>47109</v>
      </c>
      <c r="AT84" s="133">
        <f t="shared" si="13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24"/>
        <v>44961</v>
      </c>
      <c r="B85" s="89">
        <f t="shared" si="116"/>
        <v>980.02557051999997</v>
      </c>
      <c r="C85" s="89">
        <f t="shared" si="133"/>
        <v>968.05429494999998</v>
      </c>
      <c r="D85" s="90">
        <f t="shared" si="125"/>
        <v>6434.2</v>
      </c>
      <c r="E85" s="91">
        <f t="shared" si="97"/>
        <v>6474.09</v>
      </c>
      <c r="F85" s="92">
        <f t="shared" si="98"/>
        <v>44915</v>
      </c>
      <c r="G85" s="93">
        <f t="shared" si="117"/>
        <v>6.199682944266538E-3</v>
      </c>
      <c r="H85" s="94">
        <f t="shared" si="113"/>
        <v>44979</v>
      </c>
      <c r="I85" s="94">
        <f t="shared" si="118"/>
        <v>44979</v>
      </c>
      <c r="J85" s="95">
        <f t="shared" si="126"/>
        <v>21</v>
      </c>
      <c r="K85" s="95">
        <f t="shared" si="102"/>
        <v>11</v>
      </c>
      <c r="L85" s="8">
        <f t="shared" si="127"/>
        <v>1.0032426699999999</v>
      </c>
      <c r="M85" s="96">
        <f t="shared" si="114"/>
        <v>1.0040996</v>
      </c>
      <c r="N85" s="96">
        <f t="shared" si="57"/>
        <v>1.00550714681928</v>
      </c>
      <c r="O85" s="89">
        <f t="shared" si="115"/>
        <v>1.0087676699999999</v>
      </c>
      <c r="P85" s="89">
        <f t="shared" si="119"/>
        <v>976.54187554999999</v>
      </c>
      <c r="Q85" s="11">
        <f t="shared" si="134"/>
        <v>0</v>
      </c>
      <c r="R85" s="7">
        <f t="shared" si="128"/>
        <v>0</v>
      </c>
      <c r="S85" s="89">
        <f t="shared" si="91"/>
        <v>0</v>
      </c>
      <c r="T85" s="98">
        <f t="shared" si="129"/>
        <v>8.5000000000000006E-2</v>
      </c>
      <c r="U85" s="97">
        <f t="shared" si="58"/>
        <v>11</v>
      </c>
      <c r="V85" s="97">
        <v>252</v>
      </c>
      <c r="W85" s="96">
        <f t="shared" si="120"/>
        <v>1.0035673789999999</v>
      </c>
      <c r="X85" s="89">
        <f t="shared" si="121"/>
        <v>3.4836949700000002</v>
      </c>
      <c r="Y85" s="137">
        <f t="shared" si="122"/>
        <v>0</v>
      </c>
      <c r="Z85" s="99" t="str">
        <f t="shared" si="135"/>
        <v>J=</v>
      </c>
      <c r="AA85" s="94">
        <f t="shared" si="136"/>
        <v>44979</v>
      </c>
      <c r="AB85" s="4"/>
      <c r="AC85" s="101"/>
      <c r="AD85" s="107"/>
      <c r="AE85" s="103"/>
      <c r="AF85" s="105"/>
      <c r="AG85" s="114"/>
      <c r="AH85" s="113"/>
      <c r="AI85" s="109"/>
      <c r="AJ85" s="103"/>
      <c r="AK85" s="101"/>
      <c r="AL85" s="110"/>
      <c r="AM85" s="107"/>
      <c r="AN85" s="7"/>
      <c r="AO85" s="107">
        <f t="shared" si="123"/>
        <v>47169</v>
      </c>
      <c r="AP85" s="132">
        <f>VLOOKUP($AO85,[1]Plan1!$EW$155:$EZ$311,2)</f>
        <v>7245.38</v>
      </c>
      <c r="AQ85" s="131">
        <f t="shared" si="130"/>
        <v>47107</v>
      </c>
      <c r="AR85" s="132">
        <f>VLOOKUP($AO85,[1]Plan1!$EW$155:$EZ$311,4)</f>
        <v>7245.38</v>
      </c>
      <c r="AS85" s="131">
        <f t="shared" si="131"/>
        <v>47138</v>
      </c>
      <c r="AT85" s="133">
        <f t="shared" si="13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24"/>
        <v>44962</v>
      </c>
      <c r="B86" s="89">
        <f t="shared" si="116"/>
        <v>980.02557051999997</v>
      </c>
      <c r="C86" s="89">
        <f t="shared" si="133"/>
        <v>968.05429494999998</v>
      </c>
      <c r="D86" s="90">
        <f t="shared" si="125"/>
        <v>6434.2</v>
      </c>
      <c r="E86" s="91">
        <f t="shared" si="97"/>
        <v>6474.09</v>
      </c>
      <c r="F86" s="92">
        <f t="shared" si="98"/>
        <v>44915</v>
      </c>
      <c r="G86" s="93">
        <f t="shared" si="117"/>
        <v>6.199682944266538E-3</v>
      </c>
      <c r="H86" s="94">
        <f t="shared" si="113"/>
        <v>44979</v>
      </c>
      <c r="I86" s="94">
        <f t="shared" si="118"/>
        <v>44979</v>
      </c>
      <c r="J86" s="95">
        <f t="shared" si="126"/>
        <v>21</v>
      </c>
      <c r="K86" s="95">
        <f t="shared" si="102"/>
        <v>11</v>
      </c>
      <c r="L86" s="8">
        <f t="shared" si="127"/>
        <v>1.0032426699999999</v>
      </c>
      <c r="M86" s="96">
        <f t="shared" si="114"/>
        <v>1.0040996</v>
      </c>
      <c r="N86" s="96">
        <f t="shared" si="57"/>
        <v>1.00550714681928</v>
      </c>
      <c r="O86" s="89">
        <f t="shared" si="115"/>
        <v>1.0087676699999999</v>
      </c>
      <c r="P86" s="89">
        <f t="shared" si="119"/>
        <v>976.54187554999999</v>
      </c>
      <c r="Q86" s="11">
        <f t="shared" si="134"/>
        <v>0</v>
      </c>
      <c r="R86" s="7">
        <f t="shared" si="128"/>
        <v>0</v>
      </c>
      <c r="S86" s="89">
        <f t="shared" si="91"/>
        <v>0</v>
      </c>
      <c r="T86" s="98">
        <f t="shared" si="129"/>
        <v>8.5000000000000006E-2</v>
      </c>
      <c r="U86" s="97">
        <f t="shared" si="58"/>
        <v>11</v>
      </c>
      <c r="V86" s="97">
        <v>252</v>
      </c>
      <c r="W86" s="96">
        <f t="shared" si="120"/>
        <v>1.0035673789999999</v>
      </c>
      <c r="X86" s="89">
        <f t="shared" si="121"/>
        <v>3.4836949700000002</v>
      </c>
      <c r="Y86" s="137">
        <f t="shared" si="122"/>
        <v>0</v>
      </c>
      <c r="Z86" s="99" t="str">
        <f t="shared" si="135"/>
        <v>J=</v>
      </c>
      <c r="AA86" s="94">
        <f t="shared" si="136"/>
        <v>44979</v>
      </c>
      <c r="AB86" s="4"/>
      <c r="AC86" s="101"/>
      <c r="AD86" s="107"/>
      <c r="AE86" s="103"/>
      <c r="AF86" s="105"/>
      <c r="AG86" s="114"/>
      <c r="AH86" s="113"/>
      <c r="AI86" s="109"/>
      <c r="AJ86" s="103"/>
      <c r="AK86" s="101"/>
      <c r="AL86" s="110"/>
      <c r="AM86" s="107"/>
      <c r="AN86" s="7"/>
      <c r="AO86" s="107">
        <f t="shared" si="123"/>
        <v>47197</v>
      </c>
      <c r="AP86" s="132">
        <f>VLOOKUP($AO86,[1]Plan1!$EW$155:$EZ$311,2)</f>
        <v>7245.38</v>
      </c>
      <c r="AQ86" s="131">
        <f t="shared" si="130"/>
        <v>47138</v>
      </c>
      <c r="AR86" s="132">
        <f>VLOOKUP($AO86,[1]Plan1!$EW$155:$EZ$311,4)</f>
        <v>7245.38</v>
      </c>
      <c r="AS86" s="131">
        <f t="shared" si="131"/>
        <v>47169</v>
      </c>
      <c r="AT86" s="133">
        <f t="shared" si="13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24"/>
        <v>44963</v>
      </c>
      <c r="B87" s="89">
        <f t="shared" si="116"/>
        <v>980.02557051999997</v>
      </c>
      <c r="C87" s="89">
        <f t="shared" si="133"/>
        <v>968.05429494999998</v>
      </c>
      <c r="D87" s="90">
        <f t="shared" si="125"/>
        <v>6434.2</v>
      </c>
      <c r="E87" s="91">
        <f t="shared" si="97"/>
        <v>6474.09</v>
      </c>
      <c r="F87" s="92">
        <f t="shared" si="98"/>
        <v>44915</v>
      </c>
      <c r="G87" s="93">
        <f t="shared" si="117"/>
        <v>6.199682944266538E-3</v>
      </c>
      <c r="H87" s="94">
        <f t="shared" si="113"/>
        <v>44979</v>
      </c>
      <c r="I87" s="94">
        <f t="shared" si="118"/>
        <v>44979</v>
      </c>
      <c r="J87" s="95">
        <f t="shared" si="126"/>
        <v>21</v>
      </c>
      <c r="K87" s="95">
        <f t="shared" si="102"/>
        <v>11</v>
      </c>
      <c r="L87" s="8">
        <f t="shared" si="127"/>
        <v>1.0032426699999999</v>
      </c>
      <c r="M87" s="96">
        <f t="shared" si="114"/>
        <v>1.0040996</v>
      </c>
      <c r="N87" s="96">
        <f t="shared" si="57"/>
        <v>1.00550714681928</v>
      </c>
      <c r="O87" s="89">
        <f t="shared" si="115"/>
        <v>1.0087676699999999</v>
      </c>
      <c r="P87" s="89">
        <f t="shared" si="119"/>
        <v>976.54187554999999</v>
      </c>
      <c r="Q87" s="11">
        <f t="shared" si="134"/>
        <v>0</v>
      </c>
      <c r="R87" s="7">
        <f t="shared" si="128"/>
        <v>0</v>
      </c>
      <c r="S87" s="89">
        <f t="shared" si="91"/>
        <v>0</v>
      </c>
      <c r="T87" s="98">
        <f t="shared" si="129"/>
        <v>8.5000000000000006E-2</v>
      </c>
      <c r="U87" s="97">
        <f t="shared" si="58"/>
        <v>11</v>
      </c>
      <c r="V87" s="97">
        <v>252</v>
      </c>
      <c r="W87" s="96">
        <f t="shared" si="120"/>
        <v>1.0035673789999999</v>
      </c>
      <c r="X87" s="89">
        <f t="shared" si="121"/>
        <v>3.4836949700000002</v>
      </c>
      <c r="Y87" s="137">
        <f t="shared" si="122"/>
        <v>0</v>
      </c>
      <c r="Z87" s="99" t="str">
        <f t="shared" si="135"/>
        <v>J=</v>
      </c>
      <c r="AA87" s="94">
        <f t="shared" si="136"/>
        <v>44979</v>
      </c>
      <c r="AB87" s="4"/>
      <c r="AC87" s="101"/>
      <c r="AD87" s="107"/>
      <c r="AE87" s="103"/>
      <c r="AF87" s="105"/>
      <c r="AG87" s="114"/>
      <c r="AH87" s="113"/>
      <c r="AI87" s="109"/>
      <c r="AJ87" s="103"/>
      <c r="AK87" s="101"/>
      <c r="AL87" s="110"/>
      <c r="AM87" s="107"/>
      <c r="AN87" s="7"/>
      <c r="AO87" s="107">
        <f t="shared" si="123"/>
        <v>47228</v>
      </c>
      <c r="AP87" s="132">
        <f>VLOOKUP($AO87,[1]Plan1!$EW$155:$EZ$311,2)</f>
        <v>7245.38</v>
      </c>
      <c r="AQ87" s="131">
        <f t="shared" si="130"/>
        <v>47169</v>
      </c>
      <c r="AR87" s="132">
        <f>VLOOKUP($AO87,[1]Plan1!$EW$155:$EZ$311,4)</f>
        <v>7245.38</v>
      </c>
      <c r="AS87" s="131">
        <f t="shared" si="131"/>
        <v>47197</v>
      </c>
      <c r="AT87" s="133">
        <f t="shared" si="13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24"/>
        <v>44964</v>
      </c>
      <c r="B88" s="89">
        <f t="shared" si="116"/>
        <v>980.63145899000006</v>
      </c>
      <c r="C88" s="89">
        <f t="shared" si="133"/>
        <v>968.05429494999998</v>
      </c>
      <c r="D88" s="90">
        <f t="shared" si="125"/>
        <v>6434.2</v>
      </c>
      <c r="E88" s="91">
        <f t="shared" si="97"/>
        <v>6474.09</v>
      </c>
      <c r="F88" s="92">
        <f t="shared" si="98"/>
        <v>44915</v>
      </c>
      <c r="G88" s="93">
        <f t="shared" si="117"/>
        <v>6.199682944266538E-3</v>
      </c>
      <c r="H88" s="94">
        <f t="shared" si="113"/>
        <v>44979</v>
      </c>
      <c r="I88" s="94">
        <f t="shared" si="118"/>
        <v>44979</v>
      </c>
      <c r="J88" s="95">
        <f t="shared" si="126"/>
        <v>21</v>
      </c>
      <c r="K88" s="95">
        <f t="shared" si="102"/>
        <v>12</v>
      </c>
      <c r="L88" s="8">
        <f t="shared" si="127"/>
        <v>1.0035379799999999</v>
      </c>
      <c r="M88" s="96">
        <f t="shared" si="114"/>
        <v>1.0040996</v>
      </c>
      <c r="N88" s="96">
        <f t="shared" si="57"/>
        <v>1.00550714681928</v>
      </c>
      <c r="O88" s="89">
        <f t="shared" si="115"/>
        <v>1.00906461</v>
      </c>
      <c r="P88" s="89">
        <f t="shared" si="119"/>
        <v>976.82932959000004</v>
      </c>
      <c r="Q88" s="11">
        <f t="shared" si="134"/>
        <v>0</v>
      </c>
      <c r="R88" s="7">
        <f t="shared" si="128"/>
        <v>0</v>
      </c>
      <c r="S88" s="89">
        <f t="shared" si="91"/>
        <v>0</v>
      </c>
      <c r="T88" s="98">
        <f t="shared" si="129"/>
        <v>8.5000000000000006E-2</v>
      </c>
      <c r="U88" s="97">
        <f t="shared" si="58"/>
        <v>12</v>
      </c>
      <c r="V88" s="97">
        <v>252</v>
      </c>
      <c r="W88" s="96">
        <f t="shared" si="120"/>
        <v>1.003892317</v>
      </c>
      <c r="X88" s="89">
        <f t="shared" si="121"/>
        <v>3.8021294000000001</v>
      </c>
      <c r="Y88" s="137">
        <f t="shared" si="122"/>
        <v>0</v>
      </c>
      <c r="Z88" s="99" t="str">
        <f t="shared" si="135"/>
        <v>J=</v>
      </c>
      <c r="AA88" s="94">
        <f t="shared" si="136"/>
        <v>44979</v>
      </c>
      <c r="AB88" s="4"/>
      <c r="AC88" s="101"/>
      <c r="AD88" s="107"/>
      <c r="AE88" s="103"/>
      <c r="AF88" s="105"/>
      <c r="AG88" s="114"/>
      <c r="AH88" s="113"/>
      <c r="AI88" s="109"/>
      <c r="AJ88" s="103"/>
      <c r="AK88" s="101"/>
      <c r="AL88" s="110"/>
      <c r="AM88" s="107"/>
      <c r="AN88" s="7"/>
      <c r="AO88" s="107">
        <f t="shared" si="123"/>
        <v>47259</v>
      </c>
      <c r="AP88" s="132">
        <f>VLOOKUP($AO88,[1]Plan1!$EW$155:$EZ$311,2)</f>
        <v>7245.38</v>
      </c>
      <c r="AQ88" s="131">
        <f t="shared" si="130"/>
        <v>47198</v>
      </c>
      <c r="AR88" s="132">
        <f>VLOOKUP($AO88,[1]Plan1!$EW$155:$EZ$311,4)</f>
        <v>7245.38</v>
      </c>
      <c r="AS88" s="131">
        <f t="shared" si="131"/>
        <v>47229</v>
      </c>
      <c r="AT88" s="133">
        <f t="shared" si="13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24"/>
        <v>44965</v>
      </c>
      <c r="B89" s="89">
        <f t="shared" si="116"/>
        <v>981.23770392999995</v>
      </c>
      <c r="C89" s="89">
        <f t="shared" si="133"/>
        <v>968.05429494999998</v>
      </c>
      <c r="D89" s="90">
        <f t="shared" si="125"/>
        <v>6434.2</v>
      </c>
      <c r="E89" s="91">
        <f t="shared" si="97"/>
        <v>6474.09</v>
      </c>
      <c r="F89" s="92">
        <f t="shared" si="98"/>
        <v>44915</v>
      </c>
      <c r="G89" s="93">
        <f t="shared" si="117"/>
        <v>6.199682944266538E-3</v>
      </c>
      <c r="H89" s="94">
        <f t="shared" si="113"/>
        <v>44979</v>
      </c>
      <c r="I89" s="94">
        <f t="shared" si="118"/>
        <v>44979</v>
      </c>
      <c r="J89" s="95">
        <f t="shared" si="126"/>
        <v>21</v>
      </c>
      <c r="K89" s="95">
        <f t="shared" si="102"/>
        <v>13</v>
      </c>
      <c r="L89" s="8">
        <f t="shared" si="127"/>
        <v>1.0038333699999999</v>
      </c>
      <c r="M89" s="96">
        <f t="shared" si="114"/>
        <v>1.0040996</v>
      </c>
      <c r="N89" s="96">
        <f t="shared" si="57"/>
        <v>1.00550714681928</v>
      </c>
      <c r="O89" s="89">
        <f t="shared" si="115"/>
        <v>1.00936162</v>
      </c>
      <c r="P89" s="89">
        <f t="shared" si="119"/>
        <v>977.11685138999997</v>
      </c>
      <c r="Q89" s="11">
        <f t="shared" si="134"/>
        <v>0</v>
      </c>
      <c r="R89" s="7">
        <f t="shared" si="128"/>
        <v>0</v>
      </c>
      <c r="S89" s="89">
        <f t="shared" si="91"/>
        <v>0</v>
      </c>
      <c r="T89" s="98">
        <f t="shared" si="129"/>
        <v>8.5000000000000006E-2</v>
      </c>
      <c r="U89" s="97">
        <f t="shared" si="58"/>
        <v>13</v>
      </c>
      <c r="V89" s="97">
        <v>252</v>
      </c>
      <c r="W89" s="96">
        <f t="shared" si="120"/>
        <v>1.0042173590000001</v>
      </c>
      <c r="X89" s="89">
        <f t="shared" si="121"/>
        <v>4.1208525399999996</v>
      </c>
      <c r="Y89" s="137">
        <f t="shared" si="122"/>
        <v>0</v>
      </c>
      <c r="Z89" s="99" t="str">
        <f t="shared" si="135"/>
        <v>J=</v>
      </c>
      <c r="AA89" s="94">
        <f t="shared" si="136"/>
        <v>44979</v>
      </c>
      <c r="AB89" s="4"/>
      <c r="AC89" s="101"/>
      <c r="AD89" s="107"/>
      <c r="AE89" s="103"/>
      <c r="AF89" s="105"/>
      <c r="AG89" s="114"/>
      <c r="AH89" s="113"/>
      <c r="AI89" s="109"/>
      <c r="AJ89" s="103"/>
      <c r="AK89" s="101"/>
      <c r="AL89" s="110"/>
      <c r="AM89" s="107"/>
      <c r="AN89" s="7"/>
      <c r="AO89" s="107">
        <f t="shared" si="123"/>
        <v>47289</v>
      </c>
      <c r="AP89" s="132">
        <f>VLOOKUP($AO89,[1]Plan1!$EW$155:$EZ$311,2)</f>
        <v>7245.38</v>
      </c>
      <c r="AQ89" s="131">
        <f t="shared" si="130"/>
        <v>47228</v>
      </c>
      <c r="AR89" s="132">
        <f>VLOOKUP($AO89,[1]Plan1!$EW$155:$EZ$311,4)</f>
        <v>7245.38</v>
      </c>
      <c r="AS89" s="131">
        <f t="shared" si="131"/>
        <v>47258</v>
      </c>
      <c r="AT89" s="133">
        <f t="shared" si="13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24"/>
        <v>44966</v>
      </c>
      <c r="B90" s="89">
        <f t="shared" si="116"/>
        <v>981.84434735000002</v>
      </c>
      <c r="C90" s="89">
        <f t="shared" si="133"/>
        <v>968.05429494999998</v>
      </c>
      <c r="D90" s="90">
        <f t="shared" si="125"/>
        <v>6434.2</v>
      </c>
      <c r="E90" s="91">
        <f t="shared" si="97"/>
        <v>6474.09</v>
      </c>
      <c r="F90" s="92">
        <f t="shared" si="98"/>
        <v>44915</v>
      </c>
      <c r="G90" s="93">
        <f t="shared" si="117"/>
        <v>6.199682944266538E-3</v>
      </c>
      <c r="H90" s="94">
        <f t="shared" si="113"/>
        <v>44979</v>
      </c>
      <c r="I90" s="94">
        <f t="shared" si="118"/>
        <v>44979</v>
      </c>
      <c r="J90" s="95">
        <f t="shared" si="126"/>
        <v>21</v>
      </c>
      <c r="K90" s="95">
        <f t="shared" si="102"/>
        <v>14</v>
      </c>
      <c r="L90" s="8">
        <f t="shared" si="127"/>
        <v>1.00412886</v>
      </c>
      <c r="M90" s="96">
        <f t="shared" si="114"/>
        <v>1.0040996</v>
      </c>
      <c r="N90" s="96">
        <f t="shared" si="57"/>
        <v>1.00550714681928</v>
      </c>
      <c r="O90" s="89">
        <f t="shared" si="115"/>
        <v>1.0096587400000001</v>
      </c>
      <c r="P90" s="89">
        <f t="shared" si="119"/>
        <v>977.40447969000002</v>
      </c>
      <c r="Q90" s="11">
        <f t="shared" si="134"/>
        <v>0</v>
      </c>
      <c r="R90" s="7">
        <f t="shared" si="128"/>
        <v>0</v>
      </c>
      <c r="S90" s="89">
        <f t="shared" si="91"/>
        <v>0</v>
      </c>
      <c r="T90" s="98">
        <f t="shared" si="129"/>
        <v>8.5000000000000006E-2</v>
      </c>
      <c r="U90" s="97">
        <f t="shared" si="58"/>
        <v>14</v>
      </c>
      <c r="V90" s="97">
        <v>252</v>
      </c>
      <c r="W90" s="96">
        <f t="shared" si="120"/>
        <v>1.0045425079999999</v>
      </c>
      <c r="X90" s="89">
        <f t="shared" si="121"/>
        <v>4.43986766</v>
      </c>
      <c r="Y90" s="137">
        <f t="shared" si="122"/>
        <v>0</v>
      </c>
      <c r="Z90" s="99" t="str">
        <f t="shared" si="135"/>
        <v>J=</v>
      </c>
      <c r="AA90" s="94">
        <f t="shared" si="136"/>
        <v>44979</v>
      </c>
      <c r="AB90" s="4"/>
      <c r="AC90" s="101"/>
      <c r="AD90" s="107"/>
      <c r="AE90" s="103"/>
      <c r="AF90" s="105"/>
      <c r="AG90" s="114"/>
      <c r="AH90" s="113"/>
      <c r="AI90" s="109"/>
      <c r="AJ90" s="103"/>
      <c r="AK90" s="101"/>
      <c r="AL90" s="110"/>
      <c r="AM90" s="107"/>
      <c r="AN90" s="7"/>
      <c r="AO90" s="107">
        <f t="shared" si="123"/>
        <v>47319</v>
      </c>
      <c r="AP90" s="132">
        <f>VLOOKUP($AO90,[1]Plan1!$EW$155:$EZ$311,2)</f>
        <v>7245.38</v>
      </c>
      <c r="AQ90" s="131">
        <f t="shared" si="130"/>
        <v>47258</v>
      </c>
      <c r="AR90" s="132">
        <f>VLOOKUP($AO90,[1]Plan1!$EW$155:$EZ$311,4)</f>
        <v>7245.38</v>
      </c>
      <c r="AS90" s="131">
        <f t="shared" si="131"/>
        <v>47289</v>
      </c>
      <c r="AT90" s="133">
        <f t="shared" si="13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24"/>
        <v>44967</v>
      </c>
      <c r="B91" s="89">
        <f t="shared" si="116"/>
        <v>982.45135730999993</v>
      </c>
      <c r="C91" s="89">
        <f t="shared" si="133"/>
        <v>968.05429494999998</v>
      </c>
      <c r="D91" s="90">
        <f t="shared" si="125"/>
        <v>6434.2</v>
      </c>
      <c r="E91" s="91">
        <f t="shared" si="97"/>
        <v>6474.09</v>
      </c>
      <c r="F91" s="92">
        <f t="shared" si="98"/>
        <v>44915</v>
      </c>
      <c r="G91" s="93">
        <f t="shared" si="117"/>
        <v>6.199682944266538E-3</v>
      </c>
      <c r="H91" s="94">
        <f t="shared" si="113"/>
        <v>44979</v>
      </c>
      <c r="I91" s="94">
        <f t="shared" si="118"/>
        <v>44979</v>
      </c>
      <c r="J91" s="95">
        <f t="shared" si="126"/>
        <v>21</v>
      </c>
      <c r="K91" s="95">
        <f t="shared" si="102"/>
        <v>15</v>
      </c>
      <c r="L91" s="8">
        <f t="shared" si="127"/>
        <v>1.00442443</v>
      </c>
      <c r="M91" s="96">
        <f t="shared" si="114"/>
        <v>1.0040996</v>
      </c>
      <c r="N91" s="96">
        <f t="shared" si="57"/>
        <v>1.00550714681928</v>
      </c>
      <c r="O91" s="89">
        <f t="shared" si="115"/>
        <v>1.00995594</v>
      </c>
      <c r="P91" s="89">
        <f t="shared" si="119"/>
        <v>977.69218541999999</v>
      </c>
      <c r="Q91" s="11">
        <f t="shared" si="134"/>
        <v>0</v>
      </c>
      <c r="R91" s="7">
        <f t="shared" si="128"/>
        <v>0</v>
      </c>
      <c r="S91" s="89">
        <f t="shared" si="91"/>
        <v>0</v>
      </c>
      <c r="T91" s="98">
        <f t="shared" si="129"/>
        <v>8.5000000000000006E-2</v>
      </c>
      <c r="U91" s="97">
        <f t="shared" si="58"/>
        <v>15</v>
      </c>
      <c r="V91" s="97">
        <v>252</v>
      </c>
      <c r="W91" s="96">
        <f t="shared" si="120"/>
        <v>1.0048677610000001</v>
      </c>
      <c r="X91" s="89">
        <f t="shared" si="121"/>
        <v>4.7591718900000002</v>
      </c>
      <c r="Y91" s="137">
        <f t="shared" si="122"/>
        <v>0</v>
      </c>
      <c r="Z91" s="99" t="str">
        <f t="shared" si="135"/>
        <v>J=</v>
      </c>
      <c r="AA91" s="94">
        <f t="shared" si="136"/>
        <v>44979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23"/>
        <v>47350</v>
      </c>
      <c r="AP91" s="132">
        <f>VLOOKUP($AO91,[1]Plan1!$EW$155:$EZ$311,2)</f>
        <v>7245.38</v>
      </c>
      <c r="AQ91" s="131">
        <f t="shared" si="130"/>
        <v>47289</v>
      </c>
      <c r="AR91" s="132">
        <f>VLOOKUP($AO91,[1]Plan1!$EW$155:$EZ$311,4)</f>
        <v>7245.38</v>
      </c>
      <c r="AS91" s="131">
        <f t="shared" si="131"/>
        <v>47319</v>
      </c>
      <c r="AT91" s="133">
        <f t="shared" si="13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24"/>
        <v>44968</v>
      </c>
      <c r="B92" s="89">
        <f t="shared" si="116"/>
        <v>983.0587446799999</v>
      </c>
      <c r="C92" s="89">
        <f t="shared" si="133"/>
        <v>968.05429494999998</v>
      </c>
      <c r="D92" s="90">
        <f t="shared" si="125"/>
        <v>6434.2</v>
      </c>
      <c r="E92" s="91">
        <f t="shared" si="97"/>
        <v>6474.09</v>
      </c>
      <c r="F92" s="92">
        <f t="shared" si="98"/>
        <v>44915</v>
      </c>
      <c r="G92" s="93">
        <f t="shared" si="117"/>
        <v>6.199682944266538E-3</v>
      </c>
      <c r="H92" s="94">
        <f t="shared" si="113"/>
        <v>44979</v>
      </c>
      <c r="I92" s="94">
        <f t="shared" si="118"/>
        <v>44979</v>
      </c>
      <c r="J92" s="95">
        <f t="shared" si="126"/>
        <v>21</v>
      </c>
      <c r="K92" s="95">
        <f t="shared" si="102"/>
        <v>16</v>
      </c>
      <c r="L92" s="8">
        <f t="shared" si="127"/>
        <v>1.00472009</v>
      </c>
      <c r="M92" s="96">
        <f t="shared" si="114"/>
        <v>1.0040996</v>
      </c>
      <c r="N92" s="96">
        <f t="shared" si="57"/>
        <v>1.00550714681928</v>
      </c>
      <c r="O92" s="89">
        <f t="shared" si="115"/>
        <v>1.01025323</v>
      </c>
      <c r="P92" s="89">
        <f t="shared" si="119"/>
        <v>977.97997827999995</v>
      </c>
      <c r="Q92" s="11">
        <f t="shared" si="134"/>
        <v>0</v>
      </c>
      <c r="R92" s="7">
        <f t="shared" si="128"/>
        <v>0</v>
      </c>
      <c r="S92" s="89">
        <f t="shared" si="91"/>
        <v>0</v>
      </c>
      <c r="T92" s="98">
        <f t="shared" si="129"/>
        <v>8.5000000000000006E-2</v>
      </c>
      <c r="U92" s="97">
        <f t="shared" si="58"/>
        <v>16</v>
      </c>
      <c r="V92" s="97">
        <v>252</v>
      </c>
      <c r="W92" s="96">
        <f t="shared" si="120"/>
        <v>1.0051931190000001</v>
      </c>
      <c r="X92" s="89">
        <f t="shared" si="121"/>
        <v>5.0787664000000001</v>
      </c>
      <c r="Y92" s="137">
        <f t="shared" si="122"/>
        <v>0</v>
      </c>
      <c r="Z92" s="99" t="str">
        <f t="shared" si="135"/>
        <v>J=</v>
      </c>
      <c r="AA92" s="94">
        <f t="shared" si="136"/>
        <v>44979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23"/>
        <v>47381</v>
      </c>
      <c r="AP92" s="132">
        <f>VLOOKUP($AO92,[1]Plan1!$EW$155:$EZ$311,2)</f>
        <v>7245.38</v>
      </c>
      <c r="AQ92" s="131">
        <f t="shared" si="130"/>
        <v>47319</v>
      </c>
      <c r="AR92" s="132">
        <f>VLOOKUP($AO92,[1]Plan1!$EW$155:$EZ$311,4)</f>
        <v>7245.38</v>
      </c>
      <c r="AS92" s="131">
        <f t="shared" si="131"/>
        <v>47350</v>
      </c>
      <c r="AT92" s="133">
        <f t="shared" si="13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24"/>
        <v>44969</v>
      </c>
      <c r="B93" s="89">
        <f t="shared" si="116"/>
        <v>983.0587446799999</v>
      </c>
      <c r="C93" s="89">
        <f t="shared" si="133"/>
        <v>968.05429494999998</v>
      </c>
      <c r="D93" s="90">
        <f t="shared" si="125"/>
        <v>6434.2</v>
      </c>
      <c r="E93" s="91">
        <f t="shared" si="97"/>
        <v>6474.09</v>
      </c>
      <c r="F93" s="92">
        <f t="shared" si="98"/>
        <v>44915</v>
      </c>
      <c r="G93" s="93">
        <f t="shared" si="117"/>
        <v>6.199682944266538E-3</v>
      </c>
      <c r="H93" s="94">
        <f t="shared" si="113"/>
        <v>44979</v>
      </c>
      <c r="I93" s="94">
        <f t="shared" si="118"/>
        <v>44979</v>
      </c>
      <c r="J93" s="95">
        <f t="shared" si="126"/>
        <v>21</v>
      </c>
      <c r="K93" s="95">
        <f t="shared" si="102"/>
        <v>16</v>
      </c>
      <c r="L93" s="8">
        <f t="shared" si="127"/>
        <v>1.00472009</v>
      </c>
      <c r="M93" s="96">
        <f t="shared" si="114"/>
        <v>1.0040996</v>
      </c>
      <c r="N93" s="96">
        <f t="shared" si="57"/>
        <v>1.00550714681928</v>
      </c>
      <c r="O93" s="89">
        <f t="shared" si="115"/>
        <v>1.01025323</v>
      </c>
      <c r="P93" s="89">
        <f t="shared" si="119"/>
        <v>977.97997827999995</v>
      </c>
      <c r="Q93" s="11">
        <f t="shared" si="134"/>
        <v>0</v>
      </c>
      <c r="R93" s="7">
        <f t="shared" si="128"/>
        <v>0</v>
      </c>
      <c r="S93" s="89">
        <f t="shared" si="91"/>
        <v>0</v>
      </c>
      <c r="T93" s="98">
        <f t="shared" si="129"/>
        <v>8.5000000000000006E-2</v>
      </c>
      <c r="U93" s="97">
        <f t="shared" si="58"/>
        <v>16</v>
      </c>
      <c r="V93" s="97">
        <v>252</v>
      </c>
      <c r="W93" s="96">
        <f t="shared" si="120"/>
        <v>1.0051931190000001</v>
      </c>
      <c r="X93" s="89">
        <f t="shared" si="121"/>
        <v>5.0787664000000001</v>
      </c>
      <c r="Y93" s="137">
        <f t="shared" si="122"/>
        <v>0</v>
      </c>
      <c r="Z93" s="99" t="str">
        <f t="shared" si="135"/>
        <v>J=</v>
      </c>
      <c r="AA93" s="94">
        <f t="shared" si="136"/>
        <v>44979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23"/>
        <v>47413</v>
      </c>
      <c r="AP93" s="132">
        <f>VLOOKUP($AO93,[1]Plan1!$EW$155:$EZ$311,2)</f>
        <v>7245.38</v>
      </c>
      <c r="AQ93" s="131">
        <f t="shared" si="130"/>
        <v>47352</v>
      </c>
      <c r="AR93" s="132">
        <f>VLOOKUP($AO93,[1]Plan1!$EW$155:$EZ$311,4)</f>
        <v>7245.38</v>
      </c>
      <c r="AS93" s="131">
        <f t="shared" si="131"/>
        <v>47383</v>
      </c>
      <c r="AT93" s="133">
        <f t="shared" si="13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24"/>
        <v>44970</v>
      </c>
      <c r="B94" s="89">
        <f t="shared" si="116"/>
        <v>983.0587446799999</v>
      </c>
      <c r="C94" s="89">
        <f t="shared" si="133"/>
        <v>968.05429494999998</v>
      </c>
      <c r="D94" s="90">
        <f t="shared" si="125"/>
        <v>6434.2</v>
      </c>
      <c r="E94" s="91">
        <f t="shared" si="97"/>
        <v>6474.09</v>
      </c>
      <c r="F94" s="92">
        <f t="shared" si="98"/>
        <v>44915</v>
      </c>
      <c r="G94" s="93">
        <f t="shared" si="117"/>
        <v>6.199682944266538E-3</v>
      </c>
      <c r="H94" s="94">
        <f t="shared" si="113"/>
        <v>44979</v>
      </c>
      <c r="I94" s="94">
        <f t="shared" si="118"/>
        <v>44979</v>
      </c>
      <c r="J94" s="95">
        <f t="shared" si="126"/>
        <v>21</v>
      </c>
      <c r="K94" s="95">
        <f t="shared" si="102"/>
        <v>16</v>
      </c>
      <c r="L94" s="8">
        <f t="shared" si="127"/>
        <v>1.00472009</v>
      </c>
      <c r="M94" s="96">
        <f t="shared" si="114"/>
        <v>1.0040996</v>
      </c>
      <c r="N94" s="96">
        <f t="shared" si="57"/>
        <v>1.00550714681928</v>
      </c>
      <c r="O94" s="89">
        <f t="shared" si="115"/>
        <v>1.01025323</v>
      </c>
      <c r="P94" s="89">
        <f t="shared" si="119"/>
        <v>977.97997827999995</v>
      </c>
      <c r="Q94" s="11">
        <f t="shared" si="134"/>
        <v>0</v>
      </c>
      <c r="R94" s="7">
        <f t="shared" si="128"/>
        <v>0</v>
      </c>
      <c r="S94" s="89">
        <f t="shared" si="91"/>
        <v>0</v>
      </c>
      <c r="T94" s="98">
        <f t="shared" si="129"/>
        <v>8.5000000000000006E-2</v>
      </c>
      <c r="U94" s="97">
        <f t="shared" si="58"/>
        <v>16</v>
      </c>
      <c r="V94" s="97">
        <v>252</v>
      </c>
      <c r="W94" s="96">
        <f t="shared" si="120"/>
        <v>1.0051931190000001</v>
      </c>
      <c r="X94" s="89">
        <f t="shared" si="121"/>
        <v>5.0787664000000001</v>
      </c>
      <c r="Y94" s="137">
        <f t="shared" si="122"/>
        <v>0</v>
      </c>
      <c r="Z94" s="99" t="str">
        <f t="shared" si="135"/>
        <v>J=</v>
      </c>
      <c r="AA94" s="94">
        <f t="shared" si="136"/>
        <v>44979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23"/>
        <v>47443</v>
      </c>
      <c r="AP94" s="132">
        <f>VLOOKUP($AO94,[1]Plan1!$EW$155:$EZ$311,2)</f>
        <v>7245.38</v>
      </c>
      <c r="AQ94" s="131">
        <f t="shared" si="130"/>
        <v>47382</v>
      </c>
      <c r="AR94" s="132">
        <f>VLOOKUP($AO94,[1]Plan1!$EW$155:$EZ$311,4)</f>
        <v>7245.38</v>
      </c>
      <c r="AS94" s="131">
        <f t="shared" si="131"/>
        <v>47412</v>
      </c>
      <c r="AT94" s="133">
        <f t="shared" si="13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24"/>
        <v>44971</v>
      </c>
      <c r="B95" s="89">
        <f t="shared" si="116"/>
        <v>983.66649116999997</v>
      </c>
      <c r="C95" s="89">
        <f t="shared" si="133"/>
        <v>968.05429494999998</v>
      </c>
      <c r="D95" s="90">
        <f t="shared" si="125"/>
        <v>6434.2</v>
      </c>
      <c r="E95" s="91">
        <f t="shared" si="97"/>
        <v>6474.09</v>
      </c>
      <c r="F95" s="92">
        <f t="shared" si="98"/>
        <v>44915</v>
      </c>
      <c r="G95" s="93">
        <f t="shared" si="117"/>
        <v>6.199682944266538E-3</v>
      </c>
      <c r="H95" s="94">
        <f t="shared" si="113"/>
        <v>44979</v>
      </c>
      <c r="I95" s="94">
        <f t="shared" si="118"/>
        <v>44979</v>
      </c>
      <c r="J95" s="95">
        <f t="shared" si="126"/>
        <v>21</v>
      </c>
      <c r="K95" s="95">
        <f t="shared" si="102"/>
        <v>17</v>
      </c>
      <c r="L95" s="8">
        <f t="shared" si="127"/>
        <v>1.0050158300000001</v>
      </c>
      <c r="M95" s="96">
        <f t="shared" si="114"/>
        <v>1.0040996</v>
      </c>
      <c r="N95" s="96">
        <f t="shared" ref="N95:N158" si="146">IF(I95&gt;I94,N94*M95,N94)</f>
        <v>1.00550714681928</v>
      </c>
      <c r="O95" s="89">
        <f t="shared" si="115"/>
        <v>1.01055059</v>
      </c>
      <c r="P95" s="89">
        <f t="shared" si="119"/>
        <v>978.26783891000002</v>
      </c>
      <c r="Q95" s="11">
        <f t="shared" si="134"/>
        <v>0</v>
      </c>
      <c r="R95" s="7">
        <f t="shared" si="128"/>
        <v>0</v>
      </c>
      <c r="S95" s="89">
        <f t="shared" si="91"/>
        <v>0</v>
      </c>
      <c r="T95" s="98">
        <f t="shared" si="129"/>
        <v>8.5000000000000006E-2</v>
      </c>
      <c r="U95" s="97">
        <f t="shared" si="58"/>
        <v>17</v>
      </c>
      <c r="V95" s="97">
        <v>252</v>
      </c>
      <c r="W95" s="96">
        <f t="shared" si="120"/>
        <v>1.005518583</v>
      </c>
      <c r="X95" s="89">
        <f t="shared" si="121"/>
        <v>5.3986522600000004</v>
      </c>
      <c r="Y95" s="137">
        <f t="shared" si="122"/>
        <v>0</v>
      </c>
      <c r="Z95" s="99" t="str">
        <f t="shared" si="135"/>
        <v>J=</v>
      </c>
      <c r="AA95" s="94">
        <f t="shared" si="136"/>
        <v>44979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23"/>
        <v>47472</v>
      </c>
      <c r="AP95" s="132">
        <f>VLOOKUP($AO95,[1]Plan1!$EW$155:$EZ$311,2)</f>
        <v>7245.38</v>
      </c>
      <c r="AQ95" s="131">
        <f t="shared" si="130"/>
        <v>47411</v>
      </c>
      <c r="AR95" s="132">
        <f>VLOOKUP($AO95,[1]Plan1!$EW$155:$EZ$311,4)</f>
        <v>7245.38</v>
      </c>
      <c r="AS95" s="131">
        <f t="shared" si="131"/>
        <v>47442</v>
      </c>
      <c r="AT95" s="133">
        <f t="shared" si="13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24"/>
        <v>44972</v>
      </c>
      <c r="B96" s="89">
        <f t="shared" si="116"/>
        <v>984.27462613</v>
      </c>
      <c r="C96" s="89">
        <f t="shared" si="133"/>
        <v>968.05429494999998</v>
      </c>
      <c r="D96" s="90">
        <f t="shared" si="125"/>
        <v>6434.2</v>
      </c>
      <c r="E96" s="91">
        <f t="shared" si="97"/>
        <v>6474.09</v>
      </c>
      <c r="F96" s="92">
        <f t="shared" si="98"/>
        <v>44915</v>
      </c>
      <c r="G96" s="93">
        <f t="shared" si="117"/>
        <v>6.199682944266538E-3</v>
      </c>
      <c r="H96" s="94">
        <f t="shared" si="113"/>
        <v>44979</v>
      </c>
      <c r="I96" s="94">
        <f t="shared" si="118"/>
        <v>44979</v>
      </c>
      <c r="J96" s="95">
        <f t="shared" si="126"/>
        <v>21</v>
      </c>
      <c r="K96" s="95">
        <f t="shared" si="102"/>
        <v>18</v>
      </c>
      <c r="L96" s="8">
        <f t="shared" si="127"/>
        <v>1.0053116600000001</v>
      </c>
      <c r="M96" s="96">
        <f t="shared" si="114"/>
        <v>1.0040996</v>
      </c>
      <c r="N96" s="96">
        <f t="shared" si="146"/>
        <v>1.00550714681928</v>
      </c>
      <c r="O96" s="89">
        <f t="shared" si="115"/>
        <v>1.0108480500000001</v>
      </c>
      <c r="P96" s="89">
        <f t="shared" si="119"/>
        <v>978.55579634000003</v>
      </c>
      <c r="Q96" s="11">
        <f t="shared" si="134"/>
        <v>0</v>
      </c>
      <c r="R96" s="7">
        <f t="shared" si="128"/>
        <v>0</v>
      </c>
      <c r="S96" s="89">
        <f t="shared" si="91"/>
        <v>0</v>
      </c>
      <c r="T96" s="98">
        <f t="shared" si="129"/>
        <v>8.5000000000000006E-2</v>
      </c>
      <c r="U96" s="97">
        <f t="shared" si="58"/>
        <v>18</v>
      </c>
      <c r="V96" s="97">
        <v>252</v>
      </c>
      <c r="W96" s="96">
        <f t="shared" si="120"/>
        <v>1.005844153</v>
      </c>
      <c r="X96" s="89">
        <f t="shared" si="121"/>
        <v>5.71882979</v>
      </c>
      <c r="Y96" s="137">
        <f t="shared" si="122"/>
        <v>0</v>
      </c>
      <c r="Z96" s="99" t="str">
        <f t="shared" si="135"/>
        <v>J=</v>
      </c>
      <c r="AA96" s="94">
        <f t="shared" si="136"/>
        <v>44979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23"/>
        <v>47504</v>
      </c>
      <c r="AP96" s="132">
        <f>VLOOKUP($AO96,[1]Plan1!$EW$155:$EZ$311,2)</f>
        <v>7245.38</v>
      </c>
      <c r="AQ96" s="131">
        <f t="shared" si="130"/>
        <v>47443</v>
      </c>
      <c r="AR96" s="132">
        <f>VLOOKUP($AO96,[1]Plan1!$EW$155:$EZ$311,4)</f>
        <v>7245.38</v>
      </c>
      <c r="AS96" s="131">
        <f t="shared" si="131"/>
        <v>47473</v>
      </c>
      <c r="AT96" s="133">
        <f t="shared" si="13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24"/>
        <v>44973</v>
      </c>
      <c r="B97" s="89">
        <f t="shared" si="116"/>
        <v>984.88313804000006</v>
      </c>
      <c r="C97" s="89">
        <f t="shared" si="133"/>
        <v>968.05429494999998</v>
      </c>
      <c r="D97" s="90">
        <f t="shared" si="125"/>
        <v>6434.2</v>
      </c>
      <c r="E97" s="91">
        <f t="shared" si="97"/>
        <v>6474.09</v>
      </c>
      <c r="F97" s="92">
        <f t="shared" si="98"/>
        <v>44915</v>
      </c>
      <c r="G97" s="93">
        <f t="shared" si="117"/>
        <v>6.199682944266538E-3</v>
      </c>
      <c r="H97" s="94">
        <f t="shared" si="113"/>
        <v>44979</v>
      </c>
      <c r="I97" s="94">
        <f t="shared" si="118"/>
        <v>44979</v>
      </c>
      <c r="J97" s="95">
        <f t="shared" si="126"/>
        <v>21</v>
      </c>
      <c r="K97" s="95">
        <f t="shared" si="102"/>
        <v>19</v>
      </c>
      <c r="L97" s="8">
        <f t="shared" si="127"/>
        <v>1.0056075799999999</v>
      </c>
      <c r="M97" s="96">
        <f t="shared" si="114"/>
        <v>1.0040996</v>
      </c>
      <c r="N97" s="96">
        <f t="shared" si="146"/>
        <v>1.00550714681928</v>
      </c>
      <c r="O97" s="89">
        <f t="shared" si="115"/>
        <v>1.0111456000000001</v>
      </c>
      <c r="P97" s="89">
        <f t="shared" si="119"/>
        <v>978.84384089000002</v>
      </c>
      <c r="Q97" s="11">
        <f t="shared" si="134"/>
        <v>0</v>
      </c>
      <c r="R97" s="7">
        <f t="shared" si="128"/>
        <v>0</v>
      </c>
      <c r="S97" s="89">
        <f t="shared" si="91"/>
        <v>0</v>
      </c>
      <c r="T97" s="98">
        <f t="shared" si="129"/>
        <v>8.5000000000000006E-2</v>
      </c>
      <c r="U97" s="97">
        <f t="shared" si="58"/>
        <v>19</v>
      </c>
      <c r="V97" s="97">
        <v>252</v>
      </c>
      <c r="W97" s="96">
        <f t="shared" si="120"/>
        <v>1.0061698269999999</v>
      </c>
      <c r="X97" s="89">
        <f t="shared" si="121"/>
        <v>6.0392971500000003</v>
      </c>
      <c r="Y97" s="137">
        <f t="shared" si="122"/>
        <v>0</v>
      </c>
      <c r="Z97" s="99" t="str">
        <f t="shared" si="135"/>
        <v>J=</v>
      </c>
      <c r="AA97" s="94">
        <f t="shared" si="136"/>
        <v>44979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23"/>
        <v>47534</v>
      </c>
      <c r="AP97" s="132">
        <f>VLOOKUP($AO97,[1]Plan1!$EW$155:$EZ$311,2)</f>
        <v>7245.38</v>
      </c>
      <c r="AQ97" s="131">
        <f t="shared" si="130"/>
        <v>47472</v>
      </c>
      <c r="AR97" s="132">
        <f>VLOOKUP($AO97,[1]Plan1!$EW$155:$EZ$311,4)</f>
        <v>7245.38</v>
      </c>
      <c r="AS97" s="131">
        <f t="shared" si="131"/>
        <v>47503</v>
      </c>
      <c r="AT97" s="133">
        <f t="shared" si="13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24"/>
        <v>44974</v>
      </c>
      <c r="B98" s="89">
        <f t="shared" si="116"/>
        <v>985.49203005000004</v>
      </c>
      <c r="C98" s="89">
        <f t="shared" si="133"/>
        <v>968.05429494999998</v>
      </c>
      <c r="D98" s="90">
        <f t="shared" si="125"/>
        <v>6434.2</v>
      </c>
      <c r="E98" s="91">
        <f t="shared" si="97"/>
        <v>6474.09</v>
      </c>
      <c r="F98" s="92">
        <f t="shared" si="98"/>
        <v>44915</v>
      </c>
      <c r="G98" s="93">
        <f t="shared" si="117"/>
        <v>6.199682944266538E-3</v>
      </c>
      <c r="H98" s="94">
        <f t="shared" si="113"/>
        <v>44979</v>
      </c>
      <c r="I98" s="94">
        <f t="shared" si="118"/>
        <v>44979</v>
      </c>
      <c r="J98" s="95">
        <f t="shared" si="126"/>
        <v>21</v>
      </c>
      <c r="K98" s="95">
        <f t="shared" si="102"/>
        <v>20</v>
      </c>
      <c r="L98" s="8">
        <f t="shared" si="127"/>
        <v>1.00590359</v>
      </c>
      <c r="M98" s="96">
        <f t="shared" si="114"/>
        <v>1.0040996</v>
      </c>
      <c r="N98" s="96">
        <f t="shared" si="146"/>
        <v>1.00550714681928</v>
      </c>
      <c r="O98" s="89">
        <f t="shared" si="115"/>
        <v>1.01144324</v>
      </c>
      <c r="P98" s="89">
        <f t="shared" si="119"/>
        <v>979.13197258000002</v>
      </c>
      <c r="Q98" s="11">
        <f t="shared" si="134"/>
        <v>0</v>
      </c>
      <c r="R98" s="7">
        <f t="shared" si="128"/>
        <v>0</v>
      </c>
      <c r="S98" s="89">
        <f t="shared" si="91"/>
        <v>0</v>
      </c>
      <c r="T98" s="98">
        <f t="shared" si="129"/>
        <v>8.5000000000000006E-2</v>
      </c>
      <c r="U98" s="97">
        <f t="shared" si="58"/>
        <v>20</v>
      </c>
      <c r="V98" s="97">
        <v>252</v>
      </c>
      <c r="W98" s="96">
        <f t="shared" si="120"/>
        <v>1.006495608</v>
      </c>
      <c r="X98" s="89">
        <f t="shared" si="121"/>
        <v>6.3600574700000001</v>
      </c>
      <c r="Y98" s="137">
        <f t="shared" si="122"/>
        <v>0</v>
      </c>
      <c r="Z98" s="99" t="str">
        <f t="shared" si="135"/>
        <v>J=</v>
      </c>
      <c r="AA98" s="94">
        <f t="shared" si="136"/>
        <v>44979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23"/>
        <v>47562</v>
      </c>
      <c r="AP98" s="132">
        <f>VLOOKUP($AO98,[1]Plan1!$EW$155:$EZ$311,2)</f>
        <v>7245.38</v>
      </c>
      <c r="AQ98" s="131">
        <f t="shared" si="130"/>
        <v>47503</v>
      </c>
      <c r="AR98" s="132">
        <f>VLOOKUP($AO98,[1]Plan1!$EW$155:$EZ$311,4)</f>
        <v>7245.38</v>
      </c>
      <c r="AS98" s="131">
        <f t="shared" si="131"/>
        <v>47534</v>
      </c>
      <c r="AT98" s="133">
        <f t="shared" si="13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24"/>
        <v>44975</v>
      </c>
      <c r="B99" s="89">
        <f t="shared" si="116"/>
        <v>986.10128960999998</v>
      </c>
      <c r="C99" s="89">
        <f t="shared" si="133"/>
        <v>968.05429494999998</v>
      </c>
      <c r="D99" s="90">
        <f t="shared" si="125"/>
        <v>6434.2</v>
      </c>
      <c r="E99" s="91">
        <f t="shared" si="97"/>
        <v>6474.09</v>
      </c>
      <c r="F99" s="92">
        <f t="shared" si="98"/>
        <v>44915</v>
      </c>
      <c r="G99" s="93">
        <f t="shared" si="117"/>
        <v>6.199682944266538E-3</v>
      </c>
      <c r="H99" s="94">
        <f t="shared" si="113"/>
        <v>44979</v>
      </c>
      <c r="I99" s="94">
        <f t="shared" si="118"/>
        <v>44979</v>
      </c>
      <c r="J99" s="95">
        <f t="shared" si="126"/>
        <v>21</v>
      </c>
      <c r="K99" s="95">
        <f t="shared" si="102"/>
        <v>21</v>
      </c>
      <c r="L99" s="8">
        <f t="shared" si="127"/>
        <v>1.0061996799999999</v>
      </c>
      <c r="M99" s="96">
        <f t="shared" si="114"/>
        <v>1.0040996</v>
      </c>
      <c r="N99" s="96">
        <f t="shared" si="146"/>
        <v>1.00550714681928</v>
      </c>
      <c r="O99" s="89">
        <f t="shared" si="115"/>
        <v>1.01174096</v>
      </c>
      <c r="P99" s="89">
        <f t="shared" si="119"/>
        <v>979.42018169999994</v>
      </c>
      <c r="Q99" s="11">
        <f t="shared" si="134"/>
        <v>0</v>
      </c>
      <c r="R99" s="7">
        <f t="shared" si="128"/>
        <v>0</v>
      </c>
      <c r="S99" s="89">
        <f t="shared" si="91"/>
        <v>0</v>
      </c>
      <c r="T99" s="98">
        <f t="shared" si="129"/>
        <v>8.5000000000000006E-2</v>
      </c>
      <c r="U99" s="97">
        <f t="shared" si="58"/>
        <v>21</v>
      </c>
      <c r="V99" s="97">
        <v>252</v>
      </c>
      <c r="W99" s="96">
        <f t="shared" si="120"/>
        <v>1.0068214929999999</v>
      </c>
      <c r="X99" s="89">
        <f t="shared" si="121"/>
        <v>6.6811079099999997</v>
      </c>
      <c r="Y99" s="137">
        <f t="shared" si="122"/>
        <v>0</v>
      </c>
      <c r="Z99" s="99" t="str">
        <f t="shared" si="135"/>
        <v>J=</v>
      </c>
      <c r="AA99" s="94">
        <f t="shared" si="136"/>
        <v>44979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23"/>
        <v>47595</v>
      </c>
      <c r="AP99" s="132">
        <f>VLOOKUP($AO99,[1]Plan1!$EW$155:$EZ$311,2)</f>
        <v>7245.38</v>
      </c>
      <c r="AQ99" s="131">
        <f t="shared" si="130"/>
        <v>47536</v>
      </c>
      <c r="AR99" s="132">
        <f>VLOOKUP($AO99,[1]Plan1!$EW$155:$EZ$311,4)</f>
        <v>7245.38</v>
      </c>
      <c r="AS99" s="131">
        <f t="shared" si="131"/>
        <v>47564</v>
      </c>
      <c r="AT99" s="133">
        <f t="shared" si="13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24"/>
        <v>44976</v>
      </c>
      <c r="B100" s="89">
        <f t="shared" si="116"/>
        <v>986.10128960999998</v>
      </c>
      <c r="C100" s="89">
        <f t="shared" si="133"/>
        <v>968.05429494999998</v>
      </c>
      <c r="D100" s="90">
        <f t="shared" si="125"/>
        <v>6434.2</v>
      </c>
      <c r="E100" s="91">
        <f t="shared" si="97"/>
        <v>6474.09</v>
      </c>
      <c r="F100" s="92">
        <f t="shared" si="98"/>
        <v>44915</v>
      </c>
      <c r="G100" s="93">
        <f t="shared" si="117"/>
        <v>6.199682944266538E-3</v>
      </c>
      <c r="H100" s="94">
        <f t="shared" si="113"/>
        <v>44979</v>
      </c>
      <c r="I100" s="94">
        <f t="shared" si="118"/>
        <v>44979</v>
      </c>
      <c r="J100" s="95">
        <f t="shared" si="126"/>
        <v>21</v>
      </c>
      <c r="K100" s="95">
        <f t="shared" si="102"/>
        <v>21</v>
      </c>
      <c r="L100" s="8">
        <f t="shared" si="127"/>
        <v>1.0061996799999999</v>
      </c>
      <c r="M100" s="96">
        <f t="shared" si="114"/>
        <v>1.0040996</v>
      </c>
      <c r="N100" s="96">
        <f t="shared" si="146"/>
        <v>1.00550714681928</v>
      </c>
      <c r="O100" s="89">
        <f t="shared" si="115"/>
        <v>1.01174096</v>
      </c>
      <c r="P100" s="89">
        <f t="shared" si="119"/>
        <v>979.42018169999994</v>
      </c>
      <c r="Q100" s="11">
        <f t="shared" si="134"/>
        <v>0</v>
      </c>
      <c r="R100" s="7">
        <f t="shared" si="128"/>
        <v>0</v>
      </c>
      <c r="S100" s="89">
        <f t="shared" si="91"/>
        <v>0</v>
      </c>
      <c r="T100" s="98">
        <f t="shared" si="129"/>
        <v>8.5000000000000006E-2</v>
      </c>
      <c r="U100" s="97">
        <f t="shared" si="58"/>
        <v>21</v>
      </c>
      <c r="V100" s="97">
        <v>252</v>
      </c>
      <c r="W100" s="96">
        <f t="shared" si="120"/>
        <v>1.0068214929999999</v>
      </c>
      <c r="X100" s="89">
        <f t="shared" si="121"/>
        <v>6.6811079099999997</v>
      </c>
      <c r="Y100" s="137">
        <f t="shared" si="122"/>
        <v>0</v>
      </c>
      <c r="Z100" s="99" t="str">
        <f t="shared" si="135"/>
        <v>J=</v>
      </c>
      <c r="AA100" s="94">
        <f t="shared" si="136"/>
        <v>44979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23"/>
        <v>47623</v>
      </c>
      <c r="AP100" s="132">
        <f>VLOOKUP($AO100,[1]Plan1!$EW$155:$EZ$311,2)</f>
        <v>7245.38</v>
      </c>
      <c r="AQ100" s="131">
        <f t="shared" si="130"/>
        <v>47562</v>
      </c>
      <c r="AR100" s="132">
        <f>VLOOKUP($AO100,[1]Plan1!$EW$155:$EZ$311,4)</f>
        <v>7245.38</v>
      </c>
      <c r="AS100" s="131">
        <f t="shared" si="131"/>
        <v>47593</v>
      </c>
      <c r="AT100" s="133">
        <f t="shared" si="13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24"/>
        <v>44977</v>
      </c>
      <c r="B101" s="89">
        <f t="shared" si="116"/>
        <v>986.10128960999998</v>
      </c>
      <c r="C101" s="89">
        <f t="shared" si="133"/>
        <v>968.05429494999998</v>
      </c>
      <c r="D101" s="90">
        <f t="shared" si="125"/>
        <v>6434.2</v>
      </c>
      <c r="E101" s="91">
        <f t="shared" si="97"/>
        <v>6474.09</v>
      </c>
      <c r="F101" s="92">
        <f t="shared" si="98"/>
        <v>44915</v>
      </c>
      <c r="G101" s="93">
        <f t="shared" si="117"/>
        <v>6.199682944266538E-3</v>
      </c>
      <c r="H101" s="94">
        <f t="shared" si="113"/>
        <v>45005</v>
      </c>
      <c r="I101" s="94">
        <f t="shared" si="118"/>
        <v>44979</v>
      </c>
      <c r="J101" s="95">
        <f t="shared" si="126"/>
        <v>21</v>
      </c>
      <c r="K101" s="95">
        <f t="shared" si="102"/>
        <v>21</v>
      </c>
      <c r="L101" s="8">
        <f t="shared" si="127"/>
        <v>1.0061996799999999</v>
      </c>
      <c r="M101" s="96">
        <f t="shared" si="114"/>
        <v>1.0040996</v>
      </c>
      <c r="N101" s="96">
        <f t="shared" si="146"/>
        <v>1.00550714681928</v>
      </c>
      <c r="O101" s="89">
        <f t="shared" si="115"/>
        <v>1.01174096</v>
      </c>
      <c r="P101" s="89">
        <f t="shared" si="119"/>
        <v>979.42018169999994</v>
      </c>
      <c r="Q101" s="11">
        <f t="shared" si="134"/>
        <v>0</v>
      </c>
      <c r="R101" s="7">
        <f t="shared" si="128"/>
        <v>0</v>
      </c>
      <c r="S101" s="89">
        <f t="shared" si="91"/>
        <v>0</v>
      </c>
      <c r="T101" s="98">
        <f t="shared" si="129"/>
        <v>8.5000000000000006E-2</v>
      </c>
      <c r="U101" s="97">
        <f t="shared" ref="U101:U164" si="147">IF(Q100&gt;0,1,IF(K101=K100,U100,U100+1))</f>
        <v>21</v>
      </c>
      <c r="V101" s="97">
        <v>252</v>
      </c>
      <c r="W101" s="96">
        <f t="shared" si="120"/>
        <v>1.0068214929999999</v>
      </c>
      <c r="X101" s="89">
        <f t="shared" si="121"/>
        <v>6.6811079099999997</v>
      </c>
      <c r="Y101" s="137">
        <f t="shared" si="122"/>
        <v>0</v>
      </c>
      <c r="Z101" s="99" t="str">
        <f t="shared" si="135"/>
        <v>J=</v>
      </c>
      <c r="AA101" s="94">
        <f t="shared" si="136"/>
        <v>44979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23"/>
        <v>47655</v>
      </c>
      <c r="AP101" s="132">
        <f>VLOOKUP($AO101,[1]Plan1!$EW$155:$EZ$311,2)</f>
        <v>7245.38</v>
      </c>
      <c r="AQ101" s="131">
        <f t="shared" si="130"/>
        <v>47594</v>
      </c>
      <c r="AR101" s="132">
        <f>VLOOKUP($AO101,[1]Plan1!$EW$155:$EZ$311,4)</f>
        <v>7245.38</v>
      </c>
      <c r="AS101" s="131">
        <f t="shared" si="131"/>
        <v>47624</v>
      </c>
      <c r="AT101" s="133">
        <f t="shared" si="13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24"/>
        <v>44978</v>
      </c>
      <c r="B102" s="89">
        <f t="shared" si="116"/>
        <v>986.10128960999998</v>
      </c>
      <c r="C102" s="89">
        <f t="shared" si="133"/>
        <v>968.05429494999998</v>
      </c>
      <c r="D102" s="90">
        <f t="shared" si="125"/>
        <v>6434.2</v>
      </c>
      <c r="E102" s="91">
        <f t="shared" si="97"/>
        <v>6474.09</v>
      </c>
      <c r="F102" s="92">
        <f t="shared" si="98"/>
        <v>44915</v>
      </c>
      <c r="G102" s="93">
        <f t="shared" si="117"/>
        <v>6.199682944266538E-3</v>
      </c>
      <c r="H102" s="94">
        <f t="shared" si="113"/>
        <v>45005</v>
      </c>
      <c r="I102" s="94">
        <f t="shared" si="118"/>
        <v>44979</v>
      </c>
      <c r="J102" s="95">
        <f t="shared" si="126"/>
        <v>21</v>
      </c>
      <c r="K102" s="95">
        <f t="shared" si="102"/>
        <v>21</v>
      </c>
      <c r="L102" s="8">
        <f t="shared" si="127"/>
        <v>1.0061996799999999</v>
      </c>
      <c r="M102" s="96">
        <f t="shared" si="114"/>
        <v>1.0040996</v>
      </c>
      <c r="N102" s="96">
        <f t="shared" si="146"/>
        <v>1.00550714681928</v>
      </c>
      <c r="O102" s="89">
        <f t="shared" si="115"/>
        <v>1.01174096</v>
      </c>
      <c r="P102" s="89">
        <f t="shared" si="119"/>
        <v>979.42018169999994</v>
      </c>
      <c r="Q102" s="11">
        <f t="shared" si="134"/>
        <v>0</v>
      </c>
      <c r="R102" s="7">
        <f t="shared" si="128"/>
        <v>0</v>
      </c>
      <c r="S102" s="89">
        <f t="shared" si="91"/>
        <v>0</v>
      </c>
      <c r="T102" s="98">
        <f t="shared" si="129"/>
        <v>8.5000000000000006E-2</v>
      </c>
      <c r="U102" s="97">
        <f t="shared" si="147"/>
        <v>21</v>
      </c>
      <c r="V102" s="97">
        <v>252</v>
      </c>
      <c r="W102" s="96">
        <f t="shared" si="120"/>
        <v>1.0068214929999999</v>
      </c>
      <c r="X102" s="89">
        <f t="shared" si="121"/>
        <v>6.6811079099999997</v>
      </c>
      <c r="Y102" s="137">
        <f t="shared" si="122"/>
        <v>0</v>
      </c>
      <c r="Z102" s="99" t="str">
        <f t="shared" si="135"/>
        <v>J=</v>
      </c>
      <c r="AA102" s="94">
        <f t="shared" si="136"/>
        <v>44979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23"/>
        <v>47686</v>
      </c>
      <c r="AP102" s="132">
        <f>VLOOKUP($AO102,[1]Plan1!$EW$155:$EZ$311,2)</f>
        <v>7245.38</v>
      </c>
      <c r="AQ102" s="131">
        <f t="shared" si="130"/>
        <v>47625</v>
      </c>
      <c r="AR102" s="132">
        <f>VLOOKUP($AO102,[1]Plan1!$EW$155:$EZ$311,4)</f>
        <v>7245.38</v>
      </c>
      <c r="AS102" s="131">
        <f t="shared" si="131"/>
        <v>47656</v>
      </c>
      <c r="AT102" s="133">
        <f t="shared" si="13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">
      <c r="A103" s="88">
        <f t="shared" si="124"/>
        <v>44979</v>
      </c>
      <c r="B103" s="89">
        <f t="shared" si="116"/>
        <v>986.10128960999998</v>
      </c>
      <c r="C103" s="89">
        <f t="shared" si="133"/>
        <v>968.05429494999998</v>
      </c>
      <c r="D103" s="90">
        <f t="shared" si="125"/>
        <v>6434.2</v>
      </c>
      <c r="E103" s="91">
        <f t="shared" si="97"/>
        <v>6474.09</v>
      </c>
      <c r="F103" s="92">
        <f t="shared" si="98"/>
        <v>44915</v>
      </c>
      <c r="G103" s="93">
        <f t="shared" si="117"/>
        <v>6.199682944266538E-3</v>
      </c>
      <c r="H103" s="94">
        <f t="shared" si="113"/>
        <v>45005</v>
      </c>
      <c r="I103" s="94">
        <f t="shared" si="118"/>
        <v>44979</v>
      </c>
      <c r="J103" s="95">
        <f t="shared" si="126"/>
        <v>21</v>
      </c>
      <c r="K103" s="95">
        <f t="shared" si="102"/>
        <v>21</v>
      </c>
      <c r="L103" s="8">
        <f t="shared" si="127"/>
        <v>1.0061996799999999</v>
      </c>
      <c r="M103" s="96">
        <f t="shared" si="114"/>
        <v>1.0040996</v>
      </c>
      <c r="N103" s="96">
        <f t="shared" si="146"/>
        <v>1.00550714681928</v>
      </c>
      <c r="O103" s="89">
        <f t="shared" si="115"/>
        <v>1.01174096</v>
      </c>
      <c r="P103" s="89">
        <f t="shared" si="119"/>
        <v>979.42018169999994</v>
      </c>
      <c r="Q103" s="11">
        <f t="shared" si="134"/>
        <v>3</v>
      </c>
      <c r="R103" s="158">
        <f>S103/P103</f>
        <v>1.3132566931257876E-2</v>
      </c>
      <c r="S103" s="159">
        <v>12.862301090000001</v>
      </c>
      <c r="T103" s="98">
        <f t="shared" si="129"/>
        <v>8.5000000000000006E-2</v>
      </c>
      <c r="U103" s="97">
        <f t="shared" si="147"/>
        <v>21</v>
      </c>
      <c r="V103" s="97">
        <v>252</v>
      </c>
      <c r="W103" s="96">
        <f t="shared" si="120"/>
        <v>1.0068214929999999</v>
      </c>
      <c r="X103" s="89">
        <f t="shared" si="121"/>
        <v>6.6811079099999997</v>
      </c>
      <c r="Y103" s="137">
        <f t="shared" si="122"/>
        <v>19.543409</v>
      </c>
      <c r="Z103" s="99" t="str">
        <f t="shared" si="135"/>
        <v>J=</v>
      </c>
      <c r="AA103" s="94">
        <f t="shared" si="136"/>
        <v>44979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23"/>
        <v>47715</v>
      </c>
      <c r="AP103" s="132">
        <f>VLOOKUP($AO103,[1]Plan1!$EW$155:$EZ$311,2)</f>
        <v>7245.38</v>
      </c>
      <c r="AQ103" s="131">
        <f t="shared" si="130"/>
        <v>47654</v>
      </c>
      <c r="AR103" s="132">
        <f>VLOOKUP($AO103,[1]Plan1!$EW$155:$EZ$311,4)</f>
        <v>7245.38</v>
      </c>
      <c r="AS103" s="131">
        <f t="shared" si="131"/>
        <v>47684</v>
      </c>
      <c r="AT103" s="133">
        <f t="shared" si="13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24"/>
        <v>44980</v>
      </c>
      <c r="B104" s="89">
        <f t="shared" si="116"/>
        <v>967.15478710999992</v>
      </c>
      <c r="C104" s="89">
        <f t="shared" si="133"/>
        <v>955.34125713000003</v>
      </c>
      <c r="D104" s="90">
        <f t="shared" si="125"/>
        <v>6474.09</v>
      </c>
      <c r="E104" s="91">
        <f t="shared" si="97"/>
        <v>6508.4</v>
      </c>
      <c r="F104" s="92">
        <f t="shared" si="98"/>
        <v>44948</v>
      </c>
      <c r="G104" s="93">
        <f t="shared" si="117"/>
        <v>5.2995865055938118E-3</v>
      </c>
      <c r="H104" s="94">
        <f t="shared" si="113"/>
        <v>45005</v>
      </c>
      <c r="I104" s="94">
        <f t="shared" si="118"/>
        <v>45005</v>
      </c>
      <c r="J104" s="95">
        <f t="shared" si="126"/>
        <v>18</v>
      </c>
      <c r="K104" s="95">
        <f t="shared" si="102"/>
        <v>1</v>
      </c>
      <c r="L104" s="8">
        <f t="shared" si="127"/>
        <v>1.00029368</v>
      </c>
      <c r="M104" s="96">
        <f t="shared" si="114"/>
        <v>1.0061996799999999</v>
      </c>
      <c r="N104" s="96">
        <f t="shared" si="146"/>
        <v>1.0117409693672725</v>
      </c>
      <c r="O104" s="89">
        <f t="shared" si="115"/>
        <v>1.0120380899999999</v>
      </c>
      <c r="P104" s="89">
        <f t="shared" si="119"/>
        <v>966.84174115999997</v>
      </c>
      <c r="Q104" s="11">
        <f t="shared" si="134"/>
        <v>0</v>
      </c>
      <c r="R104" s="7">
        <f t="shared" si="128"/>
        <v>0</v>
      </c>
      <c r="S104" s="89">
        <f t="shared" ref="S104:S166" si="148">IF(R104&gt;0,TRUNC(R104*P104,8),0)</f>
        <v>0</v>
      </c>
      <c r="T104" s="98">
        <f t="shared" si="129"/>
        <v>8.5000000000000006E-2</v>
      </c>
      <c r="U104" s="97">
        <f t="shared" si="147"/>
        <v>1</v>
      </c>
      <c r="V104" s="97">
        <v>252</v>
      </c>
      <c r="W104" s="96">
        <f t="shared" si="120"/>
        <v>1.0003237819999999</v>
      </c>
      <c r="X104" s="89">
        <f t="shared" si="121"/>
        <v>0.31304595000000002</v>
      </c>
      <c r="Y104" s="137">
        <f t="shared" si="122"/>
        <v>0</v>
      </c>
      <c r="Z104" s="99" t="str">
        <f t="shared" si="135"/>
        <v>J=</v>
      </c>
      <c r="AA104" s="94">
        <f t="shared" si="136"/>
        <v>45005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23"/>
        <v>47746</v>
      </c>
      <c r="AP104" s="132">
        <f>VLOOKUP($AO104,[1]Plan1!$EW$155:$EZ$311,2)</f>
        <v>7245.38</v>
      </c>
      <c r="AQ104" s="131">
        <f t="shared" si="130"/>
        <v>47684</v>
      </c>
      <c r="AR104" s="132">
        <f>VLOOKUP($AO104,[1]Plan1!$EW$155:$EZ$311,4)</f>
        <v>7245.38</v>
      </c>
      <c r="AS104" s="131">
        <f t="shared" si="131"/>
        <v>47715</v>
      </c>
      <c r="AT104" s="133">
        <f t="shared" si="13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24"/>
        <v>44981</v>
      </c>
      <c r="B105" s="89">
        <f t="shared" si="116"/>
        <v>967.75207554000008</v>
      </c>
      <c r="C105" s="89">
        <f t="shared" si="133"/>
        <v>955.34125713000003</v>
      </c>
      <c r="D105" s="90">
        <f t="shared" si="125"/>
        <v>6474.09</v>
      </c>
      <c r="E105" s="91">
        <f t="shared" si="97"/>
        <v>6508.4</v>
      </c>
      <c r="F105" s="92">
        <f t="shared" si="98"/>
        <v>44948</v>
      </c>
      <c r="G105" s="93">
        <f t="shared" si="117"/>
        <v>5.2995865055938118E-3</v>
      </c>
      <c r="H105" s="94">
        <f t="shared" si="113"/>
        <v>45005</v>
      </c>
      <c r="I105" s="94">
        <f t="shared" si="118"/>
        <v>45005</v>
      </c>
      <c r="J105" s="95">
        <f t="shared" si="126"/>
        <v>18</v>
      </c>
      <c r="K105" s="95">
        <f t="shared" si="102"/>
        <v>2</v>
      </c>
      <c r="L105" s="8">
        <f t="shared" si="127"/>
        <v>1.00058746</v>
      </c>
      <c r="M105" s="96">
        <f t="shared" si="114"/>
        <v>1.0061996799999999</v>
      </c>
      <c r="N105" s="96">
        <f t="shared" si="146"/>
        <v>1.0117409693672725</v>
      </c>
      <c r="O105" s="89">
        <f t="shared" ref="O105:O168" si="149">TRUNC(TRUNC((L105*N105),15),8)</f>
        <v>1.01233532</v>
      </c>
      <c r="P105" s="89">
        <f t="shared" si="119"/>
        <v>967.12569724000002</v>
      </c>
      <c r="Q105" s="11">
        <f t="shared" si="134"/>
        <v>0</v>
      </c>
      <c r="R105" s="7">
        <f t="shared" si="128"/>
        <v>0</v>
      </c>
      <c r="S105" s="89">
        <f t="shared" si="148"/>
        <v>0</v>
      </c>
      <c r="T105" s="98">
        <f t="shared" si="129"/>
        <v>8.5000000000000006E-2</v>
      </c>
      <c r="U105" s="97">
        <f t="shared" si="147"/>
        <v>2</v>
      </c>
      <c r="V105" s="97">
        <v>252</v>
      </c>
      <c r="W105" s="96">
        <f t="shared" si="120"/>
        <v>1.00064767</v>
      </c>
      <c r="X105" s="89">
        <f t="shared" si="121"/>
        <v>0.62637830000000005</v>
      </c>
      <c r="Y105" s="137">
        <f t="shared" si="122"/>
        <v>0</v>
      </c>
      <c r="Z105" s="99" t="str">
        <f t="shared" si="135"/>
        <v>J=</v>
      </c>
      <c r="AA105" s="94">
        <f t="shared" si="136"/>
        <v>45005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23"/>
        <v>47777</v>
      </c>
      <c r="AP105" s="132">
        <f>VLOOKUP($AO105,[1]Plan1!$EW$155:$EZ$311,2)</f>
        <v>7245.38</v>
      </c>
      <c r="AQ105" s="131">
        <f t="shared" si="130"/>
        <v>47716</v>
      </c>
      <c r="AR105" s="132">
        <f>VLOOKUP($AO105,[1]Plan1!$EW$155:$EZ$311,4)</f>
        <v>7245.38</v>
      </c>
      <c r="AS105" s="131">
        <f t="shared" si="131"/>
        <v>47747</v>
      </c>
      <c r="AT105" s="133">
        <f t="shared" si="13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24"/>
        <v>44982</v>
      </c>
      <c r="B106" s="89">
        <f t="shared" si="116"/>
        <v>968.34972502000005</v>
      </c>
      <c r="C106" s="89">
        <f t="shared" si="133"/>
        <v>955.34125713000003</v>
      </c>
      <c r="D106" s="90">
        <f t="shared" si="125"/>
        <v>6474.09</v>
      </c>
      <c r="E106" s="91">
        <f t="shared" si="97"/>
        <v>6508.4</v>
      </c>
      <c r="F106" s="92">
        <f t="shared" si="98"/>
        <v>44948</v>
      </c>
      <c r="G106" s="93">
        <f t="shared" si="117"/>
        <v>5.2995865055938118E-3</v>
      </c>
      <c r="H106" s="94">
        <f t="shared" si="113"/>
        <v>45005</v>
      </c>
      <c r="I106" s="94">
        <f t="shared" si="118"/>
        <v>45005</v>
      </c>
      <c r="J106" s="95">
        <f t="shared" si="126"/>
        <v>18</v>
      </c>
      <c r="K106" s="95">
        <f t="shared" si="102"/>
        <v>3</v>
      </c>
      <c r="L106" s="8">
        <f t="shared" si="127"/>
        <v>1.00088132</v>
      </c>
      <c r="M106" s="96">
        <f t="shared" ref="M106:M169" si="150">IF(I106&gt;I105,L105,M105)</f>
        <v>1.0061996799999999</v>
      </c>
      <c r="N106" s="96">
        <f t="shared" si="146"/>
        <v>1.0117409693672725</v>
      </c>
      <c r="O106" s="89">
        <f t="shared" si="149"/>
        <v>1.0126326299999999</v>
      </c>
      <c r="P106" s="89">
        <f t="shared" si="119"/>
        <v>967.40972975</v>
      </c>
      <c r="Q106" s="11">
        <f t="shared" si="134"/>
        <v>0</v>
      </c>
      <c r="R106" s="7">
        <f t="shared" si="128"/>
        <v>0</v>
      </c>
      <c r="S106" s="89">
        <f t="shared" si="148"/>
        <v>0</v>
      </c>
      <c r="T106" s="98">
        <f t="shared" si="129"/>
        <v>8.5000000000000006E-2</v>
      </c>
      <c r="U106" s="97">
        <f t="shared" si="147"/>
        <v>3</v>
      </c>
      <c r="V106" s="97">
        <v>252</v>
      </c>
      <c r="W106" s="96">
        <f t="shared" si="120"/>
        <v>1.000971662</v>
      </c>
      <c r="X106" s="89">
        <f t="shared" si="121"/>
        <v>0.93999527000000005</v>
      </c>
      <c r="Y106" s="137">
        <f t="shared" si="122"/>
        <v>0</v>
      </c>
      <c r="Z106" s="99" t="str">
        <f t="shared" si="135"/>
        <v>J=</v>
      </c>
      <c r="AA106" s="94">
        <f t="shared" si="136"/>
        <v>45005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51">AJ297</f>
        <v>47808</v>
      </c>
      <c r="AP106" s="132">
        <f>VLOOKUP($AO106,[1]Plan1!$EW$155:$EZ$311,2)</f>
        <v>7245.38</v>
      </c>
      <c r="AQ106" s="131">
        <f t="shared" si="130"/>
        <v>47747</v>
      </c>
      <c r="AR106" s="132">
        <f>VLOOKUP($AO106,[1]Plan1!$EW$155:$EZ$311,4)</f>
        <v>7245.38</v>
      </c>
      <c r="AS106" s="131">
        <f t="shared" si="131"/>
        <v>47777</v>
      </c>
      <c r="AT106" s="133">
        <f t="shared" si="13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24"/>
        <v>44983</v>
      </c>
      <c r="B107" s="89">
        <f t="shared" si="116"/>
        <v>968.34972502000005</v>
      </c>
      <c r="C107" s="89">
        <f t="shared" si="133"/>
        <v>955.34125713000003</v>
      </c>
      <c r="D107" s="90">
        <f t="shared" si="125"/>
        <v>6474.09</v>
      </c>
      <c r="E107" s="91">
        <f t="shared" si="97"/>
        <v>6508.4</v>
      </c>
      <c r="F107" s="92">
        <f t="shared" si="98"/>
        <v>44948</v>
      </c>
      <c r="G107" s="93">
        <f t="shared" si="117"/>
        <v>5.2995865055938118E-3</v>
      </c>
      <c r="H107" s="94">
        <f t="shared" si="113"/>
        <v>45005</v>
      </c>
      <c r="I107" s="94">
        <f t="shared" si="118"/>
        <v>45005</v>
      </c>
      <c r="J107" s="95">
        <f t="shared" si="126"/>
        <v>18</v>
      </c>
      <c r="K107" s="95">
        <f t="shared" ref="K107:K170" si="152">(J107-(NETWORKDAYS(A107,I107,AD$201:AD$502)-1))</f>
        <v>3</v>
      </c>
      <c r="L107" s="8">
        <f t="shared" si="127"/>
        <v>1.00088132</v>
      </c>
      <c r="M107" s="96">
        <f t="shared" si="150"/>
        <v>1.0061996799999999</v>
      </c>
      <c r="N107" s="96">
        <f t="shared" si="146"/>
        <v>1.0117409693672725</v>
      </c>
      <c r="O107" s="89">
        <f t="shared" si="149"/>
        <v>1.0126326299999999</v>
      </c>
      <c r="P107" s="89">
        <f t="shared" si="119"/>
        <v>967.40972975</v>
      </c>
      <c r="Q107" s="11">
        <f t="shared" si="134"/>
        <v>0</v>
      </c>
      <c r="R107" s="7">
        <f t="shared" si="128"/>
        <v>0</v>
      </c>
      <c r="S107" s="89">
        <f t="shared" si="148"/>
        <v>0</v>
      </c>
      <c r="T107" s="98">
        <f t="shared" si="129"/>
        <v>8.5000000000000006E-2</v>
      </c>
      <c r="U107" s="97">
        <f t="shared" si="147"/>
        <v>3</v>
      </c>
      <c r="V107" s="97">
        <v>252</v>
      </c>
      <c r="W107" s="96">
        <f t="shared" si="120"/>
        <v>1.000971662</v>
      </c>
      <c r="X107" s="89">
        <f t="shared" si="121"/>
        <v>0.93999527000000005</v>
      </c>
      <c r="Y107" s="137">
        <f t="shared" si="122"/>
        <v>0</v>
      </c>
      <c r="Z107" s="99" t="str">
        <f t="shared" si="135"/>
        <v>J=</v>
      </c>
      <c r="AA107" s="94">
        <f t="shared" si="136"/>
        <v>45005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51"/>
        <v>47837</v>
      </c>
      <c r="AP107" s="132">
        <f>VLOOKUP($AO107,[1]Plan1!$EW$155:$EZ$311,2)</f>
        <v>7245.38</v>
      </c>
      <c r="AQ107" s="131">
        <f t="shared" si="130"/>
        <v>47776</v>
      </c>
      <c r="AR107" s="132">
        <f>VLOOKUP($AO107,[1]Plan1!$EW$155:$EZ$311,4)</f>
        <v>7245.38</v>
      </c>
      <c r="AS107" s="131">
        <f t="shared" si="131"/>
        <v>47807</v>
      </c>
      <c r="AT107" s="133">
        <f t="shared" si="13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24"/>
        <v>44984</v>
      </c>
      <c r="B108" s="89">
        <f t="shared" si="116"/>
        <v>968.34972502000005</v>
      </c>
      <c r="C108" s="89">
        <f t="shared" si="133"/>
        <v>955.34125713000003</v>
      </c>
      <c r="D108" s="90">
        <f t="shared" si="125"/>
        <v>6474.09</v>
      </c>
      <c r="E108" s="91">
        <f t="shared" ref="E108:E171" si="153">IF($K108=1,VLOOKUP($A107,$AO$10:$AS$200,4),E107)</f>
        <v>6508.4</v>
      </c>
      <c r="F108" s="92">
        <f t="shared" ref="F108:F171" si="154">IF($K108=1,VLOOKUP($A107,$AO$10:$AS$200,5),F107)</f>
        <v>44948</v>
      </c>
      <c r="G108" s="93">
        <f t="shared" si="117"/>
        <v>5.2995865055938118E-3</v>
      </c>
      <c r="H108" s="94">
        <f t="shared" ref="H108:H171" si="155">IF(DAY(A108)=H$9,VLOOKUP(A108,AH$118:AN$450,4),H107)</f>
        <v>45005</v>
      </c>
      <c r="I108" s="94">
        <f t="shared" si="118"/>
        <v>45005</v>
      </c>
      <c r="J108" s="95">
        <f t="shared" si="126"/>
        <v>18</v>
      </c>
      <c r="K108" s="95">
        <f t="shared" si="152"/>
        <v>3</v>
      </c>
      <c r="L108" s="8">
        <f t="shared" si="127"/>
        <v>1.00088132</v>
      </c>
      <c r="M108" s="96">
        <f t="shared" si="150"/>
        <v>1.0061996799999999</v>
      </c>
      <c r="N108" s="96">
        <f t="shared" si="146"/>
        <v>1.0117409693672725</v>
      </c>
      <c r="O108" s="89">
        <f t="shared" si="149"/>
        <v>1.0126326299999999</v>
      </c>
      <c r="P108" s="89">
        <f t="shared" si="119"/>
        <v>967.40972975</v>
      </c>
      <c r="Q108" s="11">
        <f t="shared" si="134"/>
        <v>0</v>
      </c>
      <c r="R108" s="7">
        <f t="shared" si="128"/>
        <v>0</v>
      </c>
      <c r="S108" s="89">
        <f t="shared" si="148"/>
        <v>0</v>
      </c>
      <c r="T108" s="98">
        <f t="shared" si="129"/>
        <v>8.5000000000000006E-2</v>
      </c>
      <c r="U108" s="97">
        <f t="shared" si="147"/>
        <v>3</v>
      </c>
      <c r="V108" s="97">
        <v>252</v>
      </c>
      <c r="W108" s="96">
        <f t="shared" si="120"/>
        <v>1.000971662</v>
      </c>
      <c r="X108" s="89">
        <f t="shared" si="121"/>
        <v>0.93999527000000005</v>
      </c>
      <c r="Y108" s="137">
        <f t="shared" si="122"/>
        <v>0</v>
      </c>
      <c r="Z108" s="99" t="str">
        <f t="shared" si="135"/>
        <v>J=</v>
      </c>
      <c r="AA108" s="94">
        <f t="shared" si="136"/>
        <v>45005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51"/>
        <v>47868</v>
      </c>
      <c r="AP108" s="132">
        <f>VLOOKUP($AO108,[1]Plan1!$EW$155:$EZ$311,2)</f>
        <v>7245.38</v>
      </c>
      <c r="AQ108" s="131">
        <f t="shared" si="130"/>
        <v>47807</v>
      </c>
      <c r="AR108" s="132">
        <f>VLOOKUP($AO108,[1]Plan1!$EW$155:$EZ$311,4)</f>
        <v>7245.38</v>
      </c>
      <c r="AS108" s="131">
        <f t="shared" si="131"/>
        <v>47837</v>
      </c>
      <c r="AT108" s="133">
        <f t="shared" si="13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24"/>
        <v>44985</v>
      </c>
      <c r="B109" s="89">
        <f t="shared" si="116"/>
        <v>968.94773669000006</v>
      </c>
      <c r="C109" s="89">
        <f t="shared" si="133"/>
        <v>955.34125713000003</v>
      </c>
      <c r="D109" s="90">
        <f t="shared" si="125"/>
        <v>6474.09</v>
      </c>
      <c r="E109" s="91">
        <f t="shared" si="153"/>
        <v>6508.4</v>
      </c>
      <c r="F109" s="92">
        <f t="shared" si="154"/>
        <v>44948</v>
      </c>
      <c r="G109" s="93">
        <f t="shared" si="117"/>
        <v>5.2995865055938118E-3</v>
      </c>
      <c r="H109" s="94">
        <f t="shared" si="155"/>
        <v>45005</v>
      </c>
      <c r="I109" s="94">
        <f t="shared" si="118"/>
        <v>45005</v>
      </c>
      <c r="J109" s="95">
        <f t="shared" si="126"/>
        <v>18</v>
      </c>
      <c r="K109" s="95">
        <f t="shared" si="152"/>
        <v>4</v>
      </c>
      <c r="L109" s="8">
        <f t="shared" si="127"/>
        <v>1.0011752599999999</v>
      </c>
      <c r="M109" s="96">
        <f t="shared" si="150"/>
        <v>1.0061996799999999</v>
      </c>
      <c r="N109" s="96">
        <f t="shared" si="146"/>
        <v>1.0117409693672725</v>
      </c>
      <c r="O109" s="89">
        <f t="shared" si="149"/>
        <v>1.01293002</v>
      </c>
      <c r="P109" s="89">
        <f t="shared" si="119"/>
        <v>967.69383869000001</v>
      </c>
      <c r="Q109" s="11">
        <f t="shared" si="134"/>
        <v>0</v>
      </c>
      <c r="R109" s="7">
        <f t="shared" si="128"/>
        <v>0</v>
      </c>
      <c r="S109" s="89">
        <f t="shared" si="148"/>
        <v>0</v>
      </c>
      <c r="T109" s="98">
        <f t="shared" si="129"/>
        <v>8.5000000000000006E-2</v>
      </c>
      <c r="U109" s="97">
        <f t="shared" si="147"/>
        <v>4</v>
      </c>
      <c r="V109" s="97">
        <v>252</v>
      </c>
      <c r="W109" s="96">
        <f t="shared" si="120"/>
        <v>1.001295759</v>
      </c>
      <c r="X109" s="89">
        <f t="shared" si="121"/>
        <v>1.253898</v>
      </c>
      <c r="Y109" s="137">
        <f t="shared" si="122"/>
        <v>0</v>
      </c>
      <c r="Z109" s="99" t="str">
        <f t="shared" si="135"/>
        <v>J=</v>
      </c>
      <c r="AA109" s="94">
        <f t="shared" si="136"/>
        <v>45005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51"/>
        <v>47899</v>
      </c>
      <c r="AP109" s="132">
        <f>VLOOKUP($AO109,[1]Plan1!$EW$155:$EZ$311,2)</f>
        <v>7245.38</v>
      </c>
      <c r="AQ109" s="131">
        <f t="shared" si="130"/>
        <v>47837</v>
      </c>
      <c r="AR109" s="132">
        <f>VLOOKUP($AO109,[1]Plan1!$EW$155:$EZ$311,4)</f>
        <v>7245.38</v>
      </c>
      <c r="AS109" s="131">
        <f t="shared" si="131"/>
        <v>47868</v>
      </c>
      <c r="AT109" s="133">
        <f t="shared" si="13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24"/>
        <v>44986</v>
      </c>
      <c r="B110" s="89">
        <f t="shared" si="116"/>
        <v>969.54612982999993</v>
      </c>
      <c r="C110" s="89">
        <f t="shared" si="133"/>
        <v>955.34125713000003</v>
      </c>
      <c r="D110" s="90">
        <f t="shared" si="125"/>
        <v>6474.09</v>
      </c>
      <c r="E110" s="91">
        <f t="shared" si="153"/>
        <v>6508.4</v>
      </c>
      <c r="F110" s="92">
        <f t="shared" si="154"/>
        <v>44948</v>
      </c>
      <c r="G110" s="93">
        <f t="shared" si="117"/>
        <v>5.2995865055938118E-3</v>
      </c>
      <c r="H110" s="94">
        <f t="shared" si="155"/>
        <v>45005</v>
      </c>
      <c r="I110" s="94">
        <f t="shared" si="118"/>
        <v>45005</v>
      </c>
      <c r="J110" s="95">
        <f t="shared" si="126"/>
        <v>18</v>
      </c>
      <c r="K110" s="95">
        <f t="shared" si="152"/>
        <v>5</v>
      </c>
      <c r="L110" s="8">
        <f t="shared" si="127"/>
        <v>1.00146929</v>
      </c>
      <c r="M110" s="96">
        <f t="shared" si="150"/>
        <v>1.0061996799999999</v>
      </c>
      <c r="N110" s="96">
        <f t="shared" si="146"/>
        <v>1.0117409693672725</v>
      </c>
      <c r="O110" s="89">
        <f t="shared" si="149"/>
        <v>1.0132275100000001</v>
      </c>
      <c r="P110" s="89">
        <f t="shared" si="119"/>
        <v>967.97804315999997</v>
      </c>
      <c r="Q110" s="11">
        <f t="shared" si="134"/>
        <v>0</v>
      </c>
      <c r="R110" s="7">
        <f t="shared" si="128"/>
        <v>0</v>
      </c>
      <c r="S110" s="89">
        <f t="shared" si="148"/>
        <v>0</v>
      </c>
      <c r="T110" s="98">
        <f t="shared" si="129"/>
        <v>8.5000000000000006E-2</v>
      </c>
      <c r="U110" s="97">
        <f t="shared" si="147"/>
        <v>5</v>
      </c>
      <c r="V110" s="97">
        <v>252</v>
      </c>
      <c r="W110" s="96">
        <f t="shared" si="120"/>
        <v>1.0016199610000001</v>
      </c>
      <c r="X110" s="89">
        <f t="shared" si="121"/>
        <v>1.56808667</v>
      </c>
      <c r="Y110" s="137">
        <f t="shared" si="122"/>
        <v>0</v>
      </c>
      <c r="Z110" s="99" t="str">
        <f t="shared" si="135"/>
        <v>J=</v>
      </c>
      <c r="AA110" s="94">
        <f t="shared" si="136"/>
        <v>45005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51"/>
        <v>47927</v>
      </c>
      <c r="AP110" s="132">
        <f>VLOOKUP($AO110,[1]Plan1!$EW$155:$EZ$311,2)</f>
        <v>7245.38</v>
      </c>
      <c r="AQ110" s="131">
        <f t="shared" si="130"/>
        <v>47868</v>
      </c>
      <c r="AR110" s="132">
        <f>VLOOKUP($AO110,[1]Plan1!$EW$155:$EZ$311,4)</f>
        <v>7245.38</v>
      </c>
      <c r="AS110" s="131">
        <f t="shared" si="131"/>
        <v>47899</v>
      </c>
      <c r="AT110" s="133">
        <f t="shared" si="13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24"/>
        <v>44987</v>
      </c>
      <c r="B111" s="89">
        <f t="shared" si="116"/>
        <v>970.14488549999999</v>
      </c>
      <c r="C111" s="89">
        <f t="shared" si="133"/>
        <v>955.34125713000003</v>
      </c>
      <c r="D111" s="90">
        <f t="shared" si="125"/>
        <v>6474.09</v>
      </c>
      <c r="E111" s="91">
        <f t="shared" si="153"/>
        <v>6508.4</v>
      </c>
      <c r="F111" s="92">
        <f t="shared" si="154"/>
        <v>44948</v>
      </c>
      <c r="G111" s="93">
        <f t="shared" si="117"/>
        <v>5.2995865055938118E-3</v>
      </c>
      <c r="H111" s="94">
        <f t="shared" si="155"/>
        <v>45005</v>
      </c>
      <c r="I111" s="94">
        <f t="shared" si="118"/>
        <v>45005</v>
      </c>
      <c r="J111" s="95">
        <f t="shared" si="126"/>
        <v>18</v>
      </c>
      <c r="K111" s="95">
        <f t="shared" si="152"/>
        <v>6</v>
      </c>
      <c r="L111" s="8">
        <f t="shared" si="127"/>
        <v>1.0017634099999999</v>
      </c>
      <c r="M111" s="96">
        <f t="shared" si="150"/>
        <v>1.0061996799999999</v>
      </c>
      <c r="N111" s="96">
        <f t="shared" si="146"/>
        <v>1.0117409693672725</v>
      </c>
      <c r="O111" s="89">
        <f t="shared" si="149"/>
        <v>1.01352508</v>
      </c>
      <c r="P111" s="89">
        <f t="shared" si="119"/>
        <v>968.26232404999996</v>
      </c>
      <c r="Q111" s="11">
        <f t="shared" si="134"/>
        <v>0</v>
      </c>
      <c r="R111" s="7">
        <f t="shared" si="128"/>
        <v>0</v>
      </c>
      <c r="S111" s="89">
        <f t="shared" si="148"/>
        <v>0</v>
      </c>
      <c r="T111" s="98">
        <f t="shared" si="129"/>
        <v>8.5000000000000006E-2</v>
      </c>
      <c r="U111" s="97">
        <f t="shared" si="147"/>
        <v>6</v>
      </c>
      <c r="V111" s="97">
        <v>252</v>
      </c>
      <c r="W111" s="96">
        <f t="shared" si="120"/>
        <v>1.0019442679999999</v>
      </c>
      <c r="X111" s="89">
        <f t="shared" si="121"/>
        <v>1.8825614500000001</v>
      </c>
      <c r="Y111" s="137">
        <f t="shared" si="122"/>
        <v>0</v>
      </c>
      <c r="Z111" s="99" t="str">
        <f t="shared" si="135"/>
        <v>J=</v>
      </c>
      <c r="AA111" s="94">
        <f t="shared" si="136"/>
        <v>45005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51"/>
        <v>47960</v>
      </c>
      <c r="AP111" s="132">
        <f>VLOOKUP($AO111,[1]Plan1!$EW$155:$EZ$311,2)</f>
        <v>7245.38</v>
      </c>
      <c r="AQ111" s="131">
        <f t="shared" si="130"/>
        <v>47901</v>
      </c>
      <c r="AR111" s="132">
        <f>VLOOKUP($AO111,[1]Plan1!$EW$155:$EZ$311,4)</f>
        <v>7245.38</v>
      </c>
      <c r="AS111" s="131">
        <f t="shared" si="131"/>
        <v>47929</v>
      </c>
      <c r="AT111" s="133">
        <f t="shared" si="13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24"/>
        <v>44988</v>
      </c>
      <c r="B112" s="89">
        <f t="shared" si="116"/>
        <v>970.74401343</v>
      </c>
      <c r="C112" s="89">
        <f t="shared" si="133"/>
        <v>955.34125713000003</v>
      </c>
      <c r="D112" s="90">
        <f t="shared" si="125"/>
        <v>6474.09</v>
      </c>
      <c r="E112" s="91">
        <f t="shared" si="153"/>
        <v>6508.4</v>
      </c>
      <c r="F112" s="92">
        <f t="shared" si="154"/>
        <v>44948</v>
      </c>
      <c r="G112" s="93">
        <f t="shared" si="117"/>
        <v>5.2995865055938118E-3</v>
      </c>
      <c r="H112" s="94">
        <f t="shared" si="155"/>
        <v>45005</v>
      </c>
      <c r="I112" s="94">
        <f t="shared" si="118"/>
        <v>45005</v>
      </c>
      <c r="J112" s="95">
        <f t="shared" si="126"/>
        <v>18</v>
      </c>
      <c r="K112" s="95">
        <f t="shared" si="152"/>
        <v>7</v>
      </c>
      <c r="L112" s="8">
        <f t="shared" si="127"/>
        <v>1.00205762</v>
      </c>
      <c r="M112" s="96">
        <f t="shared" si="150"/>
        <v>1.0061996799999999</v>
      </c>
      <c r="N112" s="96">
        <f t="shared" si="146"/>
        <v>1.0117409693672725</v>
      </c>
      <c r="O112" s="89">
        <f t="shared" si="149"/>
        <v>1.0138227399999999</v>
      </c>
      <c r="P112" s="89">
        <f t="shared" si="119"/>
        <v>968.54669092999995</v>
      </c>
      <c r="Q112" s="11">
        <f t="shared" si="134"/>
        <v>0</v>
      </c>
      <c r="R112" s="7">
        <f t="shared" si="128"/>
        <v>0</v>
      </c>
      <c r="S112" s="89">
        <f t="shared" si="148"/>
        <v>0</v>
      </c>
      <c r="T112" s="98">
        <f t="shared" si="129"/>
        <v>8.5000000000000006E-2</v>
      </c>
      <c r="U112" s="97">
        <f t="shared" si="147"/>
        <v>7</v>
      </c>
      <c r="V112" s="97">
        <v>252</v>
      </c>
      <c r="W112" s="96">
        <f t="shared" si="120"/>
        <v>1.00226868</v>
      </c>
      <c r="X112" s="89">
        <f t="shared" si="121"/>
        <v>2.1973224999999998</v>
      </c>
      <c r="Y112" s="137">
        <f t="shared" si="122"/>
        <v>0</v>
      </c>
      <c r="Z112" s="99" t="str">
        <f t="shared" si="135"/>
        <v>J=</v>
      </c>
      <c r="AA112" s="94">
        <f t="shared" si="136"/>
        <v>45005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51"/>
        <v>47988</v>
      </c>
      <c r="AP112" s="132">
        <f>VLOOKUP($AO112,[1]Plan1!$EW$155:$EZ$311,2)</f>
        <v>7245.38</v>
      </c>
      <c r="AQ112" s="131">
        <f t="shared" si="130"/>
        <v>47927</v>
      </c>
      <c r="AR112" s="132">
        <f>VLOOKUP($AO112,[1]Plan1!$EW$155:$EZ$311,4)</f>
        <v>7245.38</v>
      </c>
      <c r="AS112" s="131">
        <f t="shared" si="131"/>
        <v>47958</v>
      </c>
      <c r="AT112" s="133">
        <f t="shared" si="13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24"/>
        <v>44989</v>
      </c>
      <c r="B113" s="89">
        <f t="shared" si="116"/>
        <v>971.3435138000001</v>
      </c>
      <c r="C113" s="89">
        <f t="shared" si="133"/>
        <v>955.34125713000003</v>
      </c>
      <c r="D113" s="90">
        <f t="shared" si="125"/>
        <v>6474.09</v>
      </c>
      <c r="E113" s="91">
        <f t="shared" si="153"/>
        <v>6508.4</v>
      </c>
      <c r="F113" s="92">
        <f t="shared" si="154"/>
        <v>44948</v>
      </c>
      <c r="G113" s="93">
        <f t="shared" si="117"/>
        <v>5.2995865055938118E-3</v>
      </c>
      <c r="H113" s="94">
        <f t="shared" si="155"/>
        <v>45005</v>
      </c>
      <c r="I113" s="94">
        <f t="shared" si="118"/>
        <v>45005</v>
      </c>
      <c r="J113" s="95">
        <f t="shared" si="126"/>
        <v>18</v>
      </c>
      <c r="K113" s="95">
        <f t="shared" si="152"/>
        <v>8</v>
      </c>
      <c r="L113" s="8">
        <f t="shared" si="127"/>
        <v>1.00235191</v>
      </c>
      <c r="M113" s="96">
        <f t="shared" si="150"/>
        <v>1.0061996799999999</v>
      </c>
      <c r="N113" s="96">
        <f t="shared" si="146"/>
        <v>1.0117409693672725</v>
      </c>
      <c r="O113" s="89">
        <f t="shared" si="149"/>
        <v>1.01412049</v>
      </c>
      <c r="P113" s="89">
        <f t="shared" si="119"/>
        <v>968.83114379000006</v>
      </c>
      <c r="Q113" s="11">
        <f t="shared" si="134"/>
        <v>0</v>
      </c>
      <c r="R113" s="7">
        <f t="shared" si="128"/>
        <v>0</v>
      </c>
      <c r="S113" s="89">
        <f t="shared" si="148"/>
        <v>0</v>
      </c>
      <c r="T113" s="98">
        <f t="shared" si="129"/>
        <v>8.5000000000000006E-2</v>
      </c>
      <c r="U113" s="97">
        <f t="shared" si="147"/>
        <v>8</v>
      </c>
      <c r="V113" s="97">
        <v>252</v>
      </c>
      <c r="W113" s="96">
        <f t="shared" si="120"/>
        <v>1.0025931969999999</v>
      </c>
      <c r="X113" s="89">
        <f t="shared" si="121"/>
        <v>2.5123700100000002</v>
      </c>
      <c r="Y113" s="137">
        <f t="shared" si="122"/>
        <v>0</v>
      </c>
      <c r="Z113" s="99" t="str">
        <f t="shared" si="135"/>
        <v>J=</v>
      </c>
      <c r="AA113" s="94">
        <f t="shared" si="136"/>
        <v>45005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51"/>
        <v>48019</v>
      </c>
      <c r="AP113" s="132">
        <f>VLOOKUP($AO113,[1]Plan1!$EW$155:$EZ$311,2)</f>
        <v>7245.38</v>
      </c>
      <c r="AQ113" s="131">
        <f t="shared" si="130"/>
        <v>47958</v>
      </c>
      <c r="AR113" s="132">
        <f>VLOOKUP($AO113,[1]Plan1!$EW$155:$EZ$311,4)</f>
        <v>7245.38</v>
      </c>
      <c r="AS113" s="131">
        <f t="shared" si="131"/>
        <v>47988</v>
      </c>
      <c r="AT113" s="133">
        <f t="shared" si="13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24"/>
        <v>44990</v>
      </c>
      <c r="B114" s="89">
        <f t="shared" si="116"/>
        <v>971.3435138000001</v>
      </c>
      <c r="C114" s="89">
        <f t="shared" si="133"/>
        <v>955.34125713000003</v>
      </c>
      <c r="D114" s="90">
        <f t="shared" si="125"/>
        <v>6474.09</v>
      </c>
      <c r="E114" s="91">
        <f t="shared" si="153"/>
        <v>6508.4</v>
      </c>
      <c r="F114" s="92">
        <f t="shared" si="154"/>
        <v>44948</v>
      </c>
      <c r="G114" s="93">
        <f t="shared" si="117"/>
        <v>5.2995865055938118E-3</v>
      </c>
      <c r="H114" s="94">
        <f t="shared" si="155"/>
        <v>45005</v>
      </c>
      <c r="I114" s="94">
        <f t="shared" si="118"/>
        <v>45005</v>
      </c>
      <c r="J114" s="95">
        <f t="shared" si="126"/>
        <v>18</v>
      </c>
      <c r="K114" s="95">
        <f t="shared" si="152"/>
        <v>8</v>
      </c>
      <c r="L114" s="8">
        <f t="shared" si="127"/>
        <v>1.00235191</v>
      </c>
      <c r="M114" s="96">
        <f t="shared" si="150"/>
        <v>1.0061996799999999</v>
      </c>
      <c r="N114" s="96">
        <f t="shared" si="146"/>
        <v>1.0117409693672725</v>
      </c>
      <c r="O114" s="89">
        <f t="shared" si="149"/>
        <v>1.01412049</v>
      </c>
      <c r="P114" s="89">
        <f t="shared" si="119"/>
        <v>968.83114379000006</v>
      </c>
      <c r="Q114" s="11">
        <f t="shared" si="134"/>
        <v>0</v>
      </c>
      <c r="R114" s="7">
        <f t="shared" si="128"/>
        <v>0</v>
      </c>
      <c r="S114" s="89">
        <f t="shared" si="148"/>
        <v>0</v>
      </c>
      <c r="T114" s="98">
        <f t="shared" si="129"/>
        <v>8.5000000000000006E-2</v>
      </c>
      <c r="U114" s="97">
        <f t="shared" si="147"/>
        <v>8</v>
      </c>
      <c r="V114" s="97">
        <v>252</v>
      </c>
      <c r="W114" s="96">
        <f t="shared" si="120"/>
        <v>1.0025931969999999</v>
      </c>
      <c r="X114" s="89">
        <f t="shared" si="121"/>
        <v>2.5123700100000002</v>
      </c>
      <c r="Y114" s="137">
        <f t="shared" si="122"/>
        <v>0</v>
      </c>
      <c r="Z114" s="99" t="str">
        <f t="shared" si="135"/>
        <v>J=</v>
      </c>
      <c r="AA114" s="94">
        <f t="shared" si="136"/>
        <v>45005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51"/>
        <v>48050</v>
      </c>
      <c r="AP114" s="132">
        <f>VLOOKUP($AO114,[1]Plan1!$EW$155:$EZ$311,2)</f>
        <v>7245.38</v>
      </c>
      <c r="AQ114" s="131">
        <f t="shared" si="130"/>
        <v>47989</v>
      </c>
      <c r="AR114" s="132">
        <f>VLOOKUP($AO114,[1]Plan1!$EW$155:$EZ$311,4)</f>
        <v>7245.38</v>
      </c>
      <c r="AS114" s="131">
        <f t="shared" si="131"/>
        <v>48020</v>
      </c>
      <c r="AT114" s="133">
        <f t="shared" si="13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24"/>
        <v>44991</v>
      </c>
      <c r="B115" s="89">
        <f t="shared" si="116"/>
        <v>971.3435138000001</v>
      </c>
      <c r="C115" s="89">
        <f t="shared" si="133"/>
        <v>955.34125713000003</v>
      </c>
      <c r="D115" s="90">
        <f t="shared" si="125"/>
        <v>6474.09</v>
      </c>
      <c r="E115" s="91">
        <f t="shared" si="153"/>
        <v>6508.4</v>
      </c>
      <c r="F115" s="92">
        <f t="shared" si="154"/>
        <v>44948</v>
      </c>
      <c r="G115" s="93">
        <f t="shared" si="117"/>
        <v>5.2995865055938118E-3</v>
      </c>
      <c r="H115" s="94">
        <f t="shared" si="155"/>
        <v>45005</v>
      </c>
      <c r="I115" s="94">
        <f t="shared" si="118"/>
        <v>45005</v>
      </c>
      <c r="J115" s="95">
        <f t="shared" si="126"/>
        <v>18</v>
      </c>
      <c r="K115" s="95">
        <f t="shared" si="152"/>
        <v>8</v>
      </c>
      <c r="L115" s="8">
        <f t="shared" si="127"/>
        <v>1.00235191</v>
      </c>
      <c r="M115" s="96">
        <f t="shared" si="150"/>
        <v>1.0061996799999999</v>
      </c>
      <c r="N115" s="96">
        <f t="shared" si="146"/>
        <v>1.0117409693672725</v>
      </c>
      <c r="O115" s="89">
        <f t="shared" si="149"/>
        <v>1.01412049</v>
      </c>
      <c r="P115" s="89">
        <f t="shared" si="119"/>
        <v>968.83114379000006</v>
      </c>
      <c r="Q115" s="11">
        <f t="shared" si="134"/>
        <v>0</v>
      </c>
      <c r="R115" s="7">
        <f t="shared" si="128"/>
        <v>0</v>
      </c>
      <c r="S115" s="89">
        <f t="shared" si="148"/>
        <v>0</v>
      </c>
      <c r="T115" s="98">
        <f t="shared" si="129"/>
        <v>8.5000000000000006E-2</v>
      </c>
      <c r="U115" s="97">
        <f t="shared" si="147"/>
        <v>8</v>
      </c>
      <c r="V115" s="97">
        <v>252</v>
      </c>
      <c r="W115" s="96">
        <f t="shared" si="120"/>
        <v>1.0025931969999999</v>
      </c>
      <c r="X115" s="89">
        <f t="shared" si="121"/>
        <v>2.5123700100000002</v>
      </c>
      <c r="Y115" s="137">
        <f t="shared" si="122"/>
        <v>0</v>
      </c>
      <c r="Z115" s="99" t="str">
        <f t="shared" si="135"/>
        <v>J=</v>
      </c>
      <c r="AA115" s="94">
        <f t="shared" si="136"/>
        <v>45005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51"/>
        <v>48080</v>
      </c>
      <c r="AP115" s="132">
        <f>VLOOKUP($AO115,[1]Plan1!$EW$155:$EZ$311,2)</f>
        <v>7245.38</v>
      </c>
      <c r="AQ115" s="131">
        <f t="shared" si="130"/>
        <v>48019</v>
      </c>
      <c r="AR115" s="132">
        <f>VLOOKUP($AO115,[1]Plan1!$EW$155:$EZ$311,4)</f>
        <v>7245.38</v>
      </c>
      <c r="AS115" s="131">
        <f t="shared" si="131"/>
        <v>48049</v>
      </c>
      <c r="AT115" s="133">
        <f t="shared" si="13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24"/>
        <v>44992</v>
      </c>
      <c r="B116" s="89">
        <f t="shared" si="116"/>
        <v>971.94337719999999</v>
      </c>
      <c r="C116" s="89">
        <f t="shared" si="133"/>
        <v>955.34125713000003</v>
      </c>
      <c r="D116" s="90">
        <f t="shared" si="125"/>
        <v>6474.09</v>
      </c>
      <c r="E116" s="91">
        <f t="shared" si="153"/>
        <v>6508.4</v>
      </c>
      <c r="F116" s="92">
        <f t="shared" si="154"/>
        <v>44948</v>
      </c>
      <c r="G116" s="93">
        <f t="shared" si="117"/>
        <v>5.2995865055938118E-3</v>
      </c>
      <c r="H116" s="94">
        <f t="shared" si="155"/>
        <v>45005</v>
      </c>
      <c r="I116" s="94">
        <f t="shared" si="118"/>
        <v>45005</v>
      </c>
      <c r="J116" s="95">
        <f t="shared" si="126"/>
        <v>18</v>
      </c>
      <c r="K116" s="95">
        <f t="shared" si="152"/>
        <v>9</v>
      </c>
      <c r="L116" s="8">
        <f t="shared" si="127"/>
        <v>1.0026462899999999</v>
      </c>
      <c r="M116" s="96">
        <f t="shared" si="150"/>
        <v>1.0061996799999999</v>
      </c>
      <c r="N116" s="96">
        <f t="shared" si="146"/>
        <v>1.0117409693672725</v>
      </c>
      <c r="O116" s="89">
        <f t="shared" si="149"/>
        <v>1.0144183200000001</v>
      </c>
      <c r="P116" s="89">
        <f t="shared" si="119"/>
        <v>969.11567307999997</v>
      </c>
      <c r="Q116" s="11">
        <f t="shared" si="134"/>
        <v>0</v>
      </c>
      <c r="R116" s="7">
        <f t="shared" si="128"/>
        <v>0</v>
      </c>
      <c r="S116" s="89">
        <f t="shared" si="148"/>
        <v>0</v>
      </c>
      <c r="T116" s="98">
        <f t="shared" si="129"/>
        <v>8.5000000000000006E-2</v>
      </c>
      <c r="U116" s="97">
        <f t="shared" si="147"/>
        <v>9</v>
      </c>
      <c r="V116" s="97">
        <v>252</v>
      </c>
      <c r="W116" s="96">
        <f t="shared" si="120"/>
        <v>1.0029178190000001</v>
      </c>
      <c r="X116" s="89">
        <f t="shared" si="121"/>
        <v>2.8277041199999999</v>
      </c>
      <c r="Y116" s="137">
        <f t="shared" si="122"/>
        <v>0</v>
      </c>
      <c r="Z116" s="99" t="str">
        <f t="shared" si="135"/>
        <v>J=</v>
      </c>
      <c r="AA116" s="94">
        <f t="shared" si="136"/>
        <v>45005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51"/>
        <v>48113</v>
      </c>
      <c r="AP116" s="132">
        <f>VLOOKUP($AO116,[1]Plan1!$EW$155:$EZ$311,2)</f>
        <v>7245.38</v>
      </c>
      <c r="AQ116" s="131">
        <f t="shared" si="130"/>
        <v>48051</v>
      </c>
      <c r="AR116" s="132">
        <f>VLOOKUP($AO116,[1]Plan1!$EW$155:$EZ$311,4)</f>
        <v>7245.38</v>
      </c>
      <c r="AS116" s="131">
        <f t="shared" si="131"/>
        <v>48082</v>
      </c>
      <c r="AT116" s="133">
        <f t="shared" si="13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24"/>
        <v>44993</v>
      </c>
      <c r="B117" s="89">
        <f t="shared" si="116"/>
        <v>972.54361433999998</v>
      </c>
      <c r="C117" s="89">
        <f t="shared" si="133"/>
        <v>955.34125713000003</v>
      </c>
      <c r="D117" s="90">
        <f t="shared" si="125"/>
        <v>6474.09</v>
      </c>
      <c r="E117" s="91">
        <f t="shared" si="153"/>
        <v>6508.4</v>
      </c>
      <c r="F117" s="92">
        <f t="shared" si="154"/>
        <v>44948</v>
      </c>
      <c r="G117" s="93">
        <f t="shared" si="117"/>
        <v>5.2995865055938118E-3</v>
      </c>
      <c r="H117" s="94">
        <f t="shared" si="155"/>
        <v>45005</v>
      </c>
      <c r="I117" s="94">
        <f t="shared" si="118"/>
        <v>45005</v>
      </c>
      <c r="J117" s="95">
        <f t="shared" si="126"/>
        <v>18</v>
      </c>
      <c r="K117" s="95">
        <f t="shared" si="152"/>
        <v>10</v>
      </c>
      <c r="L117" s="8">
        <f t="shared" si="127"/>
        <v>1.00294075</v>
      </c>
      <c r="M117" s="96">
        <f t="shared" si="150"/>
        <v>1.0061996799999999</v>
      </c>
      <c r="N117" s="96">
        <f t="shared" si="146"/>
        <v>1.0117409693672725</v>
      </c>
      <c r="O117" s="89">
        <f t="shared" si="149"/>
        <v>1.01471624</v>
      </c>
      <c r="P117" s="89">
        <f t="shared" si="119"/>
        <v>969.40028834999998</v>
      </c>
      <c r="Q117" s="11">
        <f t="shared" si="134"/>
        <v>0</v>
      </c>
      <c r="R117" s="7">
        <f t="shared" si="128"/>
        <v>0</v>
      </c>
      <c r="S117" s="89">
        <f t="shared" si="148"/>
        <v>0</v>
      </c>
      <c r="T117" s="98">
        <f t="shared" si="129"/>
        <v>8.5000000000000006E-2</v>
      </c>
      <c r="U117" s="97">
        <f t="shared" si="147"/>
        <v>10</v>
      </c>
      <c r="V117" s="97">
        <v>252</v>
      </c>
      <c r="W117" s="96">
        <f t="shared" si="120"/>
        <v>1.0032425469999999</v>
      </c>
      <c r="X117" s="89">
        <f t="shared" si="121"/>
        <v>3.1433259900000001</v>
      </c>
      <c r="Y117" s="137">
        <f t="shared" si="122"/>
        <v>0</v>
      </c>
      <c r="Z117" s="99" t="str">
        <f t="shared" si="135"/>
        <v>J=</v>
      </c>
      <c r="AA117" s="94">
        <f t="shared" si="136"/>
        <v>45005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51"/>
        <v>48141</v>
      </c>
      <c r="AP117" s="132">
        <f>VLOOKUP($AO117,[1]Plan1!$EW$155:$EZ$311,2)</f>
        <v>7245.38</v>
      </c>
      <c r="AQ117" s="131">
        <f t="shared" si="130"/>
        <v>48080</v>
      </c>
      <c r="AR117" s="132">
        <f>VLOOKUP($AO117,[1]Plan1!$EW$155:$EZ$311,4)</f>
        <v>7245.38</v>
      </c>
      <c r="AS117" s="131">
        <f t="shared" si="131"/>
        <v>48111</v>
      </c>
      <c r="AT117" s="133">
        <f t="shared" si="13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24"/>
        <v>44994</v>
      </c>
      <c r="B118" s="89">
        <f t="shared" si="116"/>
        <v>973.14422345000003</v>
      </c>
      <c r="C118" s="89">
        <f t="shared" si="133"/>
        <v>955.34125713000003</v>
      </c>
      <c r="D118" s="90">
        <f t="shared" si="125"/>
        <v>6474.09</v>
      </c>
      <c r="E118" s="91">
        <f t="shared" si="153"/>
        <v>6508.4</v>
      </c>
      <c r="F118" s="92">
        <f t="shared" si="154"/>
        <v>44948</v>
      </c>
      <c r="G118" s="93">
        <f t="shared" si="117"/>
        <v>5.2995865055938118E-3</v>
      </c>
      <c r="H118" s="94">
        <f t="shared" si="155"/>
        <v>45005</v>
      </c>
      <c r="I118" s="94">
        <f t="shared" si="118"/>
        <v>45005</v>
      </c>
      <c r="J118" s="95">
        <f t="shared" si="126"/>
        <v>18</v>
      </c>
      <c r="K118" s="95">
        <f t="shared" si="152"/>
        <v>11</v>
      </c>
      <c r="L118" s="8">
        <f t="shared" si="127"/>
        <v>1.0032353000000001</v>
      </c>
      <c r="M118" s="96">
        <f t="shared" si="150"/>
        <v>1.0061996799999999</v>
      </c>
      <c r="N118" s="96">
        <f t="shared" si="146"/>
        <v>1.0117409693672725</v>
      </c>
      <c r="O118" s="89">
        <f t="shared" si="149"/>
        <v>1.0150142499999999</v>
      </c>
      <c r="P118" s="89">
        <f t="shared" si="119"/>
        <v>969.68498958999999</v>
      </c>
      <c r="Q118" s="11">
        <f t="shared" si="134"/>
        <v>0</v>
      </c>
      <c r="R118" s="7">
        <f t="shared" si="128"/>
        <v>0</v>
      </c>
      <c r="S118" s="89">
        <f t="shared" si="148"/>
        <v>0</v>
      </c>
      <c r="T118" s="98">
        <f t="shared" si="129"/>
        <v>8.5000000000000006E-2</v>
      </c>
      <c r="U118" s="97">
        <f t="shared" si="147"/>
        <v>11</v>
      </c>
      <c r="V118" s="97">
        <v>252</v>
      </c>
      <c r="W118" s="96">
        <f t="shared" si="120"/>
        <v>1.0035673789999999</v>
      </c>
      <c r="X118" s="89">
        <f t="shared" si="121"/>
        <v>3.4592338599999999</v>
      </c>
      <c r="Y118" s="137">
        <f t="shared" si="122"/>
        <v>0</v>
      </c>
      <c r="Z118" s="99" t="str">
        <f t="shared" si="135"/>
        <v>J=</v>
      </c>
      <c r="AA118" s="94">
        <f t="shared" si="136"/>
        <v>45005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51"/>
        <v>48173</v>
      </c>
      <c r="AP118" s="132">
        <f>VLOOKUP($AO118,[1]Plan1!$EW$155:$EZ$311,2)</f>
        <v>7245.38</v>
      </c>
      <c r="AQ118" s="131">
        <f t="shared" si="130"/>
        <v>48112</v>
      </c>
      <c r="AR118" s="132">
        <f>VLOOKUP($AO118,[1]Plan1!$EW$155:$EZ$311,4)</f>
        <v>7245.38</v>
      </c>
      <c r="AS118" s="131">
        <f t="shared" si="131"/>
        <v>48142</v>
      </c>
      <c r="AT118" s="133">
        <f t="shared" si="13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24"/>
        <v>44995</v>
      </c>
      <c r="B119" s="89">
        <f t="shared" si="116"/>
        <v>973.74520667000002</v>
      </c>
      <c r="C119" s="89">
        <f t="shared" si="133"/>
        <v>955.34125713000003</v>
      </c>
      <c r="D119" s="90">
        <f t="shared" si="125"/>
        <v>6474.09</v>
      </c>
      <c r="E119" s="91">
        <f t="shared" si="153"/>
        <v>6508.4</v>
      </c>
      <c r="F119" s="92">
        <f t="shared" si="154"/>
        <v>44948</v>
      </c>
      <c r="G119" s="93">
        <f t="shared" si="117"/>
        <v>5.2995865055938118E-3</v>
      </c>
      <c r="H119" s="94">
        <f t="shared" si="155"/>
        <v>45005</v>
      </c>
      <c r="I119" s="94">
        <f t="shared" si="118"/>
        <v>45005</v>
      </c>
      <c r="J119" s="95">
        <f t="shared" si="126"/>
        <v>18</v>
      </c>
      <c r="K119" s="95">
        <f t="shared" si="152"/>
        <v>12</v>
      </c>
      <c r="L119" s="8">
        <f t="shared" si="127"/>
        <v>1.00352994</v>
      </c>
      <c r="M119" s="96">
        <f t="shared" si="150"/>
        <v>1.0061996799999999</v>
      </c>
      <c r="N119" s="96">
        <f t="shared" si="146"/>
        <v>1.0117409693672725</v>
      </c>
      <c r="O119" s="89">
        <f t="shared" si="149"/>
        <v>1.0153123500000001</v>
      </c>
      <c r="P119" s="89">
        <f t="shared" si="119"/>
        <v>969.96977681999999</v>
      </c>
      <c r="Q119" s="11">
        <f t="shared" si="134"/>
        <v>0</v>
      </c>
      <c r="R119" s="7">
        <f t="shared" si="128"/>
        <v>0</v>
      </c>
      <c r="S119" s="89">
        <f t="shared" si="148"/>
        <v>0</v>
      </c>
      <c r="T119" s="98">
        <f t="shared" si="129"/>
        <v>8.5000000000000006E-2</v>
      </c>
      <c r="U119" s="97">
        <f t="shared" si="147"/>
        <v>12</v>
      </c>
      <c r="V119" s="97">
        <v>252</v>
      </c>
      <c r="W119" s="96">
        <f t="shared" si="120"/>
        <v>1.003892317</v>
      </c>
      <c r="X119" s="89">
        <f t="shared" si="121"/>
        <v>3.7754298500000001</v>
      </c>
      <c r="Y119" s="137">
        <f t="shared" si="122"/>
        <v>0</v>
      </c>
      <c r="Z119" s="99" t="str">
        <f t="shared" si="135"/>
        <v>J=</v>
      </c>
      <c r="AA119" s="94">
        <f t="shared" si="136"/>
        <v>45005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51"/>
        <v>48204</v>
      </c>
      <c r="AP119" s="132">
        <f>VLOOKUP($AO119,[1]Plan1!$EW$155:$EZ$311,2)</f>
        <v>7245.38</v>
      </c>
      <c r="AQ119" s="131">
        <f t="shared" si="130"/>
        <v>48143</v>
      </c>
      <c r="AR119" s="132">
        <f>VLOOKUP($AO119,[1]Plan1!$EW$155:$EZ$311,4)</f>
        <v>7245.38</v>
      </c>
      <c r="AS119" s="131">
        <f t="shared" si="131"/>
        <v>48174</v>
      </c>
      <c r="AT119" s="133">
        <f t="shared" si="13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24"/>
        <v>44996</v>
      </c>
      <c r="B120" s="89">
        <f t="shared" si="116"/>
        <v>974.34655262000001</v>
      </c>
      <c r="C120" s="89">
        <f t="shared" si="133"/>
        <v>955.34125713000003</v>
      </c>
      <c r="D120" s="90">
        <f t="shared" si="125"/>
        <v>6474.09</v>
      </c>
      <c r="E120" s="91">
        <f t="shared" si="153"/>
        <v>6508.4</v>
      </c>
      <c r="F120" s="92">
        <f t="shared" si="154"/>
        <v>44948</v>
      </c>
      <c r="G120" s="93">
        <f t="shared" si="117"/>
        <v>5.2995865055938118E-3</v>
      </c>
      <c r="H120" s="94">
        <f t="shared" si="155"/>
        <v>45005</v>
      </c>
      <c r="I120" s="94">
        <f t="shared" si="118"/>
        <v>45005</v>
      </c>
      <c r="J120" s="95">
        <f t="shared" si="126"/>
        <v>18</v>
      </c>
      <c r="K120" s="95">
        <f t="shared" si="152"/>
        <v>13</v>
      </c>
      <c r="L120" s="8">
        <f t="shared" si="127"/>
        <v>1.00382466</v>
      </c>
      <c r="M120" s="96">
        <f t="shared" si="150"/>
        <v>1.0061996799999999</v>
      </c>
      <c r="N120" s="96">
        <f t="shared" si="146"/>
        <v>1.0117409693672725</v>
      </c>
      <c r="O120" s="89">
        <f t="shared" si="149"/>
        <v>1.01561053</v>
      </c>
      <c r="P120" s="89">
        <f t="shared" si="119"/>
        <v>970.25464048000003</v>
      </c>
      <c r="Q120" s="11">
        <f t="shared" si="134"/>
        <v>0</v>
      </c>
      <c r="R120" s="7">
        <f t="shared" si="128"/>
        <v>0</v>
      </c>
      <c r="S120" s="89">
        <f t="shared" si="148"/>
        <v>0</v>
      </c>
      <c r="T120" s="98">
        <f t="shared" si="129"/>
        <v>8.5000000000000006E-2</v>
      </c>
      <c r="U120" s="97">
        <f t="shared" si="147"/>
        <v>13</v>
      </c>
      <c r="V120" s="97">
        <v>252</v>
      </c>
      <c r="W120" s="96">
        <f t="shared" si="120"/>
        <v>1.0042173590000001</v>
      </c>
      <c r="X120" s="89">
        <f t="shared" si="121"/>
        <v>4.0919121399999998</v>
      </c>
      <c r="Y120" s="137">
        <f t="shared" si="122"/>
        <v>0</v>
      </c>
      <c r="Z120" s="99" t="str">
        <f t="shared" si="135"/>
        <v>J=</v>
      </c>
      <c r="AA120" s="94">
        <f t="shared" si="136"/>
        <v>45005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51"/>
        <v>48233</v>
      </c>
      <c r="AP120" s="132">
        <f>VLOOKUP($AO120,[1]Plan1!$EW$155:$EZ$311,2)</f>
        <v>7245.38</v>
      </c>
      <c r="AQ120" s="131">
        <f t="shared" si="130"/>
        <v>48172</v>
      </c>
      <c r="AR120" s="132">
        <f>VLOOKUP($AO120,[1]Plan1!$EW$155:$EZ$311,4)</f>
        <v>7245.38</v>
      </c>
      <c r="AS120" s="131">
        <f t="shared" si="131"/>
        <v>48202</v>
      </c>
      <c r="AT120" s="133">
        <f t="shared" si="13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24"/>
        <v>44997</v>
      </c>
      <c r="B121" s="89">
        <f t="shared" si="116"/>
        <v>974.34655262000001</v>
      </c>
      <c r="C121" s="89">
        <f t="shared" si="133"/>
        <v>955.34125713000003</v>
      </c>
      <c r="D121" s="90">
        <f t="shared" si="125"/>
        <v>6474.09</v>
      </c>
      <c r="E121" s="91">
        <f t="shared" si="153"/>
        <v>6508.4</v>
      </c>
      <c r="F121" s="92">
        <f t="shared" si="154"/>
        <v>44948</v>
      </c>
      <c r="G121" s="93">
        <f t="shared" si="117"/>
        <v>5.2995865055938118E-3</v>
      </c>
      <c r="H121" s="94">
        <f t="shared" si="155"/>
        <v>45005</v>
      </c>
      <c r="I121" s="94">
        <f t="shared" si="118"/>
        <v>45005</v>
      </c>
      <c r="J121" s="95">
        <f t="shared" si="126"/>
        <v>18</v>
      </c>
      <c r="K121" s="95">
        <f t="shared" si="152"/>
        <v>13</v>
      </c>
      <c r="L121" s="8">
        <f t="shared" si="127"/>
        <v>1.00382466</v>
      </c>
      <c r="M121" s="96">
        <f t="shared" si="150"/>
        <v>1.0061996799999999</v>
      </c>
      <c r="N121" s="96">
        <f t="shared" si="146"/>
        <v>1.0117409693672725</v>
      </c>
      <c r="O121" s="89">
        <f t="shared" si="149"/>
        <v>1.01561053</v>
      </c>
      <c r="P121" s="89">
        <f t="shared" si="119"/>
        <v>970.25464048000003</v>
      </c>
      <c r="Q121" s="11">
        <f t="shared" si="134"/>
        <v>0</v>
      </c>
      <c r="R121" s="7">
        <f t="shared" si="128"/>
        <v>0</v>
      </c>
      <c r="S121" s="89">
        <f t="shared" si="148"/>
        <v>0</v>
      </c>
      <c r="T121" s="98">
        <f t="shared" si="129"/>
        <v>8.5000000000000006E-2</v>
      </c>
      <c r="U121" s="97">
        <f t="shared" si="147"/>
        <v>13</v>
      </c>
      <c r="V121" s="97">
        <v>252</v>
      </c>
      <c r="W121" s="96">
        <f t="shared" si="120"/>
        <v>1.0042173590000001</v>
      </c>
      <c r="X121" s="89">
        <f t="shared" si="121"/>
        <v>4.0919121399999998</v>
      </c>
      <c r="Y121" s="137">
        <f t="shared" si="122"/>
        <v>0</v>
      </c>
      <c r="Z121" s="99" t="str">
        <f t="shared" si="135"/>
        <v>J=</v>
      </c>
      <c r="AA121" s="94">
        <f t="shared" si="136"/>
        <v>45005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51"/>
        <v>48264</v>
      </c>
      <c r="AP121" s="132">
        <f>VLOOKUP($AO121,[1]Plan1!$EW$155:$EZ$311,2)</f>
        <v>7245.38</v>
      </c>
      <c r="AQ121" s="131">
        <f t="shared" si="130"/>
        <v>48202</v>
      </c>
      <c r="AR121" s="132">
        <f>VLOOKUP($AO121,[1]Plan1!$EW$155:$EZ$311,4)</f>
        <v>7245.38</v>
      </c>
      <c r="AS121" s="131">
        <f t="shared" si="131"/>
        <v>48233</v>
      </c>
      <c r="AT121" s="133">
        <f t="shared" si="13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24"/>
        <v>44998</v>
      </c>
      <c r="B122" s="89">
        <f t="shared" si="116"/>
        <v>974.34655262000001</v>
      </c>
      <c r="C122" s="89">
        <f t="shared" si="133"/>
        <v>955.34125713000003</v>
      </c>
      <c r="D122" s="90">
        <f t="shared" si="125"/>
        <v>6474.09</v>
      </c>
      <c r="E122" s="91">
        <f t="shared" si="153"/>
        <v>6508.4</v>
      </c>
      <c r="F122" s="92">
        <f t="shared" si="154"/>
        <v>44948</v>
      </c>
      <c r="G122" s="93">
        <f t="shared" si="117"/>
        <v>5.2995865055938118E-3</v>
      </c>
      <c r="H122" s="94">
        <f t="shared" si="155"/>
        <v>45005</v>
      </c>
      <c r="I122" s="94">
        <f t="shared" si="118"/>
        <v>45005</v>
      </c>
      <c r="J122" s="95">
        <f t="shared" si="126"/>
        <v>18</v>
      </c>
      <c r="K122" s="95">
        <f t="shared" si="152"/>
        <v>13</v>
      </c>
      <c r="L122" s="8">
        <f t="shared" si="127"/>
        <v>1.00382466</v>
      </c>
      <c r="M122" s="96">
        <f t="shared" si="150"/>
        <v>1.0061996799999999</v>
      </c>
      <c r="N122" s="96">
        <f t="shared" si="146"/>
        <v>1.0117409693672725</v>
      </c>
      <c r="O122" s="89">
        <f t="shared" si="149"/>
        <v>1.01561053</v>
      </c>
      <c r="P122" s="89">
        <f t="shared" si="119"/>
        <v>970.25464048000003</v>
      </c>
      <c r="Q122" s="11">
        <f t="shared" si="134"/>
        <v>0</v>
      </c>
      <c r="R122" s="7">
        <f t="shared" si="128"/>
        <v>0</v>
      </c>
      <c r="S122" s="89">
        <f t="shared" si="148"/>
        <v>0</v>
      </c>
      <c r="T122" s="98">
        <f t="shared" si="129"/>
        <v>8.5000000000000006E-2</v>
      </c>
      <c r="U122" s="97">
        <f t="shared" si="147"/>
        <v>13</v>
      </c>
      <c r="V122" s="97">
        <v>252</v>
      </c>
      <c r="W122" s="96">
        <f t="shared" si="120"/>
        <v>1.0042173590000001</v>
      </c>
      <c r="X122" s="89">
        <f t="shared" si="121"/>
        <v>4.0919121399999998</v>
      </c>
      <c r="Y122" s="137">
        <f t="shared" si="122"/>
        <v>0</v>
      </c>
      <c r="Z122" s="99" t="str">
        <f t="shared" si="135"/>
        <v>J=</v>
      </c>
      <c r="AA122" s="94">
        <f t="shared" si="136"/>
        <v>45005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51"/>
        <v>48295</v>
      </c>
      <c r="AP122" s="132">
        <f>VLOOKUP($AO122,[1]Plan1!$EW$155:$EZ$311,2)</f>
        <v>7245.38</v>
      </c>
      <c r="AQ122" s="131">
        <f t="shared" si="130"/>
        <v>48235</v>
      </c>
      <c r="AR122" s="132">
        <f>VLOOKUP($AO122,[1]Plan1!$EW$155:$EZ$311,4)</f>
        <v>7245.38</v>
      </c>
      <c r="AS122" s="131">
        <f t="shared" si="131"/>
        <v>48266</v>
      </c>
      <c r="AT122" s="133">
        <f t="shared" si="13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24"/>
        <v>44999</v>
      </c>
      <c r="B123" s="89">
        <f t="shared" si="116"/>
        <v>974.94827396999995</v>
      </c>
      <c r="C123" s="89">
        <f t="shared" si="133"/>
        <v>955.34125713000003</v>
      </c>
      <c r="D123" s="90">
        <f t="shared" si="125"/>
        <v>6474.09</v>
      </c>
      <c r="E123" s="91">
        <f t="shared" si="153"/>
        <v>6508.4</v>
      </c>
      <c r="F123" s="92">
        <f t="shared" si="154"/>
        <v>44948</v>
      </c>
      <c r="G123" s="93">
        <f t="shared" si="117"/>
        <v>5.2995865055938118E-3</v>
      </c>
      <c r="H123" s="94">
        <f t="shared" si="155"/>
        <v>45005</v>
      </c>
      <c r="I123" s="94">
        <f t="shared" si="118"/>
        <v>45005</v>
      </c>
      <c r="J123" s="95">
        <f t="shared" si="126"/>
        <v>18</v>
      </c>
      <c r="K123" s="95">
        <f t="shared" si="152"/>
        <v>14</v>
      </c>
      <c r="L123" s="8">
        <f t="shared" si="127"/>
        <v>1.00411947</v>
      </c>
      <c r="M123" s="96">
        <f t="shared" si="150"/>
        <v>1.0061996799999999</v>
      </c>
      <c r="N123" s="96">
        <f t="shared" si="146"/>
        <v>1.0117409693672725</v>
      </c>
      <c r="O123" s="89">
        <f t="shared" si="149"/>
        <v>1.0159088000000001</v>
      </c>
      <c r="P123" s="89">
        <f t="shared" si="119"/>
        <v>970.53959011999996</v>
      </c>
      <c r="Q123" s="11">
        <f t="shared" si="134"/>
        <v>0</v>
      </c>
      <c r="R123" s="7">
        <f t="shared" si="128"/>
        <v>0</v>
      </c>
      <c r="S123" s="89">
        <f t="shared" si="148"/>
        <v>0</v>
      </c>
      <c r="T123" s="98">
        <f t="shared" si="129"/>
        <v>8.5000000000000006E-2</v>
      </c>
      <c r="U123" s="97">
        <f t="shared" si="147"/>
        <v>14</v>
      </c>
      <c r="V123" s="97">
        <v>252</v>
      </c>
      <c r="W123" s="96">
        <f t="shared" si="120"/>
        <v>1.0045425079999999</v>
      </c>
      <c r="X123" s="89">
        <f t="shared" si="121"/>
        <v>4.4086838500000001</v>
      </c>
      <c r="Y123" s="137">
        <f t="shared" si="122"/>
        <v>0</v>
      </c>
      <c r="Z123" s="99" t="str">
        <f t="shared" si="135"/>
        <v>J=</v>
      </c>
      <c r="AA123" s="94">
        <f t="shared" si="136"/>
        <v>45005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51"/>
        <v>48324</v>
      </c>
      <c r="AP123" s="132">
        <f>VLOOKUP($AO123,[1]Plan1!$EW$155:$EZ$311,2)</f>
        <v>7245.38</v>
      </c>
      <c r="AQ123" s="131">
        <f t="shared" si="130"/>
        <v>48264</v>
      </c>
      <c r="AR123" s="132">
        <f>VLOOKUP($AO123,[1]Plan1!$EW$155:$EZ$311,4)</f>
        <v>7245.38</v>
      </c>
      <c r="AS123" s="131">
        <f t="shared" si="131"/>
        <v>48293</v>
      </c>
      <c r="AT123" s="133">
        <f t="shared" si="13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24"/>
        <v>45000</v>
      </c>
      <c r="B124" s="89">
        <f t="shared" si="116"/>
        <v>975.55036798000003</v>
      </c>
      <c r="C124" s="89">
        <f t="shared" si="133"/>
        <v>955.34125713000003</v>
      </c>
      <c r="D124" s="90">
        <f t="shared" si="125"/>
        <v>6474.09</v>
      </c>
      <c r="E124" s="91">
        <f t="shared" si="153"/>
        <v>6508.4</v>
      </c>
      <c r="F124" s="92">
        <f t="shared" si="154"/>
        <v>44948</v>
      </c>
      <c r="G124" s="93">
        <f t="shared" si="117"/>
        <v>5.2995865055938118E-3</v>
      </c>
      <c r="H124" s="94">
        <f t="shared" si="155"/>
        <v>45005</v>
      </c>
      <c r="I124" s="94">
        <f t="shared" si="118"/>
        <v>45005</v>
      </c>
      <c r="J124" s="95">
        <f t="shared" si="126"/>
        <v>18</v>
      </c>
      <c r="K124" s="95">
        <f t="shared" si="152"/>
        <v>15</v>
      </c>
      <c r="L124" s="8">
        <f t="shared" si="127"/>
        <v>1.0044143699999999</v>
      </c>
      <c r="M124" s="96">
        <f t="shared" si="150"/>
        <v>1.0061996799999999</v>
      </c>
      <c r="N124" s="96">
        <f t="shared" si="146"/>
        <v>1.0117409693672725</v>
      </c>
      <c r="O124" s="89">
        <f t="shared" si="149"/>
        <v>1.01620716</v>
      </c>
      <c r="P124" s="89">
        <f t="shared" si="119"/>
        <v>970.82462572999998</v>
      </c>
      <c r="Q124" s="11">
        <f t="shared" si="134"/>
        <v>0</v>
      </c>
      <c r="R124" s="7">
        <f t="shared" si="128"/>
        <v>0</v>
      </c>
      <c r="S124" s="89">
        <f t="shared" si="148"/>
        <v>0</v>
      </c>
      <c r="T124" s="98">
        <f t="shared" si="129"/>
        <v>8.5000000000000006E-2</v>
      </c>
      <c r="U124" s="97">
        <f t="shared" si="147"/>
        <v>15</v>
      </c>
      <c r="V124" s="97">
        <v>252</v>
      </c>
      <c r="W124" s="96">
        <f t="shared" si="120"/>
        <v>1.0048677610000001</v>
      </c>
      <c r="X124" s="89">
        <f t="shared" si="121"/>
        <v>4.7257422499999997</v>
      </c>
      <c r="Y124" s="137">
        <f t="shared" si="122"/>
        <v>0</v>
      </c>
      <c r="Z124" s="99" t="str">
        <f t="shared" si="135"/>
        <v>J=</v>
      </c>
      <c r="AA124" s="94">
        <f t="shared" si="136"/>
        <v>45005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51"/>
        <v>48354</v>
      </c>
      <c r="AP124" s="132">
        <f>VLOOKUP($AO124,[1]Plan1!$EW$155:$EZ$311,2)</f>
        <v>7245.38</v>
      </c>
      <c r="AQ124" s="131">
        <f t="shared" si="130"/>
        <v>48293</v>
      </c>
      <c r="AR124" s="132">
        <f>VLOOKUP($AO124,[1]Plan1!$EW$155:$EZ$311,4)</f>
        <v>7245.38</v>
      </c>
      <c r="AS124" s="131">
        <f t="shared" si="131"/>
        <v>48324</v>
      </c>
      <c r="AT124" s="133">
        <f t="shared" si="13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24"/>
        <v>45001</v>
      </c>
      <c r="B125" s="89">
        <f t="shared" si="116"/>
        <v>976.15283580000005</v>
      </c>
      <c r="C125" s="89">
        <f t="shared" si="133"/>
        <v>955.34125713000003</v>
      </c>
      <c r="D125" s="90">
        <f t="shared" si="125"/>
        <v>6474.09</v>
      </c>
      <c r="E125" s="91">
        <f t="shared" si="153"/>
        <v>6508.4</v>
      </c>
      <c r="F125" s="92">
        <f t="shared" si="154"/>
        <v>44948</v>
      </c>
      <c r="G125" s="93">
        <f t="shared" si="117"/>
        <v>5.2995865055938118E-3</v>
      </c>
      <c r="H125" s="94">
        <f t="shared" si="155"/>
        <v>45005</v>
      </c>
      <c r="I125" s="94">
        <f t="shared" si="118"/>
        <v>45005</v>
      </c>
      <c r="J125" s="95">
        <f t="shared" si="126"/>
        <v>18</v>
      </c>
      <c r="K125" s="95">
        <f t="shared" si="152"/>
        <v>16</v>
      </c>
      <c r="L125" s="8">
        <f t="shared" si="127"/>
        <v>1.0047093499999999</v>
      </c>
      <c r="M125" s="96">
        <f t="shared" si="150"/>
        <v>1.0061996799999999</v>
      </c>
      <c r="N125" s="96">
        <f t="shared" si="146"/>
        <v>1.0117409693672725</v>
      </c>
      <c r="O125" s="89">
        <f t="shared" si="149"/>
        <v>1.0165056100000001</v>
      </c>
      <c r="P125" s="89">
        <f t="shared" si="119"/>
        <v>971.10974733</v>
      </c>
      <c r="Q125" s="11">
        <f t="shared" si="134"/>
        <v>0</v>
      </c>
      <c r="R125" s="7">
        <f t="shared" si="128"/>
        <v>0</v>
      </c>
      <c r="S125" s="89">
        <f t="shared" si="148"/>
        <v>0</v>
      </c>
      <c r="T125" s="98">
        <f t="shared" si="129"/>
        <v>8.5000000000000006E-2</v>
      </c>
      <c r="U125" s="97">
        <f t="shared" si="147"/>
        <v>16</v>
      </c>
      <c r="V125" s="97">
        <v>252</v>
      </c>
      <c r="W125" s="96">
        <f t="shared" si="120"/>
        <v>1.0051931190000001</v>
      </c>
      <c r="X125" s="89">
        <f t="shared" si="121"/>
        <v>5.0430884699999998</v>
      </c>
      <c r="Y125" s="137">
        <f t="shared" si="122"/>
        <v>0</v>
      </c>
      <c r="Z125" s="99" t="str">
        <f t="shared" si="135"/>
        <v>J=</v>
      </c>
      <c r="AA125" s="94">
        <f t="shared" si="136"/>
        <v>45005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51"/>
        <v>48386</v>
      </c>
      <c r="AP125" s="132">
        <f>VLOOKUP($AO125,[1]Plan1!$EW$155:$EZ$311,2)</f>
        <v>7245.38</v>
      </c>
      <c r="AQ125" s="131">
        <f t="shared" si="130"/>
        <v>48325</v>
      </c>
      <c r="AR125" s="132">
        <f>VLOOKUP($AO125,[1]Plan1!$EW$155:$EZ$311,4)</f>
        <v>7245.38</v>
      </c>
      <c r="AS125" s="131">
        <f t="shared" si="131"/>
        <v>48355</v>
      </c>
      <c r="AT125" s="133">
        <f t="shared" si="13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24"/>
        <v>45002</v>
      </c>
      <c r="B126" s="89">
        <f t="shared" si="116"/>
        <v>976.75566899</v>
      </c>
      <c r="C126" s="89">
        <f t="shared" si="133"/>
        <v>955.34125713000003</v>
      </c>
      <c r="D126" s="90">
        <f t="shared" si="125"/>
        <v>6474.09</v>
      </c>
      <c r="E126" s="91">
        <f t="shared" si="153"/>
        <v>6508.4</v>
      </c>
      <c r="F126" s="92">
        <f t="shared" si="154"/>
        <v>44948</v>
      </c>
      <c r="G126" s="93">
        <f t="shared" si="117"/>
        <v>5.2995865055938118E-3</v>
      </c>
      <c r="H126" s="94">
        <f t="shared" si="155"/>
        <v>45005</v>
      </c>
      <c r="I126" s="94">
        <f t="shared" si="118"/>
        <v>45005</v>
      </c>
      <c r="J126" s="95">
        <f t="shared" si="126"/>
        <v>18</v>
      </c>
      <c r="K126" s="95">
        <f t="shared" si="152"/>
        <v>17</v>
      </c>
      <c r="L126" s="8">
        <f t="shared" si="127"/>
        <v>1.0050044199999999</v>
      </c>
      <c r="M126" s="96">
        <f t="shared" si="150"/>
        <v>1.0061996799999999</v>
      </c>
      <c r="N126" s="96">
        <f t="shared" si="146"/>
        <v>1.0117409693672725</v>
      </c>
      <c r="O126" s="89">
        <f t="shared" si="149"/>
        <v>1.0168041400000001</v>
      </c>
      <c r="P126" s="89">
        <f t="shared" si="119"/>
        <v>971.39494535999995</v>
      </c>
      <c r="Q126" s="11">
        <f t="shared" si="134"/>
        <v>0</v>
      </c>
      <c r="R126" s="7">
        <f t="shared" si="128"/>
        <v>0</v>
      </c>
      <c r="S126" s="89">
        <f t="shared" si="148"/>
        <v>0</v>
      </c>
      <c r="T126" s="98">
        <f t="shared" si="129"/>
        <v>8.5000000000000006E-2</v>
      </c>
      <c r="U126" s="97">
        <f t="shared" si="147"/>
        <v>17</v>
      </c>
      <c r="V126" s="97">
        <v>252</v>
      </c>
      <c r="W126" s="96">
        <f t="shared" si="120"/>
        <v>1.005518583</v>
      </c>
      <c r="X126" s="89">
        <f t="shared" si="121"/>
        <v>5.3607236299999999</v>
      </c>
      <c r="Y126" s="137">
        <f t="shared" si="122"/>
        <v>0</v>
      </c>
      <c r="Z126" s="99" t="str">
        <f t="shared" si="135"/>
        <v>J=</v>
      </c>
      <c r="AA126" s="94">
        <f t="shared" si="136"/>
        <v>45005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51"/>
        <v>48415</v>
      </c>
      <c r="AP126" s="132">
        <f>VLOOKUP($AO126,[1]Plan1!$EW$155:$EZ$311,2)</f>
        <v>7245.38</v>
      </c>
      <c r="AQ126" s="131">
        <f t="shared" si="130"/>
        <v>48354</v>
      </c>
      <c r="AR126" s="132">
        <f>VLOOKUP($AO126,[1]Plan1!$EW$155:$EZ$311,4)</f>
        <v>7245.38</v>
      </c>
      <c r="AS126" s="131">
        <f t="shared" si="131"/>
        <v>48385</v>
      </c>
      <c r="AT126" s="133">
        <f t="shared" si="13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24"/>
        <v>45003</v>
      </c>
      <c r="B127" s="89">
        <f t="shared" si="116"/>
        <v>977.35888690000002</v>
      </c>
      <c r="C127" s="89">
        <f t="shared" si="133"/>
        <v>955.34125713000003</v>
      </c>
      <c r="D127" s="90">
        <f t="shared" si="125"/>
        <v>6474.09</v>
      </c>
      <c r="E127" s="91">
        <f t="shared" si="153"/>
        <v>6508.4</v>
      </c>
      <c r="F127" s="92">
        <f t="shared" si="154"/>
        <v>44948</v>
      </c>
      <c r="G127" s="93">
        <f t="shared" si="117"/>
        <v>5.2995865055938118E-3</v>
      </c>
      <c r="H127" s="94">
        <f t="shared" si="155"/>
        <v>45005</v>
      </c>
      <c r="I127" s="94">
        <f t="shared" si="118"/>
        <v>45005</v>
      </c>
      <c r="J127" s="95">
        <f t="shared" si="126"/>
        <v>18</v>
      </c>
      <c r="K127" s="95">
        <f t="shared" si="152"/>
        <v>18</v>
      </c>
      <c r="L127" s="8">
        <f t="shared" si="127"/>
        <v>1.00529958</v>
      </c>
      <c r="M127" s="96">
        <f t="shared" si="150"/>
        <v>1.0061996799999999</v>
      </c>
      <c r="N127" s="96">
        <f t="shared" si="146"/>
        <v>1.0117409693672725</v>
      </c>
      <c r="O127" s="89">
        <f t="shared" si="149"/>
        <v>1.0171027699999999</v>
      </c>
      <c r="P127" s="89">
        <f t="shared" si="119"/>
        <v>971.68023891999997</v>
      </c>
      <c r="Q127" s="11">
        <f t="shared" si="134"/>
        <v>0</v>
      </c>
      <c r="R127" s="7">
        <f t="shared" si="128"/>
        <v>0</v>
      </c>
      <c r="S127" s="89">
        <f t="shared" si="148"/>
        <v>0</v>
      </c>
      <c r="T127" s="98">
        <f t="shared" si="129"/>
        <v>8.5000000000000006E-2</v>
      </c>
      <c r="U127" s="97">
        <f t="shared" si="147"/>
        <v>18</v>
      </c>
      <c r="V127" s="97">
        <v>252</v>
      </c>
      <c r="W127" s="96">
        <f t="shared" si="120"/>
        <v>1.005844153</v>
      </c>
      <c r="X127" s="89">
        <f t="shared" si="121"/>
        <v>5.67864798</v>
      </c>
      <c r="Y127" s="137">
        <f t="shared" si="122"/>
        <v>0</v>
      </c>
      <c r="Z127" s="99" t="str">
        <f t="shared" si="135"/>
        <v>J=</v>
      </c>
      <c r="AA127" s="94">
        <f t="shared" si="136"/>
        <v>45005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51"/>
        <v>48446</v>
      </c>
      <c r="AP127" s="132">
        <f>VLOOKUP($AO127,[1]Plan1!$EW$155:$EZ$311,2)</f>
        <v>7245.38</v>
      </c>
      <c r="AQ127" s="131">
        <f t="shared" si="130"/>
        <v>48385</v>
      </c>
      <c r="AR127" s="132">
        <f>VLOOKUP($AO127,[1]Plan1!$EW$155:$EZ$311,4)</f>
        <v>7245.38</v>
      </c>
      <c r="AS127" s="131">
        <f t="shared" si="131"/>
        <v>48415</v>
      </c>
      <c r="AT127" s="133">
        <f t="shared" si="13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24"/>
        <v>45004</v>
      </c>
      <c r="B128" s="89">
        <f t="shared" si="116"/>
        <v>977.35888690000002</v>
      </c>
      <c r="C128" s="89">
        <f t="shared" si="133"/>
        <v>955.34125713000003</v>
      </c>
      <c r="D128" s="90">
        <f t="shared" si="125"/>
        <v>6474.09</v>
      </c>
      <c r="E128" s="91">
        <f t="shared" si="153"/>
        <v>6508.4</v>
      </c>
      <c r="F128" s="92">
        <f t="shared" si="154"/>
        <v>44948</v>
      </c>
      <c r="G128" s="93">
        <f t="shared" si="117"/>
        <v>5.2995865055938118E-3</v>
      </c>
      <c r="H128" s="94">
        <f t="shared" si="155"/>
        <v>45005</v>
      </c>
      <c r="I128" s="94">
        <f t="shared" si="118"/>
        <v>45005</v>
      </c>
      <c r="J128" s="95">
        <f t="shared" si="126"/>
        <v>18</v>
      </c>
      <c r="K128" s="95">
        <f t="shared" si="152"/>
        <v>18</v>
      </c>
      <c r="L128" s="8">
        <f t="shared" si="127"/>
        <v>1.00529958</v>
      </c>
      <c r="M128" s="96">
        <f t="shared" si="150"/>
        <v>1.0061996799999999</v>
      </c>
      <c r="N128" s="96">
        <f t="shared" si="146"/>
        <v>1.0117409693672725</v>
      </c>
      <c r="O128" s="89">
        <f t="shared" si="149"/>
        <v>1.0171027699999999</v>
      </c>
      <c r="P128" s="89">
        <f t="shared" si="119"/>
        <v>971.68023891999997</v>
      </c>
      <c r="Q128" s="11">
        <f t="shared" si="134"/>
        <v>0</v>
      </c>
      <c r="R128" s="7">
        <f t="shared" si="128"/>
        <v>0</v>
      </c>
      <c r="S128" s="89">
        <f t="shared" si="148"/>
        <v>0</v>
      </c>
      <c r="T128" s="98">
        <f t="shared" si="129"/>
        <v>8.5000000000000006E-2</v>
      </c>
      <c r="U128" s="97">
        <f t="shared" si="147"/>
        <v>18</v>
      </c>
      <c r="V128" s="97">
        <v>252</v>
      </c>
      <c r="W128" s="96">
        <f t="shared" si="120"/>
        <v>1.005844153</v>
      </c>
      <c r="X128" s="89">
        <f t="shared" si="121"/>
        <v>5.67864798</v>
      </c>
      <c r="Y128" s="137">
        <f t="shared" si="122"/>
        <v>0</v>
      </c>
      <c r="Z128" s="99" t="str">
        <f t="shared" si="135"/>
        <v>J=</v>
      </c>
      <c r="AA128" s="94">
        <f t="shared" si="136"/>
        <v>45005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51"/>
        <v>48477</v>
      </c>
      <c r="AP128" s="132">
        <f>VLOOKUP($AO128,[1]Plan1!$EW$155:$EZ$311,2)</f>
        <v>7245.38</v>
      </c>
      <c r="AQ128" s="131">
        <f t="shared" si="130"/>
        <v>48415</v>
      </c>
      <c r="AR128" s="132">
        <f>VLOOKUP($AO128,[1]Plan1!$EW$155:$EZ$311,4)</f>
        <v>7245.38</v>
      </c>
      <c r="AS128" s="131">
        <f t="shared" si="131"/>
        <v>48446</v>
      </c>
      <c r="AT128" s="133">
        <f t="shared" si="13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">
      <c r="A129" s="88">
        <f t="shared" si="124"/>
        <v>45005</v>
      </c>
      <c r="B129" s="89">
        <f t="shared" si="116"/>
        <v>977.35888690000002</v>
      </c>
      <c r="C129" s="89">
        <f t="shared" si="133"/>
        <v>955.34125713000003</v>
      </c>
      <c r="D129" s="90">
        <f t="shared" si="125"/>
        <v>6474.09</v>
      </c>
      <c r="E129" s="91">
        <f t="shared" si="153"/>
        <v>6508.4</v>
      </c>
      <c r="F129" s="92">
        <f t="shared" si="154"/>
        <v>44948</v>
      </c>
      <c r="G129" s="93">
        <f t="shared" si="117"/>
        <v>5.2995865055938118E-3</v>
      </c>
      <c r="H129" s="94">
        <f t="shared" si="155"/>
        <v>45036</v>
      </c>
      <c r="I129" s="94">
        <f t="shared" si="118"/>
        <v>45005</v>
      </c>
      <c r="J129" s="95">
        <f t="shared" si="126"/>
        <v>18</v>
      </c>
      <c r="K129" s="95">
        <f t="shared" si="152"/>
        <v>18</v>
      </c>
      <c r="L129" s="8">
        <f t="shared" si="127"/>
        <v>1.00529958</v>
      </c>
      <c r="M129" s="96">
        <f t="shared" si="150"/>
        <v>1.0061996799999999</v>
      </c>
      <c r="N129" s="96">
        <f t="shared" si="146"/>
        <v>1.0117409693672725</v>
      </c>
      <c r="O129" s="89">
        <f t="shared" si="149"/>
        <v>1.0171027699999999</v>
      </c>
      <c r="P129" s="89">
        <f t="shared" si="119"/>
        <v>971.68023891999997</v>
      </c>
      <c r="Q129" s="11">
        <f t="shared" si="134"/>
        <v>4</v>
      </c>
      <c r="R129" s="158">
        <f>S129/P129</f>
        <v>9.7130761046351245E-3</v>
      </c>
      <c r="S129" s="159">
        <v>9.4380041099999996</v>
      </c>
      <c r="T129" s="98">
        <f t="shared" si="129"/>
        <v>8.5000000000000006E-2</v>
      </c>
      <c r="U129" s="97">
        <f t="shared" si="147"/>
        <v>18</v>
      </c>
      <c r="V129" s="97">
        <v>252</v>
      </c>
      <c r="W129" s="96">
        <f t="shared" si="120"/>
        <v>1.005844153</v>
      </c>
      <c r="X129" s="89">
        <f t="shared" si="121"/>
        <v>5.67864798</v>
      </c>
      <c r="Y129" s="137">
        <f t="shared" si="122"/>
        <v>15.116652089999999</v>
      </c>
      <c r="Z129" s="99" t="str">
        <f t="shared" si="135"/>
        <v>J=</v>
      </c>
      <c r="AA129" s="94">
        <f t="shared" si="136"/>
        <v>45005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51"/>
        <v>48507</v>
      </c>
      <c r="AP129" s="132">
        <f>VLOOKUP($AO129,[1]Plan1!$EW$155:$EZ$311,2)</f>
        <v>7245.38</v>
      </c>
      <c r="AQ129" s="131">
        <f t="shared" si="130"/>
        <v>48446</v>
      </c>
      <c r="AR129" s="132">
        <f>VLOOKUP($AO129,[1]Plan1!$EW$155:$EZ$311,4)</f>
        <v>7245.38</v>
      </c>
      <c r="AS129" s="131">
        <f t="shared" si="131"/>
        <v>48477</v>
      </c>
      <c r="AT129" s="133">
        <f t="shared" si="13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24"/>
        <v>45006</v>
      </c>
      <c r="B130" s="89">
        <f t="shared" si="116"/>
        <v>962.91983730999993</v>
      </c>
      <c r="C130" s="89">
        <f t="shared" si="133"/>
        <v>946.06195479999997</v>
      </c>
      <c r="D130" s="90">
        <f t="shared" si="125"/>
        <v>6508.4</v>
      </c>
      <c r="E130" s="91">
        <f t="shared" si="153"/>
        <v>6563.07</v>
      </c>
      <c r="F130" s="92">
        <f t="shared" si="154"/>
        <v>44977</v>
      </c>
      <c r="G130" s="93">
        <f t="shared" si="117"/>
        <v>8.3999139573474046E-3</v>
      </c>
      <c r="H130" s="94">
        <f t="shared" si="155"/>
        <v>45036</v>
      </c>
      <c r="I130" s="94">
        <f t="shared" si="118"/>
        <v>45036</v>
      </c>
      <c r="J130" s="95">
        <f t="shared" si="126"/>
        <v>22</v>
      </c>
      <c r="K130" s="95">
        <f t="shared" si="152"/>
        <v>1</v>
      </c>
      <c r="L130" s="8">
        <f t="shared" si="127"/>
        <v>1.0003802900000001</v>
      </c>
      <c r="M130" s="96">
        <f t="shared" si="150"/>
        <v>1.00529958</v>
      </c>
      <c r="N130" s="96">
        <f t="shared" si="146"/>
        <v>1.017102771573712</v>
      </c>
      <c r="O130" s="89">
        <f t="shared" si="149"/>
        <v>1.01748956</v>
      </c>
      <c r="P130" s="89">
        <f t="shared" si="119"/>
        <v>962.60816211999997</v>
      </c>
      <c r="Q130" s="11">
        <f t="shared" si="134"/>
        <v>0</v>
      </c>
      <c r="R130" s="7">
        <f t="shared" si="128"/>
        <v>0</v>
      </c>
      <c r="S130" s="89">
        <f t="shared" si="148"/>
        <v>0</v>
      </c>
      <c r="T130" s="98">
        <f t="shared" si="129"/>
        <v>8.5000000000000006E-2</v>
      </c>
      <c r="U130" s="97">
        <f t="shared" si="147"/>
        <v>1</v>
      </c>
      <c r="V130" s="97">
        <v>252</v>
      </c>
      <c r="W130" s="96">
        <f t="shared" si="120"/>
        <v>1.0003237819999999</v>
      </c>
      <c r="X130" s="89">
        <f t="shared" si="121"/>
        <v>0.31167518999999999</v>
      </c>
      <c r="Y130" s="137">
        <f t="shared" si="122"/>
        <v>0</v>
      </c>
      <c r="Z130" s="99" t="str">
        <f t="shared" si="135"/>
        <v>J=</v>
      </c>
      <c r="AA130" s="94">
        <f t="shared" si="136"/>
        <v>45036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51"/>
        <v>48540</v>
      </c>
      <c r="AP130" s="132">
        <f>VLOOKUP($AO130,[1]Plan1!$EW$155:$EZ$311,2)</f>
        <v>7245.38</v>
      </c>
      <c r="AQ130" s="131">
        <f t="shared" si="130"/>
        <v>48479</v>
      </c>
      <c r="AR130" s="132">
        <f>VLOOKUP($AO130,[1]Plan1!$EW$155:$EZ$311,4)</f>
        <v>7245.38</v>
      </c>
      <c r="AS130" s="131">
        <f t="shared" si="131"/>
        <v>48509</v>
      </c>
      <c r="AT130" s="133">
        <f t="shared" si="13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24"/>
        <v>45007</v>
      </c>
      <c r="B131" s="89">
        <f t="shared" si="116"/>
        <v>963.59792084999992</v>
      </c>
      <c r="C131" s="89">
        <f t="shared" si="133"/>
        <v>946.06195479999997</v>
      </c>
      <c r="D131" s="90">
        <f t="shared" si="125"/>
        <v>6508.4</v>
      </c>
      <c r="E131" s="91">
        <f t="shared" si="153"/>
        <v>6563.07</v>
      </c>
      <c r="F131" s="92">
        <f t="shared" si="154"/>
        <v>44977</v>
      </c>
      <c r="G131" s="93">
        <f t="shared" si="117"/>
        <v>8.3999139573474046E-3</v>
      </c>
      <c r="H131" s="94">
        <f t="shared" si="155"/>
        <v>45036</v>
      </c>
      <c r="I131" s="94">
        <f t="shared" si="118"/>
        <v>45036</v>
      </c>
      <c r="J131" s="95">
        <f t="shared" si="126"/>
        <v>22</v>
      </c>
      <c r="K131" s="95">
        <f t="shared" si="152"/>
        <v>2</v>
      </c>
      <c r="L131" s="8">
        <f t="shared" si="127"/>
        <v>1.0007607199999999</v>
      </c>
      <c r="M131" s="96">
        <f t="shared" si="150"/>
        <v>1.00529958</v>
      </c>
      <c r="N131" s="96">
        <f t="shared" si="146"/>
        <v>1.017102771573712</v>
      </c>
      <c r="O131" s="89">
        <f t="shared" si="149"/>
        <v>1.0178765000000001</v>
      </c>
      <c r="P131" s="89">
        <f t="shared" si="119"/>
        <v>962.97423132999995</v>
      </c>
      <c r="Q131" s="11">
        <f t="shared" si="134"/>
        <v>0</v>
      </c>
      <c r="R131" s="7">
        <f t="shared" si="128"/>
        <v>0</v>
      </c>
      <c r="S131" s="89">
        <f t="shared" si="148"/>
        <v>0</v>
      </c>
      <c r="T131" s="98">
        <f t="shared" si="129"/>
        <v>8.5000000000000006E-2</v>
      </c>
      <c r="U131" s="97">
        <f t="shared" si="147"/>
        <v>2</v>
      </c>
      <c r="V131" s="97">
        <v>252</v>
      </c>
      <c r="W131" s="96">
        <f t="shared" si="120"/>
        <v>1.00064767</v>
      </c>
      <c r="X131" s="89">
        <f t="shared" si="121"/>
        <v>0.62368952</v>
      </c>
      <c r="Y131" s="137">
        <f t="shared" si="122"/>
        <v>0</v>
      </c>
      <c r="Z131" s="99" t="str">
        <f t="shared" si="135"/>
        <v>J=</v>
      </c>
      <c r="AA131" s="94">
        <f t="shared" si="136"/>
        <v>45036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51"/>
        <v>48568</v>
      </c>
      <c r="AP131" s="132">
        <f>VLOOKUP($AO131,[1]Plan1!$EW$155:$EZ$311,2)</f>
        <v>7245.38</v>
      </c>
      <c r="AQ131" s="131">
        <f t="shared" si="130"/>
        <v>48507</v>
      </c>
      <c r="AR131" s="132">
        <f>VLOOKUP($AO131,[1]Plan1!$EW$155:$EZ$311,4)</f>
        <v>7245.38</v>
      </c>
      <c r="AS131" s="131">
        <f t="shared" si="131"/>
        <v>48538</v>
      </c>
      <c r="AT131" s="133">
        <f t="shared" si="13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24"/>
        <v>45008</v>
      </c>
      <c r="B132" s="89">
        <f t="shared" si="116"/>
        <v>964.27648375000001</v>
      </c>
      <c r="C132" s="89">
        <f t="shared" si="133"/>
        <v>946.06195479999997</v>
      </c>
      <c r="D132" s="90">
        <f t="shared" si="125"/>
        <v>6508.4</v>
      </c>
      <c r="E132" s="91">
        <f t="shared" si="153"/>
        <v>6563.07</v>
      </c>
      <c r="F132" s="92">
        <f t="shared" si="154"/>
        <v>44977</v>
      </c>
      <c r="G132" s="93">
        <f t="shared" si="117"/>
        <v>8.3999139573474046E-3</v>
      </c>
      <c r="H132" s="94">
        <f t="shared" si="155"/>
        <v>45036</v>
      </c>
      <c r="I132" s="94">
        <f t="shared" si="118"/>
        <v>45036</v>
      </c>
      <c r="J132" s="95">
        <f t="shared" si="126"/>
        <v>22</v>
      </c>
      <c r="K132" s="95">
        <f t="shared" si="152"/>
        <v>3</v>
      </c>
      <c r="L132" s="8">
        <f t="shared" si="127"/>
        <v>1.0011413</v>
      </c>
      <c r="M132" s="96">
        <f t="shared" si="150"/>
        <v>1.00529958</v>
      </c>
      <c r="N132" s="96">
        <f t="shared" si="146"/>
        <v>1.017102771573712</v>
      </c>
      <c r="O132" s="89">
        <f t="shared" si="149"/>
        <v>1.0182635900000001</v>
      </c>
      <c r="P132" s="89">
        <f t="shared" si="119"/>
        <v>963.34044244999995</v>
      </c>
      <c r="Q132" s="11">
        <f t="shared" si="134"/>
        <v>0</v>
      </c>
      <c r="R132" s="7">
        <f t="shared" si="128"/>
        <v>0</v>
      </c>
      <c r="S132" s="89">
        <f t="shared" si="148"/>
        <v>0</v>
      </c>
      <c r="T132" s="98">
        <f t="shared" si="129"/>
        <v>8.5000000000000006E-2</v>
      </c>
      <c r="U132" s="97">
        <f t="shared" si="147"/>
        <v>3</v>
      </c>
      <c r="V132" s="97">
        <v>252</v>
      </c>
      <c r="W132" s="96">
        <f t="shared" si="120"/>
        <v>1.000971662</v>
      </c>
      <c r="X132" s="89">
        <f t="shared" si="121"/>
        <v>0.93604129999999997</v>
      </c>
      <c r="Y132" s="137">
        <f t="shared" si="122"/>
        <v>0</v>
      </c>
      <c r="Z132" s="99" t="str">
        <f t="shared" si="135"/>
        <v>J=</v>
      </c>
      <c r="AA132" s="94">
        <f t="shared" si="136"/>
        <v>45036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51"/>
        <v>48599</v>
      </c>
      <c r="AP132" s="132">
        <f>VLOOKUP($AO132,[1]Plan1!$EW$155:$EZ$311,2)</f>
        <v>7245.38</v>
      </c>
      <c r="AQ132" s="131">
        <f t="shared" si="130"/>
        <v>48538</v>
      </c>
      <c r="AR132" s="132">
        <f>VLOOKUP($AO132,[1]Plan1!$EW$155:$EZ$311,4)</f>
        <v>7245.38</v>
      </c>
      <c r="AS132" s="131">
        <f t="shared" si="131"/>
        <v>48568</v>
      </c>
      <c r="AT132" s="133">
        <f t="shared" ref="AT132:AT140" si="156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24"/>
        <v>45009</v>
      </c>
      <c r="B133" s="89">
        <f t="shared" si="116"/>
        <v>964.95552723000003</v>
      </c>
      <c r="C133" s="89">
        <f t="shared" si="133"/>
        <v>946.06195479999997</v>
      </c>
      <c r="D133" s="90">
        <f t="shared" si="125"/>
        <v>6508.4</v>
      </c>
      <c r="E133" s="91">
        <f t="shared" si="153"/>
        <v>6563.07</v>
      </c>
      <c r="F133" s="92">
        <f t="shared" si="154"/>
        <v>44977</v>
      </c>
      <c r="G133" s="93">
        <f t="shared" si="117"/>
        <v>8.3999139573474046E-3</v>
      </c>
      <c r="H133" s="94">
        <f t="shared" si="155"/>
        <v>45036</v>
      </c>
      <c r="I133" s="94">
        <f t="shared" si="118"/>
        <v>45036</v>
      </c>
      <c r="J133" s="95">
        <f t="shared" si="126"/>
        <v>22</v>
      </c>
      <c r="K133" s="95">
        <f t="shared" si="152"/>
        <v>4</v>
      </c>
      <c r="L133" s="8">
        <f t="shared" si="127"/>
        <v>1.0015220300000001</v>
      </c>
      <c r="M133" s="96">
        <f t="shared" si="150"/>
        <v>1.00529958</v>
      </c>
      <c r="N133" s="96">
        <f t="shared" si="146"/>
        <v>1.017102771573712</v>
      </c>
      <c r="O133" s="89">
        <f t="shared" si="149"/>
        <v>1.0186508299999999</v>
      </c>
      <c r="P133" s="89">
        <f t="shared" si="119"/>
        <v>963.70679547999998</v>
      </c>
      <c r="Q133" s="11">
        <f t="shared" si="134"/>
        <v>0</v>
      </c>
      <c r="R133" s="7">
        <f t="shared" si="128"/>
        <v>0</v>
      </c>
      <c r="S133" s="89">
        <f t="shared" si="148"/>
        <v>0</v>
      </c>
      <c r="T133" s="98">
        <f t="shared" si="129"/>
        <v>8.5000000000000006E-2</v>
      </c>
      <c r="U133" s="97">
        <f t="shared" si="147"/>
        <v>4</v>
      </c>
      <c r="V133" s="97">
        <v>252</v>
      </c>
      <c r="W133" s="96">
        <f t="shared" si="120"/>
        <v>1.001295759</v>
      </c>
      <c r="X133" s="89">
        <f t="shared" si="121"/>
        <v>1.2487317499999999</v>
      </c>
      <c r="Y133" s="137">
        <f t="shared" si="122"/>
        <v>0</v>
      </c>
      <c r="Z133" s="99" t="str">
        <f t="shared" si="135"/>
        <v>J=</v>
      </c>
      <c r="AA133" s="94">
        <f t="shared" si="136"/>
        <v>45036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51"/>
        <v>48631</v>
      </c>
      <c r="AP133" s="132">
        <f>VLOOKUP($AO133,[1]Plan1!$EW$155:$EZ$311,2)</f>
        <v>7245.38</v>
      </c>
      <c r="AQ133" s="131">
        <f t="shared" si="130"/>
        <v>48569</v>
      </c>
      <c r="AR133" s="132">
        <f>VLOOKUP($AO133,[1]Plan1!$EW$155:$EZ$311,4)</f>
        <v>7245.38</v>
      </c>
      <c r="AS133" s="131">
        <f t="shared" si="131"/>
        <v>48600</v>
      </c>
      <c r="AT133" s="133">
        <f t="shared" si="156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24"/>
        <v>45010</v>
      </c>
      <c r="B134" s="89">
        <f t="shared" si="116"/>
        <v>965.63504207000005</v>
      </c>
      <c r="C134" s="89">
        <f t="shared" si="133"/>
        <v>946.06195479999997</v>
      </c>
      <c r="D134" s="90">
        <f t="shared" si="125"/>
        <v>6508.4</v>
      </c>
      <c r="E134" s="91">
        <f t="shared" si="153"/>
        <v>6563.07</v>
      </c>
      <c r="F134" s="92">
        <f t="shared" si="154"/>
        <v>44977</v>
      </c>
      <c r="G134" s="93">
        <f t="shared" si="117"/>
        <v>8.3999139573474046E-3</v>
      </c>
      <c r="H134" s="94">
        <f t="shared" si="155"/>
        <v>45036</v>
      </c>
      <c r="I134" s="94">
        <f t="shared" si="118"/>
        <v>45036</v>
      </c>
      <c r="J134" s="95">
        <f t="shared" si="126"/>
        <v>22</v>
      </c>
      <c r="K134" s="95">
        <f t="shared" si="152"/>
        <v>5</v>
      </c>
      <c r="L134" s="8">
        <f t="shared" si="127"/>
        <v>1.0019028999999999</v>
      </c>
      <c r="M134" s="96">
        <f t="shared" si="150"/>
        <v>1.00529958</v>
      </c>
      <c r="N134" s="96">
        <f t="shared" si="146"/>
        <v>1.017102771573712</v>
      </c>
      <c r="O134" s="89">
        <f t="shared" si="149"/>
        <v>1.0190382099999999</v>
      </c>
      <c r="P134" s="89">
        <f t="shared" si="119"/>
        <v>964.07328096000003</v>
      </c>
      <c r="Q134" s="11">
        <f t="shared" si="134"/>
        <v>0</v>
      </c>
      <c r="R134" s="7">
        <f t="shared" si="128"/>
        <v>0</v>
      </c>
      <c r="S134" s="89">
        <f t="shared" si="148"/>
        <v>0</v>
      </c>
      <c r="T134" s="98">
        <f t="shared" si="129"/>
        <v>8.5000000000000006E-2</v>
      </c>
      <c r="U134" s="97">
        <f t="shared" si="147"/>
        <v>5</v>
      </c>
      <c r="V134" s="97">
        <v>252</v>
      </c>
      <c r="W134" s="96">
        <f t="shared" si="120"/>
        <v>1.0016199610000001</v>
      </c>
      <c r="X134" s="89">
        <f t="shared" si="121"/>
        <v>1.56176111</v>
      </c>
      <c r="Y134" s="137">
        <f t="shared" si="122"/>
        <v>0</v>
      </c>
      <c r="Z134" s="99" t="str">
        <f t="shared" si="135"/>
        <v>J=</v>
      </c>
      <c r="AA134" s="94">
        <f t="shared" si="136"/>
        <v>45036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51"/>
        <v>48659</v>
      </c>
      <c r="AP134" s="132">
        <f>VLOOKUP($AO134,[1]Plan1!$EW$155:$EZ$311,2)</f>
        <v>7245.38</v>
      </c>
      <c r="AQ134" s="131">
        <f t="shared" si="130"/>
        <v>48600</v>
      </c>
      <c r="AR134" s="132">
        <f>VLOOKUP($AO134,[1]Plan1!$EW$155:$EZ$311,4)</f>
        <v>7245.38</v>
      </c>
      <c r="AS134" s="131">
        <f t="shared" si="131"/>
        <v>48631</v>
      </c>
      <c r="AT134" s="133">
        <f t="shared" si="156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24"/>
        <v>45011</v>
      </c>
      <c r="B135" s="89">
        <f t="shared" si="116"/>
        <v>965.63504207000005</v>
      </c>
      <c r="C135" s="89">
        <f t="shared" si="133"/>
        <v>946.06195479999997</v>
      </c>
      <c r="D135" s="90">
        <f t="shared" si="125"/>
        <v>6508.4</v>
      </c>
      <c r="E135" s="91">
        <f t="shared" si="153"/>
        <v>6563.07</v>
      </c>
      <c r="F135" s="92">
        <f t="shared" si="154"/>
        <v>44977</v>
      </c>
      <c r="G135" s="93">
        <f t="shared" si="117"/>
        <v>8.3999139573474046E-3</v>
      </c>
      <c r="H135" s="94">
        <f t="shared" si="155"/>
        <v>45036</v>
      </c>
      <c r="I135" s="94">
        <f t="shared" si="118"/>
        <v>45036</v>
      </c>
      <c r="J135" s="95">
        <f t="shared" si="126"/>
        <v>22</v>
      </c>
      <c r="K135" s="95">
        <f t="shared" si="152"/>
        <v>5</v>
      </c>
      <c r="L135" s="8">
        <f t="shared" si="127"/>
        <v>1.0019028999999999</v>
      </c>
      <c r="M135" s="96">
        <f t="shared" si="150"/>
        <v>1.00529958</v>
      </c>
      <c r="N135" s="96">
        <f t="shared" si="146"/>
        <v>1.017102771573712</v>
      </c>
      <c r="O135" s="89">
        <f t="shared" si="149"/>
        <v>1.0190382099999999</v>
      </c>
      <c r="P135" s="89">
        <f t="shared" si="119"/>
        <v>964.07328096000003</v>
      </c>
      <c r="Q135" s="11">
        <f t="shared" si="134"/>
        <v>0</v>
      </c>
      <c r="R135" s="7">
        <f t="shared" si="128"/>
        <v>0</v>
      </c>
      <c r="S135" s="89">
        <f t="shared" si="148"/>
        <v>0</v>
      </c>
      <c r="T135" s="98">
        <f t="shared" si="129"/>
        <v>8.5000000000000006E-2</v>
      </c>
      <c r="U135" s="97">
        <f t="shared" si="147"/>
        <v>5</v>
      </c>
      <c r="V135" s="97">
        <v>252</v>
      </c>
      <c r="W135" s="96">
        <f t="shared" si="120"/>
        <v>1.0016199610000001</v>
      </c>
      <c r="X135" s="89">
        <f t="shared" si="121"/>
        <v>1.56176111</v>
      </c>
      <c r="Y135" s="137">
        <f t="shared" si="122"/>
        <v>0</v>
      </c>
      <c r="Z135" s="99" t="str">
        <f t="shared" si="135"/>
        <v>J=</v>
      </c>
      <c r="AA135" s="94">
        <f t="shared" si="136"/>
        <v>45036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51"/>
        <v>48689</v>
      </c>
      <c r="AP135" s="132">
        <f>VLOOKUP($AO135,[1]Plan1!$EW$155:$EZ$311,2)</f>
        <v>7245.38</v>
      </c>
      <c r="AQ135" s="131">
        <f t="shared" si="130"/>
        <v>48630</v>
      </c>
      <c r="AR135" s="132">
        <f>VLOOKUP($AO135,[1]Plan1!$EW$155:$EZ$311,4)</f>
        <v>7245.38</v>
      </c>
      <c r="AS135" s="131">
        <f t="shared" si="131"/>
        <v>48658</v>
      </c>
      <c r="AT135" s="133">
        <f t="shared" si="156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24"/>
        <v>45012</v>
      </c>
      <c r="B136" s="89">
        <f t="shared" si="116"/>
        <v>965.63504207000005</v>
      </c>
      <c r="C136" s="89">
        <f t="shared" si="133"/>
        <v>946.06195479999997</v>
      </c>
      <c r="D136" s="90">
        <f t="shared" si="125"/>
        <v>6508.4</v>
      </c>
      <c r="E136" s="91">
        <f t="shared" si="153"/>
        <v>6563.07</v>
      </c>
      <c r="F136" s="92">
        <f t="shared" si="154"/>
        <v>44977</v>
      </c>
      <c r="G136" s="93">
        <f t="shared" si="117"/>
        <v>8.3999139573474046E-3</v>
      </c>
      <c r="H136" s="94">
        <f t="shared" si="155"/>
        <v>45036</v>
      </c>
      <c r="I136" s="94">
        <f t="shared" si="118"/>
        <v>45036</v>
      </c>
      <c r="J136" s="95">
        <f t="shared" si="126"/>
        <v>22</v>
      </c>
      <c r="K136" s="95">
        <f t="shared" si="152"/>
        <v>5</v>
      </c>
      <c r="L136" s="8">
        <f t="shared" si="127"/>
        <v>1.0019028999999999</v>
      </c>
      <c r="M136" s="96">
        <f t="shared" si="150"/>
        <v>1.00529958</v>
      </c>
      <c r="N136" s="96">
        <f t="shared" si="146"/>
        <v>1.017102771573712</v>
      </c>
      <c r="O136" s="89">
        <f t="shared" si="149"/>
        <v>1.0190382099999999</v>
      </c>
      <c r="P136" s="89">
        <f t="shared" si="119"/>
        <v>964.07328096000003</v>
      </c>
      <c r="Q136" s="11">
        <f t="shared" si="134"/>
        <v>0</v>
      </c>
      <c r="R136" s="7">
        <f t="shared" si="128"/>
        <v>0</v>
      </c>
      <c r="S136" s="89">
        <f t="shared" si="148"/>
        <v>0</v>
      </c>
      <c r="T136" s="98">
        <f t="shared" si="129"/>
        <v>8.5000000000000006E-2</v>
      </c>
      <c r="U136" s="97">
        <f t="shared" si="147"/>
        <v>5</v>
      </c>
      <c r="V136" s="97">
        <v>252</v>
      </c>
      <c r="W136" s="96">
        <f t="shared" si="120"/>
        <v>1.0016199610000001</v>
      </c>
      <c r="X136" s="89">
        <f t="shared" si="121"/>
        <v>1.56176111</v>
      </c>
      <c r="Y136" s="137">
        <f t="shared" si="122"/>
        <v>0</v>
      </c>
      <c r="Z136" s="99" t="str">
        <f t="shared" si="135"/>
        <v>J=</v>
      </c>
      <c r="AA136" s="94">
        <f t="shared" si="136"/>
        <v>45036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51"/>
        <v>48719</v>
      </c>
      <c r="AP136" s="132">
        <f>VLOOKUP($AO136,[1]Plan1!$EW$155:$EZ$311,2)</f>
        <v>7245.38</v>
      </c>
      <c r="AQ136" s="131">
        <f t="shared" si="130"/>
        <v>48658</v>
      </c>
      <c r="AR136" s="132">
        <f>VLOOKUP($AO136,[1]Plan1!$EW$155:$EZ$311,4)</f>
        <v>7245.38</v>
      </c>
      <c r="AS136" s="131">
        <f t="shared" si="131"/>
        <v>48689</v>
      </c>
      <c r="AT136" s="133">
        <f t="shared" si="156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24"/>
        <v>45013</v>
      </c>
      <c r="B137" s="89">
        <f t="shared" si="116"/>
        <v>966.31504747999998</v>
      </c>
      <c r="C137" s="89">
        <f t="shared" si="133"/>
        <v>946.06195479999997</v>
      </c>
      <c r="D137" s="90">
        <f t="shared" si="125"/>
        <v>6508.4</v>
      </c>
      <c r="E137" s="91">
        <f t="shared" si="153"/>
        <v>6563.07</v>
      </c>
      <c r="F137" s="92">
        <f t="shared" si="154"/>
        <v>44977</v>
      </c>
      <c r="G137" s="93">
        <f t="shared" si="117"/>
        <v>8.3999139573474046E-3</v>
      </c>
      <c r="H137" s="94">
        <f t="shared" si="155"/>
        <v>45036</v>
      </c>
      <c r="I137" s="94">
        <f t="shared" si="118"/>
        <v>45036</v>
      </c>
      <c r="J137" s="95">
        <f t="shared" si="126"/>
        <v>22</v>
      </c>
      <c r="K137" s="95">
        <f t="shared" si="152"/>
        <v>6</v>
      </c>
      <c r="L137" s="8">
        <f t="shared" si="127"/>
        <v>1.00228392</v>
      </c>
      <c r="M137" s="96">
        <f t="shared" si="150"/>
        <v>1.00529958</v>
      </c>
      <c r="N137" s="96">
        <f t="shared" si="146"/>
        <v>1.017102771573712</v>
      </c>
      <c r="O137" s="89">
        <f t="shared" si="149"/>
        <v>1.0194257499999999</v>
      </c>
      <c r="P137" s="89">
        <f t="shared" si="119"/>
        <v>964.43991781</v>
      </c>
      <c r="Q137" s="11">
        <f t="shared" si="134"/>
        <v>0</v>
      </c>
      <c r="R137" s="7">
        <f t="shared" si="128"/>
        <v>0</v>
      </c>
      <c r="S137" s="89">
        <f t="shared" si="148"/>
        <v>0</v>
      </c>
      <c r="T137" s="98">
        <f t="shared" si="129"/>
        <v>8.5000000000000006E-2</v>
      </c>
      <c r="U137" s="97">
        <f t="shared" si="147"/>
        <v>6</v>
      </c>
      <c r="V137" s="97">
        <v>252</v>
      </c>
      <c r="W137" s="96">
        <f t="shared" si="120"/>
        <v>1.0019442679999999</v>
      </c>
      <c r="X137" s="89">
        <f t="shared" si="121"/>
        <v>1.87512967</v>
      </c>
      <c r="Y137" s="137">
        <f t="shared" si="122"/>
        <v>0</v>
      </c>
      <c r="Z137" s="99" t="str">
        <f t="shared" si="135"/>
        <v>J=</v>
      </c>
      <c r="AA137" s="94">
        <f t="shared" si="136"/>
        <v>45036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51"/>
        <v>48750</v>
      </c>
      <c r="AP137" s="132">
        <f>VLOOKUP($AO137,[1]Plan1!$EW$155:$EZ$311,2)</f>
        <v>7245.38</v>
      </c>
      <c r="AQ137" s="131">
        <f t="shared" si="130"/>
        <v>48689</v>
      </c>
      <c r="AR137" s="132">
        <f>VLOOKUP($AO137,[1]Plan1!$EW$155:$EZ$311,4)</f>
        <v>7245.38</v>
      </c>
      <c r="AS137" s="131">
        <f t="shared" si="131"/>
        <v>48719</v>
      </c>
      <c r="AT137" s="133">
        <f t="shared" si="156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24"/>
        <v>45014</v>
      </c>
      <c r="B138" s="89">
        <f t="shared" ref="B138:B201" si="157">(P138+X138)</f>
        <v>966.99552473999995</v>
      </c>
      <c r="C138" s="89">
        <f t="shared" si="133"/>
        <v>946.06195479999997</v>
      </c>
      <c r="D138" s="90">
        <f t="shared" si="125"/>
        <v>6508.4</v>
      </c>
      <c r="E138" s="91">
        <f t="shared" si="153"/>
        <v>6563.07</v>
      </c>
      <c r="F138" s="92">
        <f t="shared" si="154"/>
        <v>44977</v>
      </c>
      <c r="G138" s="93">
        <f t="shared" ref="G138:G201" si="158">(E138/D138)-1</f>
        <v>8.3999139573474046E-3</v>
      </c>
      <c r="H138" s="94">
        <f t="shared" si="155"/>
        <v>45036</v>
      </c>
      <c r="I138" s="94">
        <f t="shared" ref="I138:I201" si="159">IF(A138&gt;I137,H138,I137)</f>
        <v>45036</v>
      </c>
      <c r="J138" s="95">
        <f t="shared" si="126"/>
        <v>22</v>
      </c>
      <c r="K138" s="95">
        <f t="shared" si="152"/>
        <v>7</v>
      </c>
      <c r="L138" s="8">
        <f t="shared" si="127"/>
        <v>1.0026650800000001</v>
      </c>
      <c r="M138" s="96">
        <f t="shared" si="150"/>
        <v>1.00529958</v>
      </c>
      <c r="N138" s="96">
        <f t="shared" si="146"/>
        <v>1.017102771573712</v>
      </c>
      <c r="O138" s="89">
        <f t="shared" si="149"/>
        <v>1.0198134299999999</v>
      </c>
      <c r="P138" s="89">
        <f t="shared" ref="P138:P201" si="160">TRUNC(C138*O138,8)</f>
        <v>964.80668710999998</v>
      </c>
      <c r="Q138" s="11">
        <f t="shared" si="134"/>
        <v>0</v>
      </c>
      <c r="R138" s="7">
        <f t="shared" si="128"/>
        <v>0</v>
      </c>
      <c r="S138" s="89">
        <f t="shared" si="148"/>
        <v>0</v>
      </c>
      <c r="T138" s="98">
        <f t="shared" si="129"/>
        <v>8.5000000000000006E-2</v>
      </c>
      <c r="U138" s="97">
        <f t="shared" si="147"/>
        <v>7</v>
      </c>
      <c r="V138" s="97">
        <v>252</v>
      </c>
      <c r="W138" s="96">
        <f t="shared" ref="W138:W201" si="161">ROUND((1+T138)^TRUNC((U138/V138),9),9)</f>
        <v>1.00226868</v>
      </c>
      <c r="X138" s="89">
        <f t="shared" ref="X138:X201" si="162">TRUNC((P138*(W138-1)),8)</f>
        <v>2.1888376300000001</v>
      </c>
      <c r="Y138" s="137">
        <f t="shared" ref="Y138:Y201" si="163">IF(AND(Q138&gt;0,Z138&lt;&gt;"INCORPJ="),S138+X138,0)</f>
        <v>0</v>
      </c>
      <c r="Z138" s="99" t="str">
        <f t="shared" si="135"/>
        <v>J=</v>
      </c>
      <c r="AA138" s="94">
        <f t="shared" si="136"/>
        <v>45036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64">AJ329</f>
        <v>48780</v>
      </c>
      <c r="AP138" s="132">
        <f>VLOOKUP($AO138,[1]Plan1!$EW$155:$EZ$311,2)</f>
        <v>7245.38</v>
      </c>
      <c r="AQ138" s="131">
        <f t="shared" si="130"/>
        <v>48719</v>
      </c>
      <c r="AR138" s="132">
        <f>VLOOKUP($AO138,[1]Plan1!$EW$155:$EZ$311,4)</f>
        <v>7245.38</v>
      </c>
      <c r="AS138" s="131">
        <f t="shared" si="131"/>
        <v>48750</v>
      </c>
      <c r="AT138" s="133">
        <f t="shared" si="156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65">(A138+1)</f>
        <v>45015</v>
      </c>
      <c r="B139" s="89">
        <f t="shared" si="157"/>
        <v>967.67647410999996</v>
      </c>
      <c r="C139" s="89">
        <f t="shared" si="133"/>
        <v>946.06195479999997</v>
      </c>
      <c r="D139" s="90">
        <f t="shared" ref="D139:D202" si="166">IF(E139=E138,D138,E138)</f>
        <v>6508.4</v>
      </c>
      <c r="E139" s="91">
        <f t="shared" si="153"/>
        <v>6563.07</v>
      </c>
      <c r="F139" s="92">
        <f t="shared" si="154"/>
        <v>44977</v>
      </c>
      <c r="G139" s="93">
        <f t="shared" si="158"/>
        <v>8.3999139573474046E-3</v>
      </c>
      <c r="H139" s="94">
        <f t="shared" si="155"/>
        <v>45036</v>
      </c>
      <c r="I139" s="94">
        <f t="shared" si="159"/>
        <v>45036</v>
      </c>
      <c r="J139" s="95">
        <f t="shared" ref="J139:J202" si="167">IF(I139=I138,J138,NETWORKDAYS(I138,I139,$AD$201:$AD$502)-1)</f>
        <v>22</v>
      </c>
      <c r="K139" s="95">
        <f t="shared" si="152"/>
        <v>8</v>
      </c>
      <c r="L139" s="8">
        <f t="shared" ref="L139:L202" si="168">IF(E139&lt;D139,1,TRUNC((E139/D139)^TRUNC((K139/J139),9),8))</f>
        <v>1.00304638</v>
      </c>
      <c r="M139" s="96">
        <f t="shared" si="150"/>
        <v>1.00529958</v>
      </c>
      <c r="N139" s="96">
        <f t="shared" si="146"/>
        <v>1.017102771573712</v>
      </c>
      <c r="O139" s="89">
        <f t="shared" si="149"/>
        <v>1.0202012499999999</v>
      </c>
      <c r="P139" s="89">
        <f t="shared" si="160"/>
        <v>965.17358886</v>
      </c>
      <c r="Q139" s="11">
        <f t="shared" si="134"/>
        <v>0</v>
      </c>
      <c r="R139" s="7">
        <f t="shared" ref="R139:R202" si="169">IF(Q139&gt;0,VLOOKUP($A139,$AD$10:$AI$200,6),0)</f>
        <v>0</v>
      </c>
      <c r="S139" s="89">
        <f t="shared" si="148"/>
        <v>0</v>
      </c>
      <c r="T139" s="98">
        <f t="shared" ref="T139:T202" si="170">(T138)</f>
        <v>8.5000000000000006E-2</v>
      </c>
      <c r="U139" s="97">
        <f t="shared" si="147"/>
        <v>8</v>
      </c>
      <c r="V139" s="97">
        <v>252</v>
      </c>
      <c r="W139" s="96">
        <f t="shared" si="161"/>
        <v>1.0025931969999999</v>
      </c>
      <c r="X139" s="89">
        <f t="shared" si="162"/>
        <v>2.5028852499999998</v>
      </c>
      <c r="Y139" s="137">
        <f t="shared" si="163"/>
        <v>0</v>
      </c>
      <c r="Z139" s="99" t="str">
        <f t="shared" si="135"/>
        <v>J=</v>
      </c>
      <c r="AA139" s="94">
        <f t="shared" si="136"/>
        <v>45036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64"/>
        <v>48813</v>
      </c>
      <c r="AP139" s="132">
        <f>VLOOKUP($AO139,[1]Plan1!$EW$155:$EZ$311,2)</f>
        <v>7245.38</v>
      </c>
      <c r="AQ139" s="131">
        <f t="shared" ref="AQ139:AQ194" si="171">EDATE($AO139,-2)</f>
        <v>48752</v>
      </c>
      <c r="AR139" s="132">
        <f>VLOOKUP($AO139,[1]Plan1!$EW$155:$EZ$311,4)</f>
        <v>7245.38</v>
      </c>
      <c r="AS139" s="131">
        <f t="shared" ref="AS139:AS194" si="172">EDATE($AO139,-1)</f>
        <v>48782</v>
      </c>
      <c r="AT139" s="133">
        <f t="shared" si="156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65"/>
        <v>45016</v>
      </c>
      <c r="B140" s="89">
        <f t="shared" si="157"/>
        <v>968.35790531999999</v>
      </c>
      <c r="C140" s="89">
        <f t="shared" ref="C140:C168" si="173">TRUNC(IF(Q139&gt;0,VLOOKUP(A139,$AD$12:$AE$145,2),C139),8)</f>
        <v>946.06195479999997</v>
      </c>
      <c r="D140" s="90">
        <f t="shared" si="166"/>
        <v>6508.4</v>
      </c>
      <c r="E140" s="91">
        <f t="shared" si="153"/>
        <v>6563.07</v>
      </c>
      <c r="F140" s="92">
        <f t="shared" si="154"/>
        <v>44977</v>
      </c>
      <c r="G140" s="93">
        <f t="shared" si="158"/>
        <v>8.3999139573474046E-3</v>
      </c>
      <c r="H140" s="94">
        <f t="shared" si="155"/>
        <v>45036</v>
      </c>
      <c r="I140" s="94">
        <f t="shared" si="159"/>
        <v>45036</v>
      </c>
      <c r="J140" s="95">
        <f t="shared" si="167"/>
        <v>22</v>
      </c>
      <c r="K140" s="95">
        <f t="shared" si="152"/>
        <v>9</v>
      </c>
      <c r="L140" s="8">
        <f t="shared" si="168"/>
        <v>1.0034278299999999</v>
      </c>
      <c r="M140" s="96">
        <f t="shared" si="150"/>
        <v>1.00529958</v>
      </c>
      <c r="N140" s="96">
        <f t="shared" si="146"/>
        <v>1.017102771573712</v>
      </c>
      <c r="O140" s="89">
        <f t="shared" si="149"/>
        <v>1.02058922</v>
      </c>
      <c r="P140" s="89">
        <f t="shared" si="160"/>
        <v>965.54063252000003</v>
      </c>
      <c r="Q140" s="11">
        <f t="shared" ref="Q140:Q203" si="174">IF(VLOOKUP(A140,AD$10:AK$200,8)=VLOOKUP(A139,AD$10:AK$200,8),0,VLOOKUP(A140,AD$10:AK$200,8))</f>
        <v>0</v>
      </c>
      <c r="R140" s="7">
        <f t="shared" si="169"/>
        <v>0</v>
      </c>
      <c r="S140" s="89">
        <f t="shared" si="148"/>
        <v>0</v>
      </c>
      <c r="T140" s="98">
        <f t="shared" si="170"/>
        <v>8.5000000000000006E-2</v>
      </c>
      <c r="U140" s="97">
        <f t="shared" si="147"/>
        <v>9</v>
      </c>
      <c r="V140" s="97">
        <v>252</v>
      </c>
      <c r="W140" s="96">
        <f t="shared" si="161"/>
        <v>1.0029178190000001</v>
      </c>
      <c r="X140" s="89">
        <f t="shared" si="162"/>
        <v>2.8172728</v>
      </c>
      <c r="Y140" s="137">
        <f t="shared" si="163"/>
        <v>0</v>
      </c>
      <c r="Z140" s="99" t="str">
        <f t="shared" ref="Z140:Z203" si="175">IF($Q139&gt;0,VLOOKUP($A139,$AD$10:$AM$200,9),Z139)</f>
        <v>J=</v>
      </c>
      <c r="AA140" s="94">
        <f t="shared" ref="AA140:AA203" si="176">IF($Q139&gt;0,VLOOKUP($A139,$AD$10:$AM$200,10),AA139)</f>
        <v>45036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64"/>
        <v>48842</v>
      </c>
      <c r="AP140" s="132">
        <f>VLOOKUP($AO140,[1]Plan1!$EW$155:$EZ$311,2)</f>
        <v>7245.38</v>
      </c>
      <c r="AQ140" s="131">
        <f t="shared" si="171"/>
        <v>48780</v>
      </c>
      <c r="AR140" s="132">
        <f>VLOOKUP($AO140,[1]Plan1!$EW$155:$EZ$311,4)</f>
        <v>7245.38</v>
      </c>
      <c r="AS140" s="131">
        <f t="shared" si="172"/>
        <v>48811</v>
      </c>
      <c r="AT140" s="133">
        <f t="shared" si="156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65"/>
        <v>45017</v>
      </c>
      <c r="B141" s="89">
        <f t="shared" si="157"/>
        <v>969.03982905999999</v>
      </c>
      <c r="C141" s="89">
        <f t="shared" si="173"/>
        <v>946.06195479999997</v>
      </c>
      <c r="D141" s="90">
        <f t="shared" si="166"/>
        <v>6508.4</v>
      </c>
      <c r="E141" s="91">
        <f t="shared" si="153"/>
        <v>6563.07</v>
      </c>
      <c r="F141" s="92">
        <f t="shared" si="154"/>
        <v>44977</v>
      </c>
      <c r="G141" s="93">
        <f t="shared" si="158"/>
        <v>8.3999139573474046E-3</v>
      </c>
      <c r="H141" s="94">
        <f t="shared" si="155"/>
        <v>45036</v>
      </c>
      <c r="I141" s="94">
        <f t="shared" si="159"/>
        <v>45036</v>
      </c>
      <c r="J141" s="95">
        <f t="shared" si="167"/>
        <v>22</v>
      </c>
      <c r="K141" s="95">
        <f t="shared" si="152"/>
        <v>10</v>
      </c>
      <c r="L141" s="8">
        <f t="shared" si="168"/>
        <v>1.00380943</v>
      </c>
      <c r="M141" s="96">
        <f t="shared" si="150"/>
        <v>1.00529958</v>
      </c>
      <c r="N141" s="96">
        <f t="shared" si="146"/>
        <v>1.017102771573712</v>
      </c>
      <c r="O141" s="89">
        <f t="shared" si="149"/>
        <v>1.0209773499999999</v>
      </c>
      <c r="P141" s="89">
        <f t="shared" si="160"/>
        <v>965.90782753999997</v>
      </c>
      <c r="Q141" s="11">
        <f t="shared" si="174"/>
        <v>0</v>
      </c>
      <c r="R141" s="7">
        <f t="shared" si="169"/>
        <v>0</v>
      </c>
      <c r="S141" s="89">
        <f t="shared" si="148"/>
        <v>0</v>
      </c>
      <c r="T141" s="98">
        <f t="shared" si="170"/>
        <v>8.5000000000000006E-2</v>
      </c>
      <c r="U141" s="97">
        <f t="shared" si="147"/>
        <v>10</v>
      </c>
      <c r="V141" s="97">
        <v>252</v>
      </c>
      <c r="W141" s="96">
        <f t="shared" si="161"/>
        <v>1.0032425469999999</v>
      </c>
      <c r="X141" s="89">
        <f t="shared" si="162"/>
        <v>3.1320015200000002</v>
      </c>
      <c r="Y141" s="137">
        <f t="shared" si="163"/>
        <v>0</v>
      </c>
      <c r="Z141" s="99" t="str">
        <f t="shared" si="175"/>
        <v>J=</v>
      </c>
      <c r="AA141" s="94">
        <f t="shared" si="176"/>
        <v>45036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177">AJ332</f>
        <v>48872</v>
      </c>
      <c r="AP141" s="132">
        <f>VLOOKUP($AO141,[1]Plan1!$EW$155:$EZ$311,2)</f>
        <v>7245.38</v>
      </c>
      <c r="AQ141" s="131">
        <f t="shared" si="171"/>
        <v>48811</v>
      </c>
      <c r="AR141" s="132">
        <f>VLOOKUP($AO141,[1]Plan1!$EW$155:$EZ$311,4)</f>
        <v>7245.38</v>
      </c>
      <c r="AS141" s="131">
        <f t="shared" si="172"/>
        <v>48842</v>
      </c>
      <c r="AT141" s="133">
        <f t="shared" ref="AT141:AT175" si="178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65"/>
        <v>45018</v>
      </c>
      <c r="B142" s="89">
        <f t="shared" si="157"/>
        <v>969.03982905999999</v>
      </c>
      <c r="C142" s="89">
        <f t="shared" si="173"/>
        <v>946.06195479999997</v>
      </c>
      <c r="D142" s="90">
        <f t="shared" si="166"/>
        <v>6508.4</v>
      </c>
      <c r="E142" s="91">
        <f t="shared" si="153"/>
        <v>6563.07</v>
      </c>
      <c r="F142" s="92">
        <f t="shared" si="154"/>
        <v>44977</v>
      </c>
      <c r="G142" s="93">
        <f t="shared" si="158"/>
        <v>8.3999139573474046E-3</v>
      </c>
      <c r="H142" s="94">
        <f t="shared" si="155"/>
        <v>45036</v>
      </c>
      <c r="I142" s="94">
        <f t="shared" si="159"/>
        <v>45036</v>
      </c>
      <c r="J142" s="95">
        <f t="shared" si="167"/>
        <v>22</v>
      </c>
      <c r="K142" s="95">
        <f t="shared" si="152"/>
        <v>10</v>
      </c>
      <c r="L142" s="8">
        <f t="shared" si="168"/>
        <v>1.00380943</v>
      </c>
      <c r="M142" s="96">
        <f t="shared" si="150"/>
        <v>1.00529958</v>
      </c>
      <c r="N142" s="96">
        <f t="shared" si="146"/>
        <v>1.017102771573712</v>
      </c>
      <c r="O142" s="89">
        <f t="shared" si="149"/>
        <v>1.0209773499999999</v>
      </c>
      <c r="P142" s="89">
        <f t="shared" si="160"/>
        <v>965.90782753999997</v>
      </c>
      <c r="Q142" s="11">
        <f t="shared" si="174"/>
        <v>0</v>
      </c>
      <c r="R142" s="7">
        <f t="shared" si="169"/>
        <v>0</v>
      </c>
      <c r="S142" s="89">
        <f t="shared" si="148"/>
        <v>0</v>
      </c>
      <c r="T142" s="98">
        <f t="shared" si="170"/>
        <v>8.5000000000000006E-2</v>
      </c>
      <c r="U142" s="97">
        <f t="shared" si="147"/>
        <v>10</v>
      </c>
      <c r="V142" s="97">
        <v>252</v>
      </c>
      <c r="W142" s="96">
        <f t="shared" si="161"/>
        <v>1.0032425469999999</v>
      </c>
      <c r="X142" s="89">
        <f t="shared" si="162"/>
        <v>3.1320015200000002</v>
      </c>
      <c r="Y142" s="137">
        <f t="shared" si="163"/>
        <v>0</v>
      </c>
      <c r="Z142" s="99" t="str">
        <f t="shared" si="175"/>
        <v>J=</v>
      </c>
      <c r="AA142" s="94">
        <f t="shared" si="176"/>
        <v>45036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177"/>
        <v>48904</v>
      </c>
      <c r="AP142" s="132">
        <f>VLOOKUP($AO142,[1]Plan1!$EW$155:$EZ$311,2)</f>
        <v>7245.38</v>
      </c>
      <c r="AQ142" s="131">
        <f t="shared" si="171"/>
        <v>48843</v>
      </c>
      <c r="AR142" s="132">
        <f>VLOOKUP($AO142,[1]Plan1!$EW$155:$EZ$311,4)</f>
        <v>7245.38</v>
      </c>
      <c r="AS142" s="131">
        <f t="shared" si="172"/>
        <v>48873</v>
      </c>
      <c r="AT142" s="133">
        <f t="shared" si="178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65"/>
        <v>45019</v>
      </c>
      <c r="B143" s="89">
        <f t="shared" si="157"/>
        <v>969.03982905999999</v>
      </c>
      <c r="C143" s="89">
        <f t="shared" si="173"/>
        <v>946.06195479999997</v>
      </c>
      <c r="D143" s="90">
        <f t="shared" si="166"/>
        <v>6508.4</v>
      </c>
      <c r="E143" s="91">
        <f t="shared" si="153"/>
        <v>6563.07</v>
      </c>
      <c r="F143" s="92">
        <f t="shared" si="154"/>
        <v>44977</v>
      </c>
      <c r="G143" s="93">
        <f t="shared" si="158"/>
        <v>8.3999139573474046E-3</v>
      </c>
      <c r="H143" s="94">
        <f t="shared" si="155"/>
        <v>45036</v>
      </c>
      <c r="I143" s="94">
        <f t="shared" si="159"/>
        <v>45036</v>
      </c>
      <c r="J143" s="95">
        <f t="shared" si="167"/>
        <v>22</v>
      </c>
      <c r="K143" s="95">
        <f t="shared" si="152"/>
        <v>10</v>
      </c>
      <c r="L143" s="8">
        <f t="shared" si="168"/>
        <v>1.00380943</v>
      </c>
      <c r="M143" s="96">
        <f t="shared" si="150"/>
        <v>1.00529958</v>
      </c>
      <c r="N143" s="96">
        <f t="shared" si="146"/>
        <v>1.017102771573712</v>
      </c>
      <c r="O143" s="89">
        <f t="shared" si="149"/>
        <v>1.0209773499999999</v>
      </c>
      <c r="P143" s="89">
        <f t="shared" si="160"/>
        <v>965.90782753999997</v>
      </c>
      <c r="Q143" s="11">
        <f t="shared" si="174"/>
        <v>0</v>
      </c>
      <c r="R143" s="7">
        <f t="shared" si="169"/>
        <v>0</v>
      </c>
      <c r="S143" s="89">
        <f t="shared" si="148"/>
        <v>0</v>
      </c>
      <c r="T143" s="98">
        <f t="shared" si="170"/>
        <v>8.5000000000000006E-2</v>
      </c>
      <c r="U143" s="97">
        <f t="shared" si="147"/>
        <v>10</v>
      </c>
      <c r="V143" s="97">
        <v>252</v>
      </c>
      <c r="W143" s="96">
        <f t="shared" si="161"/>
        <v>1.0032425469999999</v>
      </c>
      <c r="X143" s="89">
        <f t="shared" si="162"/>
        <v>3.1320015200000002</v>
      </c>
      <c r="Y143" s="137">
        <f t="shared" si="163"/>
        <v>0</v>
      </c>
      <c r="Z143" s="99" t="str">
        <f t="shared" si="175"/>
        <v>J=</v>
      </c>
      <c r="AA143" s="94">
        <f t="shared" si="176"/>
        <v>45036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177"/>
        <v>48933</v>
      </c>
      <c r="AP143" s="132">
        <f>VLOOKUP($AO143,[1]Plan1!$EW$155:$EZ$311,2)</f>
        <v>7245.38</v>
      </c>
      <c r="AQ143" s="131">
        <f t="shared" si="171"/>
        <v>48872</v>
      </c>
      <c r="AR143" s="132">
        <f>VLOOKUP($AO143,[1]Plan1!$EW$155:$EZ$311,4)</f>
        <v>7245.38</v>
      </c>
      <c r="AS143" s="131">
        <f t="shared" si="172"/>
        <v>48903</v>
      </c>
      <c r="AT143" s="133">
        <f t="shared" si="178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65"/>
        <v>45020</v>
      </c>
      <c r="B144" s="89">
        <f t="shared" si="157"/>
        <v>969.72222471000009</v>
      </c>
      <c r="C144" s="89">
        <f t="shared" si="173"/>
        <v>946.06195479999997</v>
      </c>
      <c r="D144" s="90">
        <f t="shared" si="166"/>
        <v>6508.4</v>
      </c>
      <c r="E144" s="91">
        <f t="shared" si="153"/>
        <v>6563.07</v>
      </c>
      <c r="F144" s="92">
        <f t="shared" si="154"/>
        <v>44977</v>
      </c>
      <c r="G144" s="93">
        <f t="shared" si="158"/>
        <v>8.3999139573474046E-3</v>
      </c>
      <c r="H144" s="94">
        <f t="shared" si="155"/>
        <v>45036</v>
      </c>
      <c r="I144" s="94">
        <f t="shared" si="159"/>
        <v>45036</v>
      </c>
      <c r="J144" s="95">
        <f t="shared" si="167"/>
        <v>22</v>
      </c>
      <c r="K144" s="95">
        <f t="shared" si="152"/>
        <v>11</v>
      </c>
      <c r="L144" s="8">
        <f t="shared" si="168"/>
        <v>1.0041911699999999</v>
      </c>
      <c r="M144" s="96">
        <f t="shared" si="150"/>
        <v>1.00529958</v>
      </c>
      <c r="N144" s="96">
        <f t="shared" si="146"/>
        <v>1.017102771573712</v>
      </c>
      <c r="O144" s="89">
        <f t="shared" si="149"/>
        <v>1.0213656200000001</v>
      </c>
      <c r="P144" s="89">
        <f t="shared" si="160"/>
        <v>966.27515502000006</v>
      </c>
      <c r="Q144" s="11">
        <f t="shared" si="174"/>
        <v>0</v>
      </c>
      <c r="R144" s="7">
        <f t="shared" si="169"/>
        <v>0</v>
      </c>
      <c r="S144" s="89">
        <f t="shared" si="148"/>
        <v>0</v>
      </c>
      <c r="T144" s="98">
        <f t="shared" si="170"/>
        <v>8.5000000000000006E-2</v>
      </c>
      <c r="U144" s="97">
        <f t="shared" si="147"/>
        <v>11</v>
      </c>
      <c r="V144" s="97">
        <v>252</v>
      </c>
      <c r="W144" s="96">
        <f t="shared" si="161"/>
        <v>1.0035673789999999</v>
      </c>
      <c r="X144" s="89">
        <f t="shared" si="162"/>
        <v>3.4470696900000002</v>
      </c>
      <c r="Y144" s="137">
        <f t="shared" si="163"/>
        <v>0</v>
      </c>
      <c r="Z144" s="99" t="str">
        <f t="shared" si="175"/>
        <v>J=</v>
      </c>
      <c r="AA144" s="94">
        <f t="shared" si="176"/>
        <v>45036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177"/>
        <v>48964</v>
      </c>
      <c r="AP144" s="132">
        <f>VLOOKUP($AO144,[1]Plan1!$EW$155:$EZ$311,2)</f>
        <v>7245.38</v>
      </c>
      <c r="AQ144" s="131">
        <f t="shared" si="171"/>
        <v>48903</v>
      </c>
      <c r="AR144" s="132">
        <f>VLOOKUP($AO144,[1]Plan1!$EW$155:$EZ$311,4)</f>
        <v>7245.38</v>
      </c>
      <c r="AS144" s="131">
        <f t="shared" si="172"/>
        <v>48933</v>
      </c>
      <c r="AT144" s="133">
        <f t="shared" si="178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65"/>
        <v>45021</v>
      </c>
      <c r="B145" s="89">
        <f t="shared" si="157"/>
        <v>970.40509442000007</v>
      </c>
      <c r="C145" s="89">
        <f t="shared" si="173"/>
        <v>946.06195479999997</v>
      </c>
      <c r="D145" s="90">
        <f t="shared" si="166"/>
        <v>6508.4</v>
      </c>
      <c r="E145" s="91">
        <f t="shared" si="153"/>
        <v>6563.07</v>
      </c>
      <c r="F145" s="92">
        <f t="shared" si="154"/>
        <v>44977</v>
      </c>
      <c r="G145" s="93">
        <f t="shared" si="158"/>
        <v>8.3999139573474046E-3</v>
      </c>
      <c r="H145" s="94">
        <f t="shared" si="155"/>
        <v>45036</v>
      </c>
      <c r="I145" s="94">
        <f t="shared" si="159"/>
        <v>45036</v>
      </c>
      <c r="J145" s="95">
        <f t="shared" si="167"/>
        <v>22</v>
      </c>
      <c r="K145" s="95">
        <f t="shared" si="152"/>
        <v>12</v>
      </c>
      <c r="L145" s="8">
        <f t="shared" si="168"/>
        <v>1.0045730500000001</v>
      </c>
      <c r="M145" s="96">
        <f t="shared" si="150"/>
        <v>1.00529958</v>
      </c>
      <c r="N145" s="96">
        <f t="shared" si="146"/>
        <v>1.017102771573712</v>
      </c>
      <c r="O145" s="89">
        <f t="shared" si="149"/>
        <v>1.0217540300000001</v>
      </c>
      <c r="P145" s="89">
        <f t="shared" si="160"/>
        <v>966.64261494000004</v>
      </c>
      <c r="Q145" s="11">
        <f t="shared" si="174"/>
        <v>0</v>
      </c>
      <c r="R145" s="7">
        <f t="shared" si="169"/>
        <v>0</v>
      </c>
      <c r="S145" s="89">
        <f t="shared" si="148"/>
        <v>0</v>
      </c>
      <c r="T145" s="98">
        <f t="shared" si="170"/>
        <v>8.5000000000000006E-2</v>
      </c>
      <c r="U145" s="97">
        <f t="shared" si="147"/>
        <v>12</v>
      </c>
      <c r="V145" s="97">
        <v>252</v>
      </c>
      <c r="W145" s="96">
        <f t="shared" si="161"/>
        <v>1.003892317</v>
      </c>
      <c r="X145" s="89">
        <f t="shared" si="162"/>
        <v>3.7624794800000001</v>
      </c>
      <c r="Y145" s="137">
        <f t="shared" si="163"/>
        <v>0</v>
      </c>
      <c r="Z145" s="99" t="str">
        <f t="shared" si="175"/>
        <v>J=</v>
      </c>
      <c r="AA145" s="94">
        <f t="shared" si="176"/>
        <v>45036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177"/>
        <v>48997</v>
      </c>
      <c r="AP145" s="132">
        <f>VLOOKUP($AO145,[1]Plan1!$EW$155:$EZ$311,2)</f>
        <v>7245.38</v>
      </c>
      <c r="AQ145" s="131">
        <f t="shared" si="171"/>
        <v>48935</v>
      </c>
      <c r="AR145" s="132">
        <f>VLOOKUP($AO145,[1]Plan1!$EW$155:$EZ$311,4)</f>
        <v>7245.38</v>
      </c>
      <c r="AS145" s="131">
        <f t="shared" si="172"/>
        <v>48966</v>
      </c>
      <c r="AT145" s="133">
        <f t="shared" si="178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65"/>
        <v>45022</v>
      </c>
      <c r="B146" s="89">
        <f t="shared" si="157"/>
        <v>971.08845551999991</v>
      </c>
      <c r="C146" s="89">
        <f t="shared" si="173"/>
        <v>946.06195479999997</v>
      </c>
      <c r="D146" s="90">
        <f t="shared" si="166"/>
        <v>6508.4</v>
      </c>
      <c r="E146" s="91">
        <f t="shared" si="153"/>
        <v>6563.07</v>
      </c>
      <c r="F146" s="92">
        <f t="shared" si="154"/>
        <v>44977</v>
      </c>
      <c r="G146" s="93">
        <f t="shared" si="158"/>
        <v>8.3999139573474046E-3</v>
      </c>
      <c r="H146" s="94">
        <f t="shared" si="155"/>
        <v>45036</v>
      </c>
      <c r="I146" s="94">
        <f t="shared" si="159"/>
        <v>45036</v>
      </c>
      <c r="J146" s="95">
        <f t="shared" si="167"/>
        <v>22</v>
      </c>
      <c r="K146" s="95">
        <f t="shared" si="152"/>
        <v>13</v>
      </c>
      <c r="L146" s="8">
        <f t="shared" si="168"/>
        <v>1.0049550899999999</v>
      </c>
      <c r="M146" s="96">
        <f t="shared" si="150"/>
        <v>1.00529958</v>
      </c>
      <c r="N146" s="96">
        <f t="shared" si="146"/>
        <v>1.017102771573712</v>
      </c>
      <c r="O146" s="89">
        <f t="shared" si="149"/>
        <v>1.0221426</v>
      </c>
      <c r="P146" s="89">
        <f t="shared" si="160"/>
        <v>967.01022623999995</v>
      </c>
      <c r="Q146" s="11">
        <f t="shared" si="174"/>
        <v>0</v>
      </c>
      <c r="R146" s="7">
        <f t="shared" si="169"/>
        <v>0</v>
      </c>
      <c r="S146" s="89">
        <f t="shared" si="148"/>
        <v>0</v>
      </c>
      <c r="T146" s="98">
        <f t="shared" si="170"/>
        <v>8.5000000000000006E-2</v>
      </c>
      <c r="U146" s="97">
        <f t="shared" si="147"/>
        <v>13</v>
      </c>
      <c r="V146" s="97">
        <v>252</v>
      </c>
      <c r="W146" s="96">
        <f t="shared" si="161"/>
        <v>1.0042173590000001</v>
      </c>
      <c r="X146" s="89">
        <f t="shared" si="162"/>
        <v>4.0782292800000004</v>
      </c>
      <c r="Y146" s="137">
        <f t="shared" si="163"/>
        <v>0</v>
      </c>
      <c r="Z146" s="99" t="str">
        <f t="shared" si="175"/>
        <v>J=</v>
      </c>
      <c r="AA146" s="94">
        <f t="shared" si="176"/>
        <v>45036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177"/>
        <v>49023</v>
      </c>
      <c r="AP146" s="132">
        <f>VLOOKUP($AO146,[1]Plan1!$EW$155:$EZ$311,2)</f>
        <v>7245.38</v>
      </c>
      <c r="AQ146" s="131">
        <f t="shared" si="171"/>
        <v>48964</v>
      </c>
      <c r="AR146" s="132">
        <f>VLOOKUP($AO146,[1]Plan1!$EW$155:$EZ$311,4)</f>
        <v>7245.38</v>
      </c>
      <c r="AS146" s="131">
        <f t="shared" si="172"/>
        <v>48995</v>
      </c>
      <c r="AT146" s="133">
        <f t="shared" si="178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65"/>
        <v>45023</v>
      </c>
      <c r="B147" s="89">
        <f t="shared" si="157"/>
        <v>971.77229213999999</v>
      </c>
      <c r="C147" s="89">
        <f t="shared" si="173"/>
        <v>946.06195479999997</v>
      </c>
      <c r="D147" s="90">
        <f t="shared" si="166"/>
        <v>6508.4</v>
      </c>
      <c r="E147" s="91">
        <f t="shared" si="153"/>
        <v>6563.07</v>
      </c>
      <c r="F147" s="92">
        <f t="shared" si="154"/>
        <v>44977</v>
      </c>
      <c r="G147" s="93">
        <f t="shared" si="158"/>
        <v>8.3999139573474046E-3</v>
      </c>
      <c r="H147" s="94">
        <f t="shared" si="155"/>
        <v>45036</v>
      </c>
      <c r="I147" s="94">
        <f t="shared" si="159"/>
        <v>45036</v>
      </c>
      <c r="J147" s="95">
        <f t="shared" si="167"/>
        <v>22</v>
      </c>
      <c r="K147" s="95">
        <f t="shared" si="152"/>
        <v>14</v>
      </c>
      <c r="L147" s="8">
        <f t="shared" si="168"/>
        <v>1.0053372599999999</v>
      </c>
      <c r="M147" s="96">
        <f t="shared" si="150"/>
        <v>1.00529958</v>
      </c>
      <c r="N147" s="96">
        <f t="shared" si="146"/>
        <v>1.017102771573712</v>
      </c>
      <c r="O147" s="89">
        <f t="shared" si="149"/>
        <v>1.02253131</v>
      </c>
      <c r="P147" s="89">
        <f t="shared" si="160"/>
        <v>967.37796997999999</v>
      </c>
      <c r="Q147" s="11">
        <f t="shared" si="174"/>
        <v>0</v>
      </c>
      <c r="R147" s="7">
        <f t="shared" si="169"/>
        <v>0</v>
      </c>
      <c r="S147" s="89">
        <f t="shared" si="148"/>
        <v>0</v>
      </c>
      <c r="T147" s="98">
        <f t="shared" si="170"/>
        <v>8.5000000000000006E-2</v>
      </c>
      <c r="U147" s="97">
        <f t="shared" si="147"/>
        <v>14</v>
      </c>
      <c r="V147" s="97">
        <v>252</v>
      </c>
      <c r="W147" s="96">
        <f t="shared" si="161"/>
        <v>1.0045425079999999</v>
      </c>
      <c r="X147" s="89">
        <f t="shared" si="162"/>
        <v>4.3943221599999998</v>
      </c>
      <c r="Y147" s="137">
        <f t="shared" si="163"/>
        <v>0</v>
      </c>
      <c r="Z147" s="99" t="str">
        <f t="shared" si="175"/>
        <v>J=</v>
      </c>
      <c r="AA147" s="94">
        <f t="shared" si="176"/>
        <v>45036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177"/>
        <v>49054</v>
      </c>
      <c r="AP147" s="132">
        <f>VLOOKUP($AO147,[1]Plan1!$EW$155:$EZ$311,2)</f>
        <v>7245.38</v>
      </c>
      <c r="AQ147" s="131">
        <f t="shared" si="171"/>
        <v>48995</v>
      </c>
      <c r="AR147" s="132">
        <f>VLOOKUP($AO147,[1]Plan1!$EW$155:$EZ$311,4)</f>
        <v>7245.38</v>
      </c>
      <c r="AS147" s="131">
        <f t="shared" si="172"/>
        <v>49023</v>
      </c>
      <c r="AT147" s="133">
        <f t="shared" si="178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65"/>
        <v>45024</v>
      </c>
      <c r="B148" s="89">
        <f t="shared" si="157"/>
        <v>971.77229213999999</v>
      </c>
      <c r="C148" s="89">
        <f t="shared" si="173"/>
        <v>946.06195479999997</v>
      </c>
      <c r="D148" s="90">
        <f t="shared" si="166"/>
        <v>6508.4</v>
      </c>
      <c r="E148" s="91">
        <f t="shared" si="153"/>
        <v>6563.07</v>
      </c>
      <c r="F148" s="92">
        <f t="shared" si="154"/>
        <v>44977</v>
      </c>
      <c r="G148" s="93">
        <f t="shared" si="158"/>
        <v>8.3999139573474046E-3</v>
      </c>
      <c r="H148" s="94">
        <f t="shared" si="155"/>
        <v>45036</v>
      </c>
      <c r="I148" s="94">
        <f t="shared" si="159"/>
        <v>45036</v>
      </c>
      <c r="J148" s="95">
        <f t="shared" si="167"/>
        <v>22</v>
      </c>
      <c r="K148" s="95">
        <f t="shared" si="152"/>
        <v>14</v>
      </c>
      <c r="L148" s="8">
        <f t="shared" si="168"/>
        <v>1.0053372599999999</v>
      </c>
      <c r="M148" s="96">
        <f t="shared" si="150"/>
        <v>1.00529958</v>
      </c>
      <c r="N148" s="96">
        <f t="shared" si="146"/>
        <v>1.017102771573712</v>
      </c>
      <c r="O148" s="89">
        <f t="shared" si="149"/>
        <v>1.02253131</v>
      </c>
      <c r="P148" s="89">
        <f t="shared" si="160"/>
        <v>967.37796997999999</v>
      </c>
      <c r="Q148" s="11">
        <f t="shared" si="174"/>
        <v>0</v>
      </c>
      <c r="R148" s="7">
        <f t="shared" si="169"/>
        <v>0</v>
      </c>
      <c r="S148" s="89">
        <f t="shared" si="148"/>
        <v>0</v>
      </c>
      <c r="T148" s="98">
        <f t="shared" si="170"/>
        <v>8.5000000000000006E-2</v>
      </c>
      <c r="U148" s="97">
        <f t="shared" si="147"/>
        <v>14</v>
      </c>
      <c r="V148" s="97">
        <v>252</v>
      </c>
      <c r="W148" s="96">
        <f t="shared" si="161"/>
        <v>1.0045425079999999</v>
      </c>
      <c r="X148" s="89">
        <f t="shared" si="162"/>
        <v>4.3943221599999998</v>
      </c>
      <c r="Y148" s="137">
        <f t="shared" si="163"/>
        <v>0</v>
      </c>
      <c r="Z148" s="99" t="str">
        <f t="shared" si="175"/>
        <v>J=</v>
      </c>
      <c r="AA148" s="94">
        <f t="shared" si="176"/>
        <v>45036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177"/>
        <v>49086</v>
      </c>
      <c r="AP148" s="132">
        <f>VLOOKUP($AO148,[1]Plan1!$EW$155:$EZ$311,2)</f>
        <v>7245.38</v>
      </c>
      <c r="AQ148" s="131">
        <f t="shared" si="171"/>
        <v>49025</v>
      </c>
      <c r="AR148" s="132">
        <f>VLOOKUP($AO148,[1]Plan1!$EW$155:$EZ$311,4)</f>
        <v>7245.38</v>
      </c>
      <c r="AS148" s="131">
        <f t="shared" si="172"/>
        <v>49056</v>
      </c>
      <c r="AT148" s="133">
        <f t="shared" si="178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65"/>
        <v>45025</v>
      </c>
      <c r="B149" s="89">
        <f t="shared" si="157"/>
        <v>971.77229213999999</v>
      </c>
      <c r="C149" s="89">
        <f t="shared" si="173"/>
        <v>946.06195479999997</v>
      </c>
      <c r="D149" s="90">
        <f t="shared" si="166"/>
        <v>6508.4</v>
      </c>
      <c r="E149" s="91">
        <f t="shared" si="153"/>
        <v>6563.07</v>
      </c>
      <c r="F149" s="92">
        <f t="shared" si="154"/>
        <v>44977</v>
      </c>
      <c r="G149" s="93">
        <f t="shared" si="158"/>
        <v>8.3999139573474046E-3</v>
      </c>
      <c r="H149" s="94">
        <f t="shared" si="155"/>
        <v>45036</v>
      </c>
      <c r="I149" s="94">
        <f t="shared" si="159"/>
        <v>45036</v>
      </c>
      <c r="J149" s="95">
        <f t="shared" si="167"/>
        <v>22</v>
      </c>
      <c r="K149" s="95">
        <f t="shared" si="152"/>
        <v>14</v>
      </c>
      <c r="L149" s="8">
        <f t="shared" si="168"/>
        <v>1.0053372599999999</v>
      </c>
      <c r="M149" s="96">
        <f t="shared" si="150"/>
        <v>1.00529958</v>
      </c>
      <c r="N149" s="96">
        <f t="shared" si="146"/>
        <v>1.017102771573712</v>
      </c>
      <c r="O149" s="89">
        <f t="shared" si="149"/>
        <v>1.02253131</v>
      </c>
      <c r="P149" s="89">
        <f t="shared" si="160"/>
        <v>967.37796997999999</v>
      </c>
      <c r="Q149" s="11">
        <f t="shared" si="174"/>
        <v>0</v>
      </c>
      <c r="R149" s="7">
        <f t="shared" si="169"/>
        <v>0</v>
      </c>
      <c r="S149" s="89">
        <f t="shared" si="148"/>
        <v>0</v>
      </c>
      <c r="T149" s="98">
        <f t="shared" si="170"/>
        <v>8.5000000000000006E-2</v>
      </c>
      <c r="U149" s="97">
        <f t="shared" si="147"/>
        <v>14</v>
      </c>
      <c r="V149" s="97">
        <v>252</v>
      </c>
      <c r="W149" s="96">
        <f t="shared" si="161"/>
        <v>1.0045425079999999</v>
      </c>
      <c r="X149" s="89">
        <f t="shared" si="162"/>
        <v>4.3943221599999998</v>
      </c>
      <c r="Y149" s="137">
        <f t="shared" si="163"/>
        <v>0</v>
      </c>
      <c r="Z149" s="99" t="str">
        <f t="shared" si="175"/>
        <v>J=</v>
      </c>
      <c r="AA149" s="94">
        <f t="shared" si="176"/>
        <v>45036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177"/>
        <v>49115</v>
      </c>
      <c r="AP149" s="132">
        <f>VLOOKUP($AO149,[1]Plan1!$EW$155:$EZ$311,2)</f>
        <v>7245.38</v>
      </c>
      <c r="AQ149" s="131">
        <f t="shared" si="171"/>
        <v>49054</v>
      </c>
      <c r="AR149" s="132">
        <f>VLOOKUP($AO149,[1]Plan1!$EW$155:$EZ$311,4)</f>
        <v>7245.38</v>
      </c>
      <c r="AS149" s="131">
        <f t="shared" si="172"/>
        <v>49084</v>
      </c>
      <c r="AT149" s="133">
        <f t="shared" si="178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65"/>
        <v>45026</v>
      </c>
      <c r="B150" s="89">
        <f t="shared" si="157"/>
        <v>971.77229213999999</v>
      </c>
      <c r="C150" s="89">
        <f t="shared" si="173"/>
        <v>946.06195479999997</v>
      </c>
      <c r="D150" s="90">
        <f t="shared" si="166"/>
        <v>6508.4</v>
      </c>
      <c r="E150" s="91">
        <f t="shared" si="153"/>
        <v>6563.07</v>
      </c>
      <c r="F150" s="92">
        <f t="shared" si="154"/>
        <v>44977</v>
      </c>
      <c r="G150" s="93">
        <f t="shared" si="158"/>
        <v>8.3999139573474046E-3</v>
      </c>
      <c r="H150" s="94">
        <f t="shared" si="155"/>
        <v>45036</v>
      </c>
      <c r="I150" s="94">
        <f t="shared" si="159"/>
        <v>45036</v>
      </c>
      <c r="J150" s="95">
        <f t="shared" si="167"/>
        <v>22</v>
      </c>
      <c r="K150" s="95">
        <f t="shared" si="152"/>
        <v>14</v>
      </c>
      <c r="L150" s="8">
        <f t="shared" si="168"/>
        <v>1.0053372599999999</v>
      </c>
      <c r="M150" s="96">
        <f t="shared" si="150"/>
        <v>1.00529958</v>
      </c>
      <c r="N150" s="96">
        <f t="shared" si="146"/>
        <v>1.017102771573712</v>
      </c>
      <c r="O150" s="89">
        <f t="shared" si="149"/>
        <v>1.02253131</v>
      </c>
      <c r="P150" s="89">
        <f t="shared" si="160"/>
        <v>967.37796997999999</v>
      </c>
      <c r="Q150" s="11">
        <f t="shared" si="174"/>
        <v>0</v>
      </c>
      <c r="R150" s="7">
        <f t="shared" si="169"/>
        <v>0</v>
      </c>
      <c r="S150" s="89">
        <f t="shared" si="148"/>
        <v>0</v>
      </c>
      <c r="T150" s="98">
        <f t="shared" si="170"/>
        <v>8.5000000000000006E-2</v>
      </c>
      <c r="U150" s="97">
        <f t="shared" si="147"/>
        <v>14</v>
      </c>
      <c r="V150" s="97">
        <v>252</v>
      </c>
      <c r="W150" s="96">
        <f t="shared" si="161"/>
        <v>1.0045425079999999</v>
      </c>
      <c r="X150" s="89">
        <f t="shared" si="162"/>
        <v>4.3943221599999998</v>
      </c>
      <c r="Y150" s="137">
        <f t="shared" si="163"/>
        <v>0</v>
      </c>
      <c r="Z150" s="99" t="str">
        <f t="shared" si="175"/>
        <v>J=</v>
      </c>
      <c r="AA150" s="94">
        <f t="shared" si="176"/>
        <v>45036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177"/>
        <v>49145</v>
      </c>
      <c r="AP150" s="132">
        <f>VLOOKUP($AO150,[1]Plan1!$EW$155:$EZ$311,2)</f>
        <v>7245.38</v>
      </c>
      <c r="AQ150" s="131">
        <f t="shared" si="171"/>
        <v>49084</v>
      </c>
      <c r="AR150" s="132">
        <f>VLOOKUP($AO150,[1]Plan1!$EW$155:$EZ$311,4)</f>
        <v>7245.38</v>
      </c>
      <c r="AS150" s="131">
        <f t="shared" si="172"/>
        <v>49115</v>
      </c>
      <c r="AT150" s="133">
        <f t="shared" si="178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65"/>
        <v>45027</v>
      </c>
      <c r="B151" s="89">
        <f t="shared" si="157"/>
        <v>972.45661116000008</v>
      </c>
      <c r="C151" s="89">
        <f t="shared" si="173"/>
        <v>946.06195479999997</v>
      </c>
      <c r="D151" s="90">
        <f t="shared" si="166"/>
        <v>6508.4</v>
      </c>
      <c r="E151" s="91">
        <f t="shared" si="153"/>
        <v>6563.07</v>
      </c>
      <c r="F151" s="92">
        <f t="shared" si="154"/>
        <v>44977</v>
      </c>
      <c r="G151" s="93">
        <f t="shared" si="158"/>
        <v>8.3999139573474046E-3</v>
      </c>
      <c r="H151" s="94">
        <f t="shared" si="155"/>
        <v>45036</v>
      </c>
      <c r="I151" s="94">
        <f t="shared" si="159"/>
        <v>45036</v>
      </c>
      <c r="J151" s="95">
        <f t="shared" si="167"/>
        <v>22</v>
      </c>
      <c r="K151" s="95">
        <f t="shared" si="152"/>
        <v>15</v>
      </c>
      <c r="L151" s="8">
        <f t="shared" si="168"/>
        <v>1.0057195800000001</v>
      </c>
      <c r="M151" s="96">
        <f t="shared" si="150"/>
        <v>1.00529958</v>
      </c>
      <c r="N151" s="96">
        <f t="shared" si="146"/>
        <v>1.017102771573712</v>
      </c>
      <c r="O151" s="89">
        <f t="shared" si="149"/>
        <v>1.0229201699999999</v>
      </c>
      <c r="P151" s="89">
        <f t="shared" si="160"/>
        <v>967.74585563000005</v>
      </c>
      <c r="Q151" s="11">
        <f t="shared" si="174"/>
        <v>0</v>
      </c>
      <c r="R151" s="7">
        <f t="shared" si="169"/>
        <v>0</v>
      </c>
      <c r="S151" s="89">
        <f t="shared" si="148"/>
        <v>0</v>
      </c>
      <c r="T151" s="98">
        <f t="shared" si="170"/>
        <v>8.5000000000000006E-2</v>
      </c>
      <c r="U151" s="97">
        <f t="shared" si="147"/>
        <v>15</v>
      </c>
      <c r="V151" s="97">
        <v>252</v>
      </c>
      <c r="W151" s="96">
        <f t="shared" si="161"/>
        <v>1.0048677610000001</v>
      </c>
      <c r="X151" s="89">
        <f t="shared" si="162"/>
        <v>4.7107555300000001</v>
      </c>
      <c r="Y151" s="137">
        <f t="shared" si="163"/>
        <v>0</v>
      </c>
      <c r="Z151" s="99" t="str">
        <f t="shared" si="175"/>
        <v>J=</v>
      </c>
      <c r="AA151" s="94">
        <f t="shared" si="176"/>
        <v>45036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177"/>
        <v>49177</v>
      </c>
      <c r="AP151" s="132">
        <f>VLOOKUP($AO151,[1]Plan1!$EW$155:$EZ$311,2)</f>
        <v>7245.38</v>
      </c>
      <c r="AQ151" s="131">
        <f t="shared" si="171"/>
        <v>49116</v>
      </c>
      <c r="AR151" s="132">
        <f>VLOOKUP($AO151,[1]Plan1!$EW$155:$EZ$311,4)</f>
        <v>7245.38</v>
      </c>
      <c r="AS151" s="131">
        <f t="shared" si="172"/>
        <v>49146</v>
      </c>
      <c r="AT151" s="133">
        <f t="shared" si="178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65"/>
        <v>45028</v>
      </c>
      <c r="B152" s="89">
        <f t="shared" si="157"/>
        <v>973.14141379</v>
      </c>
      <c r="C152" s="89">
        <f t="shared" si="173"/>
        <v>946.06195479999997</v>
      </c>
      <c r="D152" s="90">
        <f t="shared" si="166"/>
        <v>6508.4</v>
      </c>
      <c r="E152" s="91">
        <f t="shared" si="153"/>
        <v>6563.07</v>
      </c>
      <c r="F152" s="92">
        <f t="shared" si="154"/>
        <v>44977</v>
      </c>
      <c r="G152" s="93">
        <f t="shared" si="158"/>
        <v>8.3999139573474046E-3</v>
      </c>
      <c r="H152" s="94">
        <f t="shared" si="155"/>
        <v>45036</v>
      </c>
      <c r="I152" s="94">
        <f t="shared" si="159"/>
        <v>45036</v>
      </c>
      <c r="J152" s="95">
        <f t="shared" si="167"/>
        <v>22</v>
      </c>
      <c r="K152" s="95">
        <f t="shared" si="152"/>
        <v>16</v>
      </c>
      <c r="L152" s="8">
        <f t="shared" si="168"/>
        <v>1.00610205</v>
      </c>
      <c r="M152" s="96">
        <f t="shared" si="150"/>
        <v>1.00529958</v>
      </c>
      <c r="N152" s="96">
        <f t="shared" si="146"/>
        <v>1.017102771573712</v>
      </c>
      <c r="O152" s="89">
        <f t="shared" si="149"/>
        <v>1.02330918</v>
      </c>
      <c r="P152" s="89">
        <f t="shared" si="160"/>
        <v>968.11388319000002</v>
      </c>
      <c r="Q152" s="11">
        <f t="shared" si="174"/>
        <v>0</v>
      </c>
      <c r="R152" s="7">
        <f t="shared" si="169"/>
        <v>0</v>
      </c>
      <c r="S152" s="89">
        <f t="shared" si="148"/>
        <v>0</v>
      </c>
      <c r="T152" s="98">
        <f t="shared" si="170"/>
        <v>8.5000000000000006E-2</v>
      </c>
      <c r="U152" s="97">
        <f t="shared" si="147"/>
        <v>16</v>
      </c>
      <c r="V152" s="97">
        <v>252</v>
      </c>
      <c r="W152" s="96">
        <f t="shared" si="161"/>
        <v>1.0051931190000001</v>
      </c>
      <c r="X152" s="89">
        <f t="shared" si="162"/>
        <v>5.0275306000000004</v>
      </c>
      <c r="Y152" s="137">
        <f t="shared" si="163"/>
        <v>0</v>
      </c>
      <c r="Z152" s="99" t="str">
        <f t="shared" si="175"/>
        <v>J=</v>
      </c>
      <c r="AA152" s="94">
        <f t="shared" si="176"/>
        <v>45036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177"/>
        <v>49207</v>
      </c>
      <c r="AP152" s="132">
        <f>VLOOKUP($AO152,[1]Plan1!$EW$155:$EZ$311,2)</f>
        <v>7245.38</v>
      </c>
      <c r="AQ152" s="131">
        <f t="shared" si="171"/>
        <v>49145</v>
      </c>
      <c r="AR152" s="132">
        <f>VLOOKUP($AO152,[1]Plan1!$EW$155:$EZ$311,4)</f>
        <v>7245.38</v>
      </c>
      <c r="AS152" s="131">
        <f t="shared" si="172"/>
        <v>49176</v>
      </c>
      <c r="AT152" s="133">
        <f t="shared" si="178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65"/>
        <v>45029</v>
      </c>
      <c r="B153" s="89">
        <f t="shared" si="157"/>
        <v>973.82669172999999</v>
      </c>
      <c r="C153" s="89">
        <f t="shared" si="173"/>
        <v>946.06195479999997</v>
      </c>
      <c r="D153" s="90">
        <f t="shared" si="166"/>
        <v>6508.4</v>
      </c>
      <c r="E153" s="91">
        <f t="shared" si="153"/>
        <v>6563.07</v>
      </c>
      <c r="F153" s="92">
        <f t="shared" si="154"/>
        <v>44977</v>
      </c>
      <c r="G153" s="93">
        <f t="shared" si="158"/>
        <v>8.3999139573474046E-3</v>
      </c>
      <c r="H153" s="94">
        <f t="shared" si="155"/>
        <v>45036</v>
      </c>
      <c r="I153" s="94">
        <f t="shared" si="159"/>
        <v>45036</v>
      </c>
      <c r="J153" s="95">
        <f t="shared" si="167"/>
        <v>22</v>
      </c>
      <c r="K153" s="95">
        <f t="shared" si="152"/>
        <v>17</v>
      </c>
      <c r="L153" s="8">
        <f t="shared" si="168"/>
        <v>1.0064846599999999</v>
      </c>
      <c r="M153" s="96">
        <f t="shared" si="150"/>
        <v>1.00529958</v>
      </c>
      <c r="N153" s="96">
        <f t="shared" si="146"/>
        <v>1.017102771573712</v>
      </c>
      <c r="O153" s="89">
        <f t="shared" si="149"/>
        <v>1.02369833</v>
      </c>
      <c r="P153" s="89">
        <f t="shared" si="160"/>
        <v>968.48204320000002</v>
      </c>
      <c r="Q153" s="11">
        <f t="shared" si="174"/>
        <v>0</v>
      </c>
      <c r="R153" s="7">
        <f t="shared" si="169"/>
        <v>0</v>
      </c>
      <c r="S153" s="89">
        <f t="shared" si="148"/>
        <v>0</v>
      </c>
      <c r="T153" s="98">
        <f t="shared" si="170"/>
        <v>8.5000000000000006E-2</v>
      </c>
      <c r="U153" s="97">
        <f t="shared" si="147"/>
        <v>17</v>
      </c>
      <c r="V153" s="97">
        <v>252</v>
      </c>
      <c r="W153" s="96">
        <f t="shared" si="161"/>
        <v>1.005518583</v>
      </c>
      <c r="X153" s="89">
        <f t="shared" si="162"/>
        <v>5.3446485299999997</v>
      </c>
      <c r="Y153" s="137">
        <f t="shared" si="163"/>
        <v>0</v>
      </c>
      <c r="Z153" s="99" t="str">
        <f t="shared" si="175"/>
        <v>J=</v>
      </c>
      <c r="AA153" s="94">
        <f t="shared" si="176"/>
        <v>45036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177"/>
        <v>49237</v>
      </c>
      <c r="AP153" s="132">
        <f>VLOOKUP($AO153,[1]Plan1!$EW$155:$EZ$311,2)</f>
        <v>7245.38</v>
      </c>
      <c r="AQ153" s="131">
        <f t="shared" si="171"/>
        <v>49176</v>
      </c>
      <c r="AR153" s="132">
        <f>VLOOKUP($AO153,[1]Plan1!$EW$155:$EZ$311,4)</f>
        <v>7245.38</v>
      </c>
      <c r="AS153" s="131">
        <f t="shared" si="172"/>
        <v>49207</v>
      </c>
      <c r="AT153" s="133">
        <f t="shared" si="178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65"/>
        <v>45030</v>
      </c>
      <c r="B154" s="89">
        <f t="shared" si="157"/>
        <v>974.51246428000002</v>
      </c>
      <c r="C154" s="89">
        <f t="shared" si="173"/>
        <v>946.06195479999997</v>
      </c>
      <c r="D154" s="90">
        <f t="shared" si="166"/>
        <v>6508.4</v>
      </c>
      <c r="E154" s="91">
        <f t="shared" si="153"/>
        <v>6563.07</v>
      </c>
      <c r="F154" s="92">
        <f t="shared" si="154"/>
        <v>44977</v>
      </c>
      <c r="G154" s="93">
        <f t="shared" si="158"/>
        <v>8.3999139573474046E-3</v>
      </c>
      <c r="H154" s="94">
        <f t="shared" si="155"/>
        <v>45036</v>
      </c>
      <c r="I154" s="94">
        <f t="shared" si="159"/>
        <v>45036</v>
      </c>
      <c r="J154" s="95">
        <f t="shared" si="167"/>
        <v>22</v>
      </c>
      <c r="K154" s="95">
        <f t="shared" si="152"/>
        <v>18</v>
      </c>
      <c r="L154" s="8">
        <f t="shared" si="168"/>
        <v>1.0068674200000001</v>
      </c>
      <c r="M154" s="96">
        <f t="shared" si="150"/>
        <v>1.00529958</v>
      </c>
      <c r="N154" s="96">
        <f t="shared" si="146"/>
        <v>1.017102771573712</v>
      </c>
      <c r="O154" s="89">
        <f t="shared" si="149"/>
        <v>1.0240876400000001</v>
      </c>
      <c r="P154" s="89">
        <f t="shared" si="160"/>
        <v>968.85035458000004</v>
      </c>
      <c r="Q154" s="11">
        <f t="shared" si="174"/>
        <v>0</v>
      </c>
      <c r="R154" s="7">
        <f t="shared" si="169"/>
        <v>0</v>
      </c>
      <c r="S154" s="89">
        <f t="shared" si="148"/>
        <v>0</v>
      </c>
      <c r="T154" s="98">
        <f t="shared" si="170"/>
        <v>8.5000000000000006E-2</v>
      </c>
      <c r="U154" s="97">
        <f t="shared" si="147"/>
        <v>18</v>
      </c>
      <c r="V154" s="97">
        <v>252</v>
      </c>
      <c r="W154" s="96">
        <f t="shared" si="161"/>
        <v>1.005844153</v>
      </c>
      <c r="X154" s="89">
        <f t="shared" si="162"/>
        <v>5.6621097000000002</v>
      </c>
      <c r="Y154" s="137">
        <f t="shared" si="163"/>
        <v>0</v>
      </c>
      <c r="Z154" s="99" t="str">
        <f t="shared" si="175"/>
        <v>J=</v>
      </c>
      <c r="AA154" s="94">
        <f t="shared" si="176"/>
        <v>45036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177"/>
        <v>49269</v>
      </c>
      <c r="AP154" s="132">
        <f>VLOOKUP($AO154,[1]Plan1!$EW$155:$EZ$311,2)</f>
        <v>7245.38</v>
      </c>
      <c r="AQ154" s="131">
        <f t="shared" si="171"/>
        <v>49208</v>
      </c>
      <c r="AR154" s="132">
        <f>VLOOKUP($AO154,[1]Plan1!$EW$155:$EZ$311,4)</f>
        <v>7245.38</v>
      </c>
      <c r="AS154" s="131">
        <f t="shared" si="172"/>
        <v>49238</v>
      </c>
      <c r="AT154" s="133">
        <f t="shared" si="178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65"/>
        <v>45031</v>
      </c>
      <c r="B155" s="89">
        <f t="shared" si="157"/>
        <v>975.19871072000001</v>
      </c>
      <c r="C155" s="89">
        <f t="shared" si="173"/>
        <v>946.06195479999997</v>
      </c>
      <c r="D155" s="90">
        <f t="shared" si="166"/>
        <v>6508.4</v>
      </c>
      <c r="E155" s="91">
        <f t="shared" si="153"/>
        <v>6563.07</v>
      </c>
      <c r="F155" s="92">
        <f t="shared" si="154"/>
        <v>44977</v>
      </c>
      <c r="G155" s="93">
        <f t="shared" si="158"/>
        <v>8.3999139573474046E-3</v>
      </c>
      <c r="H155" s="94">
        <f t="shared" si="155"/>
        <v>45036</v>
      </c>
      <c r="I155" s="94">
        <f t="shared" si="159"/>
        <v>45036</v>
      </c>
      <c r="J155" s="95">
        <f t="shared" si="167"/>
        <v>22</v>
      </c>
      <c r="K155" s="95">
        <f t="shared" si="152"/>
        <v>19</v>
      </c>
      <c r="L155" s="8">
        <f t="shared" si="168"/>
        <v>1.00725032</v>
      </c>
      <c r="M155" s="96">
        <f t="shared" si="150"/>
        <v>1.00529958</v>
      </c>
      <c r="N155" s="96">
        <f t="shared" si="146"/>
        <v>1.017102771573712</v>
      </c>
      <c r="O155" s="89">
        <f t="shared" si="149"/>
        <v>1.02447709</v>
      </c>
      <c r="P155" s="89">
        <f t="shared" si="160"/>
        <v>969.21879840999998</v>
      </c>
      <c r="Q155" s="11">
        <f t="shared" si="174"/>
        <v>0</v>
      </c>
      <c r="R155" s="7">
        <f t="shared" si="169"/>
        <v>0</v>
      </c>
      <c r="S155" s="89">
        <f t="shared" si="148"/>
        <v>0</v>
      </c>
      <c r="T155" s="98">
        <f t="shared" si="170"/>
        <v>8.5000000000000006E-2</v>
      </c>
      <c r="U155" s="97">
        <f t="shared" si="147"/>
        <v>19</v>
      </c>
      <c r="V155" s="97">
        <v>252</v>
      </c>
      <c r="W155" s="96">
        <f t="shared" si="161"/>
        <v>1.0061698269999999</v>
      </c>
      <c r="X155" s="89">
        <f t="shared" si="162"/>
        <v>5.9799123099999996</v>
      </c>
      <c r="Y155" s="137">
        <f t="shared" si="163"/>
        <v>0</v>
      </c>
      <c r="Z155" s="99" t="str">
        <f t="shared" si="175"/>
        <v>J=</v>
      </c>
      <c r="AA155" s="94">
        <f t="shared" si="176"/>
        <v>45036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177"/>
        <v>49298</v>
      </c>
      <c r="AP155" s="132">
        <f>VLOOKUP($AO155,[1]Plan1!$EW$155:$EZ$311,2)</f>
        <v>7245.38</v>
      </c>
      <c r="AQ155" s="131">
        <f t="shared" si="171"/>
        <v>49237</v>
      </c>
      <c r="AR155" s="132">
        <f>VLOOKUP($AO155,[1]Plan1!$EW$155:$EZ$311,4)</f>
        <v>7245.38</v>
      </c>
      <c r="AS155" s="131">
        <f t="shared" si="172"/>
        <v>49268</v>
      </c>
      <c r="AT155" s="133">
        <f t="shared" si="178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65"/>
        <v>45032</v>
      </c>
      <c r="B156" s="89">
        <f t="shared" si="157"/>
        <v>975.19871072000001</v>
      </c>
      <c r="C156" s="89">
        <f t="shared" si="173"/>
        <v>946.06195479999997</v>
      </c>
      <c r="D156" s="90">
        <f t="shared" si="166"/>
        <v>6508.4</v>
      </c>
      <c r="E156" s="91">
        <f t="shared" si="153"/>
        <v>6563.07</v>
      </c>
      <c r="F156" s="92">
        <f t="shared" si="154"/>
        <v>44977</v>
      </c>
      <c r="G156" s="93">
        <f t="shared" si="158"/>
        <v>8.3999139573474046E-3</v>
      </c>
      <c r="H156" s="94">
        <f t="shared" si="155"/>
        <v>45036</v>
      </c>
      <c r="I156" s="94">
        <f t="shared" si="159"/>
        <v>45036</v>
      </c>
      <c r="J156" s="95">
        <f t="shared" si="167"/>
        <v>22</v>
      </c>
      <c r="K156" s="95">
        <f t="shared" si="152"/>
        <v>19</v>
      </c>
      <c r="L156" s="8">
        <f t="shared" si="168"/>
        <v>1.00725032</v>
      </c>
      <c r="M156" s="96">
        <f t="shared" si="150"/>
        <v>1.00529958</v>
      </c>
      <c r="N156" s="96">
        <f t="shared" si="146"/>
        <v>1.017102771573712</v>
      </c>
      <c r="O156" s="89">
        <f t="shared" si="149"/>
        <v>1.02447709</v>
      </c>
      <c r="P156" s="89">
        <f t="shared" si="160"/>
        <v>969.21879840999998</v>
      </c>
      <c r="Q156" s="11">
        <f t="shared" si="174"/>
        <v>0</v>
      </c>
      <c r="R156" s="7">
        <f t="shared" si="169"/>
        <v>0</v>
      </c>
      <c r="S156" s="89">
        <f t="shared" si="148"/>
        <v>0</v>
      </c>
      <c r="T156" s="98">
        <f t="shared" si="170"/>
        <v>8.5000000000000006E-2</v>
      </c>
      <c r="U156" s="97">
        <f t="shared" si="147"/>
        <v>19</v>
      </c>
      <c r="V156" s="97">
        <v>252</v>
      </c>
      <c r="W156" s="96">
        <f t="shared" si="161"/>
        <v>1.0061698269999999</v>
      </c>
      <c r="X156" s="89">
        <f t="shared" si="162"/>
        <v>5.9799123099999996</v>
      </c>
      <c r="Y156" s="137">
        <f t="shared" si="163"/>
        <v>0</v>
      </c>
      <c r="Z156" s="99" t="str">
        <f t="shared" si="175"/>
        <v>J=</v>
      </c>
      <c r="AA156" s="94">
        <f t="shared" si="176"/>
        <v>45036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177"/>
        <v>49331</v>
      </c>
      <c r="AP156" s="132">
        <f>VLOOKUP($AO156,[1]Plan1!$EW$155:$EZ$311,2)</f>
        <v>7245.38</v>
      </c>
      <c r="AQ156" s="131">
        <f t="shared" si="171"/>
        <v>49270</v>
      </c>
      <c r="AR156" s="132">
        <f>VLOOKUP($AO156,[1]Plan1!$EW$155:$EZ$311,4)</f>
        <v>7245.38</v>
      </c>
      <c r="AS156" s="131">
        <f t="shared" si="172"/>
        <v>49300</v>
      </c>
      <c r="AT156" s="133">
        <f t="shared" si="178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65"/>
        <v>45033</v>
      </c>
      <c r="B157" s="89">
        <f t="shared" si="157"/>
        <v>975.19871072000001</v>
      </c>
      <c r="C157" s="89">
        <f t="shared" si="173"/>
        <v>946.06195479999997</v>
      </c>
      <c r="D157" s="90">
        <f t="shared" si="166"/>
        <v>6508.4</v>
      </c>
      <c r="E157" s="91">
        <f t="shared" si="153"/>
        <v>6563.07</v>
      </c>
      <c r="F157" s="92">
        <f t="shared" si="154"/>
        <v>44977</v>
      </c>
      <c r="G157" s="93">
        <f t="shared" si="158"/>
        <v>8.3999139573474046E-3</v>
      </c>
      <c r="H157" s="94">
        <f t="shared" si="155"/>
        <v>45036</v>
      </c>
      <c r="I157" s="94">
        <f t="shared" si="159"/>
        <v>45036</v>
      </c>
      <c r="J157" s="95">
        <f t="shared" si="167"/>
        <v>22</v>
      </c>
      <c r="K157" s="95">
        <f t="shared" si="152"/>
        <v>19</v>
      </c>
      <c r="L157" s="8">
        <f t="shared" si="168"/>
        <v>1.00725032</v>
      </c>
      <c r="M157" s="96">
        <f t="shared" si="150"/>
        <v>1.00529958</v>
      </c>
      <c r="N157" s="96">
        <f t="shared" si="146"/>
        <v>1.017102771573712</v>
      </c>
      <c r="O157" s="89">
        <f t="shared" si="149"/>
        <v>1.02447709</v>
      </c>
      <c r="P157" s="89">
        <f t="shared" si="160"/>
        <v>969.21879840999998</v>
      </c>
      <c r="Q157" s="11">
        <f t="shared" si="174"/>
        <v>0</v>
      </c>
      <c r="R157" s="7">
        <f t="shared" si="169"/>
        <v>0</v>
      </c>
      <c r="S157" s="89">
        <f t="shared" si="148"/>
        <v>0</v>
      </c>
      <c r="T157" s="98">
        <f t="shared" si="170"/>
        <v>8.5000000000000006E-2</v>
      </c>
      <c r="U157" s="97">
        <f t="shared" si="147"/>
        <v>19</v>
      </c>
      <c r="V157" s="97">
        <v>252</v>
      </c>
      <c r="W157" s="96">
        <f t="shared" si="161"/>
        <v>1.0061698269999999</v>
      </c>
      <c r="X157" s="89">
        <f t="shared" si="162"/>
        <v>5.9799123099999996</v>
      </c>
      <c r="Y157" s="137">
        <f t="shared" si="163"/>
        <v>0</v>
      </c>
      <c r="Z157" s="99" t="str">
        <f t="shared" si="175"/>
        <v>J=</v>
      </c>
      <c r="AA157" s="94">
        <f t="shared" si="176"/>
        <v>45036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177"/>
        <v>49360</v>
      </c>
      <c r="AP157" s="132">
        <f>VLOOKUP($AO157,[1]Plan1!$EW$155:$EZ$311,2)</f>
        <v>7245.38</v>
      </c>
      <c r="AQ157" s="131">
        <f t="shared" si="171"/>
        <v>49298</v>
      </c>
      <c r="AR157" s="132">
        <f>VLOOKUP($AO157,[1]Plan1!$EW$155:$EZ$311,4)</f>
        <v>7245.38</v>
      </c>
      <c r="AS157" s="131">
        <f t="shared" si="172"/>
        <v>49329</v>
      </c>
      <c r="AT157" s="133">
        <f t="shared" si="178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65"/>
        <v>45034</v>
      </c>
      <c r="B158" s="89">
        <f t="shared" si="157"/>
        <v>975.88544371</v>
      </c>
      <c r="C158" s="89">
        <f t="shared" si="173"/>
        <v>946.06195479999997</v>
      </c>
      <c r="D158" s="90">
        <f t="shared" si="166"/>
        <v>6508.4</v>
      </c>
      <c r="E158" s="91">
        <f t="shared" si="153"/>
        <v>6563.07</v>
      </c>
      <c r="F158" s="92">
        <f t="shared" si="154"/>
        <v>44977</v>
      </c>
      <c r="G158" s="93">
        <f t="shared" si="158"/>
        <v>8.3999139573474046E-3</v>
      </c>
      <c r="H158" s="94">
        <f t="shared" si="155"/>
        <v>45036</v>
      </c>
      <c r="I158" s="94">
        <f t="shared" si="159"/>
        <v>45036</v>
      </c>
      <c r="J158" s="95">
        <f t="shared" si="167"/>
        <v>22</v>
      </c>
      <c r="K158" s="95">
        <f t="shared" si="152"/>
        <v>20</v>
      </c>
      <c r="L158" s="8">
        <f t="shared" si="168"/>
        <v>1.00763337</v>
      </c>
      <c r="M158" s="96">
        <f t="shared" si="150"/>
        <v>1.00529958</v>
      </c>
      <c r="N158" s="96">
        <f t="shared" si="146"/>
        <v>1.017102771573712</v>
      </c>
      <c r="O158" s="89">
        <f t="shared" si="149"/>
        <v>1.0248666900000001</v>
      </c>
      <c r="P158" s="89">
        <f t="shared" si="160"/>
        <v>969.58738415000005</v>
      </c>
      <c r="Q158" s="11">
        <f t="shared" si="174"/>
        <v>0</v>
      </c>
      <c r="R158" s="7">
        <f t="shared" si="169"/>
        <v>0</v>
      </c>
      <c r="S158" s="89">
        <f t="shared" si="148"/>
        <v>0</v>
      </c>
      <c r="T158" s="98">
        <f t="shared" si="170"/>
        <v>8.5000000000000006E-2</v>
      </c>
      <c r="U158" s="97">
        <f t="shared" si="147"/>
        <v>20</v>
      </c>
      <c r="V158" s="97">
        <v>252</v>
      </c>
      <c r="W158" s="96">
        <f t="shared" si="161"/>
        <v>1.006495608</v>
      </c>
      <c r="X158" s="89">
        <f t="shared" si="162"/>
        <v>6.2980595599999996</v>
      </c>
      <c r="Y158" s="137">
        <f t="shared" si="163"/>
        <v>0</v>
      </c>
      <c r="Z158" s="99" t="str">
        <f t="shared" si="175"/>
        <v>J=</v>
      </c>
      <c r="AA158" s="94">
        <f t="shared" si="176"/>
        <v>45036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177"/>
        <v>49388</v>
      </c>
      <c r="AP158" s="132">
        <f>VLOOKUP($AO158,[1]Plan1!$EW$155:$EZ$311,2)</f>
        <v>7245.38</v>
      </c>
      <c r="AQ158" s="131">
        <f t="shared" si="171"/>
        <v>49329</v>
      </c>
      <c r="AR158" s="132">
        <f>VLOOKUP($AO158,[1]Plan1!$EW$155:$EZ$311,4)</f>
        <v>7245.38</v>
      </c>
      <c r="AS158" s="131">
        <f t="shared" si="172"/>
        <v>49360</v>
      </c>
      <c r="AT158" s="133">
        <f t="shared" si="178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65"/>
        <v>45035</v>
      </c>
      <c r="B159" s="89">
        <f t="shared" si="157"/>
        <v>976.57266061000007</v>
      </c>
      <c r="C159" s="89">
        <f t="shared" si="173"/>
        <v>946.06195479999997</v>
      </c>
      <c r="D159" s="90">
        <f t="shared" si="166"/>
        <v>6508.4</v>
      </c>
      <c r="E159" s="91">
        <f t="shared" si="153"/>
        <v>6563.07</v>
      </c>
      <c r="F159" s="92">
        <f t="shared" si="154"/>
        <v>44977</v>
      </c>
      <c r="G159" s="93">
        <f t="shared" si="158"/>
        <v>8.3999139573474046E-3</v>
      </c>
      <c r="H159" s="94">
        <f t="shared" si="155"/>
        <v>45036</v>
      </c>
      <c r="I159" s="94">
        <f t="shared" si="159"/>
        <v>45036</v>
      </c>
      <c r="J159" s="95">
        <f t="shared" si="167"/>
        <v>22</v>
      </c>
      <c r="K159" s="95">
        <f t="shared" si="152"/>
        <v>21</v>
      </c>
      <c r="L159" s="8">
        <f t="shared" si="168"/>
        <v>1.0080165699999999</v>
      </c>
      <c r="M159" s="96">
        <f t="shared" si="150"/>
        <v>1.00529958</v>
      </c>
      <c r="N159" s="96">
        <f t="shared" ref="N159:N222" si="179">IF(I159&gt;I158,N158*M159,N158)</f>
        <v>1.017102771573712</v>
      </c>
      <c r="O159" s="89">
        <f t="shared" si="149"/>
        <v>1.0252564399999999</v>
      </c>
      <c r="P159" s="89">
        <f t="shared" si="160"/>
        <v>969.95611179000002</v>
      </c>
      <c r="Q159" s="11">
        <f t="shared" si="174"/>
        <v>0</v>
      </c>
      <c r="R159" s="7">
        <f t="shared" si="169"/>
        <v>0</v>
      </c>
      <c r="S159" s="89">
        <f t="shared" si="148"/>
        <v>0</v>
      </c>
      <c r="T159" s="98">
        <f t="shared" si="170"/>
        <v>8.5000000000000006E-2</v>
      </c>
      <c r="U159" s="97">
        <f t="shared" si="147"/>
        <v>21</v>
      </c>
      <c r="V159" s="97">
        <v>252</v>
      </c>
      <c r="W159" s="96">
        <f t="shared" si="161"/>
        <v>1.0068214929999999</v>
      </c>
      <c r="X159" s="89">
        <f t="shared" si="162"/>
        <v>6.6165488200000002</v>
      </c>
      <c r="Y159" s="137">
        <f t="shared" si="163"/>
        <v>0</v>
      </c>
      <c r="Z159" s="99" t="str">
        <f t="shared" si="175"/>
        <v>J=</v>
      </c>
      <c r="AA159" s="94">
        <f t="shared" si="176"/>
        <v>45036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177"/>
        <v>49419</v>
      </c>
      <c r="AP159" s="132">
        <f>VLOOKUP($AO159,[1]Plan1!$EW$155:$EZ$311,2)</f>
        <v>7245.38</v>
      </c>
      <c r="AQ159" s="131">
        <f t="shared" si="171"/>
        <v>49360</v>
      </c>
      <c r="AR159" s="132">
        <f>VLOOKUP($AO159,[1]Plan1!$EW$155:$EZ$311,4)</f>
        <v>7245.38</v>
      </c>
      <c r="AS159" s="131">
        <f t="shared" si="172"/>
        <v>49388</v>
      </c>
      <c r="AT159" s="133">
        <f t="shared" si="178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65"/>
        <v>45036</v>
      </c>
      <c r="B160" s="89">
        <f t="shared" si="157"/>
        <v>977.26036458999999</v>
      </c>
      <c r="C160" s="89">
        <f t="shared" si="173"/>
        <v>946.06195479999997</v>
      </c>
      <c r="D160" s="90">
        <f t="shared" si="166"/>
        <v>6508.4</v>
      </c>
      <c r="E160" s="91">
        <f t="shared" si="153"/>
        <v>6563.07</v>
      </c>
      <c r="F160" s="92">
        <f t="shared" si="154"/>
        <v>44977</v>
      </c>
      <c r="G160" s="93">
        <f t="shared" si="158"/>
        <v>8.3999139573474046E-3</v>
      </c>
      <c r="H160" s="94">
        <f t="shared" si="155"/>
        <v>45068</v>
      </c>
      <c r="I160" s="94">
        <f t="shared" si="159"/>
        <v>45036</v>
      </c>
      <c r="J160" s="95">
        <f t="shared" si="167"/>
        <v>22</v>
      </c>
      <c r="K160" s="95">
        <f t="shared" si="152"/>
        <v>22</v>
      </c>
      <c r="L160" s="8">
        <f t="shared" si="168"/>
        <v>1.0083999100000001</v>
      </c>
      <c r="M160" s="96">
        <f t="shared" si="150"/>
        <v>1.00529958</v>
      </c>
      <c r="N160" s="96">
        <f t="shared" si="179"/>
        <v>1.017102771573712</v>
      </c>
      <c r="O160" s="89">
        <f t="shared" si="149"/>
        <v>1.02564634</v>
      </c>
      <c r="P160" s="89">
        <f t="shared" si="160"/>
        <v>970.32498135000003</v>
      </c>
      <c r="Q160" s="11">
        <f t="shared" si="174"/>
        <v>5</v>
      </c>
      <c r="R160" s="7">
        <f t="shared" si="169"/>
        <v>0</v>
      </c>
      <c r="S160" s="89">
        <f t="shared" si="148"/>
        <v>0</v>
      </c>
      <c r="T160" s="98">
        <f t="shared" si="170"/>
        <v>8.5000000000000006E-2</v>
      </c>
      <c r="U160" s="97">
        <f t="shared" si="147"/>
        <v>22</v>
      </c>
      <c r="V160" s="97">
        <v>252</v>
      </c>
      <c r="W160" s="96">
        <f t="shared" si="161"/>
        <v>1.007147485</v>
      </c>
      <c r="X160" s="89">
        <f t="shared" si="162"/>
        <v>6.9353832400000002</v>
      </c>
      <c r="Y160" s="137">
        <f t="shared" si="163"/>
        <v>6.9353832400000002</v>
      </c>
      <c r="Z160" s="99" t="str">
        <f t="shared" si="175"/>
        <v>J=</v>
      </c>
      <c r="AA160" s="94">
        <f t="shared" si="176"/>
        <v>45036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177"/>
        <v>49450</v>
      </c>
      <c r="AP160" s="132">
        <f>VLOOKUP($AO160,[1]Plan1!$EW$155:$EZ$311,2)</f>
        <v>7245.38</v>
      </c>
      <c r="AQ160" s="131">
        <f t="shared" si="171"/>
        <v>49389</v>
      </c>
      <c r="AR160" s="132">
        <f>VLOOKUP($AO160,[1]Plan1!$EW$155:$EZ$311,4)</f>
        <v>7245.38</v>
      </c>
      <c r="AS160" s="131">
        <f t="shared" si="172"/>
        <v>49420</v>
      </c>
      <c r="AT160" s="133">
        <f t="shared" si="178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65"/>
        <v>45037</v>
      </c>
      <c r="B161" s="89">
        <f t="shared" si="157"/>
        <v>970.98258268999996</v>
      </c>
      <c r="C161" s="89">
        <f t="shared" si="173"/>
        <v>946.06195479999997</v>
      </c>
      <c r="D161" s="90">
        <f t="shared" si="166"/>
        <v>6563.07</v>
      </c>
      <c r="E161" s="91">
        <f t="shared" si="153"/>
        <v>6609.67</v>
      </c>
      <c r="F161" s="92">
        <f t="shared" si="154"/>
        <v>45005</v>
      </c>
      <c r="G161" s="93">
        <f t="shared" si="158"/>
        <v>7.1003356660832573E-3</v>
      </c>
      <c r="H161" s="94">
        <f t="shared" si="155"/>
        <v>45068</v>
      </c>
      <c r="I161" s="94">
        <f t="shared" si="159"/>
        <v>45068</v>
      </c>
      <c r="J161" s="95">
        <f t="shared" si="167"/>
        <v>20</v>
      </c>
      <c r="K161" s="95">
        <f t="shared" si="152"/>
        <v>1</v>
      </c>
      <c r="L161" s="8">
        <f t="shared" si="168"/>
        <v>1.0003538199999999</v>
      </c>
      <c r="M161" s="96">
        <f t="shared" si="150"/>
        <v>1.0083999100000001</v>
      </c>
      <c r="N161" s="96">
        <f t="shared" si="179"/>
        <v>1.0256463433156817</v>
      </c>
      <c r="O161" s="89">
        <f t="shared" si="149"/>
        <v>1.0260092300000001</v>
      </c>
      <c r="P161" s="89">
        <f t="shared" si="160"/>
        <v>970.66829776999998</v>
      </c>
      <c r="Q161" s="11">
        <f t="shared" si="174"/>
        <v>0</v>
      </c>
      <c r="R161" s="7">
        <f t="shared" si="169"/>
        <v>0</v>
      </c>
      <c r="S161" s="89">
        <f t="shared" si="148"/>
        <v>0</v>
      </c>
      <c r="T161" s="98">
        <f t="shared" si="170"/>
        <v>8.5000000000000006E-2</v>
      </c>
      <c r="U161" s="97">
        <f t="shared" si="147"/>
        <v>1</v>
      </c>
      <c r="V161" s="97">
        <v>252</v>
      </c>
      <c r="W161" s="96">
        <f t="shared" si="161"/>
        <v>1.0003237819999999</v>
      </c>
      <c r="X161" s="89">
        <f t="shared" si="162"/>
        <v>0.31428492000000002</v>
      </c>
      <c r="Y161" s="137">
        <f t="shared" si="163"/>
        <v>0</v>
      </c>
      <c r="Z161" s="99" t="str">
        <f t="shared" si="175"/>
        <v>J=</v>
      </c>
      <c r="AA161" s="94">
        <f t="shared" si="176"/>
        <v>45068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177"/>
        <v>49480</v>
      </c>
      <c r="AP161" s="132">
        <f>VLOOKUP($AO161,[1]Plan1!$EW$155:$EZ$311,2)</f>
        <v>7245.38</v>
      </c>
      <c r="AQ161" s="131">
        <f t="shared" si="171"/>
        <v>49419</v>
      </c>
      <c r="AR161" s="132">
        <f>VLOOKUP($AO161,[1]Plan1!$EW$155:$EZ$311,4)</f>
        <v>7245.38</v>
      </c>
      <c r="AS161" s="131">
        <f t="shared" si="172"/>
        <v>49449</v>
      </c>
      <c r="AT161" s="133">
        <f t="shared" si="178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65"/>
        <v>45038</v>
      </c>
      <c r="B162" s="89">
        <f t="shared" si="157"/>
        <v>970.98258268999996</v>
      </c>
      <c r="C162" s="89">
        <f t="shared" si="173"/>
        <v>946.06195479999997</v>
      </c>
      <c r="D162" s="90">
        <f t="shared" si="166"/>
        <v>6563.07</v>
      </c>
      <c r="E162" s="91">
        <f t="shared" si="153"/>
        <v>6609.67</v>
      </c>
      <c r="F162" s="92">
        <f t="shared" si="154"/>
        <v>45005</v>
      </c>
      <c r="G162" s="93">
        <f t="shared" si="158"/>
        <v>7.1003356660832573E-3</v>
      </c>
      <c r="H162" s="94">
        <f t="shared" si="155"/>
        <v>45068</v>
      </c>
      <c r="I162" s="94">
        <f t="shared" si="159"/>
        <v>45068</v>
      </c>
      <c r="J162" s="95">
        <f t="shared" si="167"/>
        <v>20</v>
      </c>
      <c r="K162" s="95">
        <f t="shared" si="152"/>
        <v>1</v>
      </c>
      <c r="L162" s="8">
        <f t="shared" si="168"/>
        <v>1.0003538199999999</v>
      </c>
      <c r="M162" s="96">
        <f t="shared" si="150"/>
        <v>1.0083999100000001</v>
      </c>
      <c r="N162" s="96">
        <f t="shared" si="179"/>
        <v>1.0256463433156817</v>
      </c>
      <c r="O162" s="89">
        <f t="shared" si="149"/>
        <v>1.0260092300000001</v>
      </c>
      <c r="P162" s="89">
        <f t="shared" si="160"/>
        <v>970.66829776999998</v>
      </c>
      <c r="Q162" s="11">
        <f t="shared" si="174"/>
        <v>0</v>
      </c>
      <c r="R162" s="7">
        <f t="shared" si="169"/>
        <v>0</v>
      </c>
      <c r="S162" s="89">
        <f t="shared" si="148"/>
        <v>0</v>
      </c>
      <c r="T162" s="98">
        <f t="shared" si="170"/>
        <v>8.5000000000000006E-2</v>
      </c>
      <c r="U162" s="97">
        <f t="shared" si="147"/>
        <v>1</v>
      </c>
      <c r="V162" s="97">
        <v>252</v>
      </c>
      <c r="W162" s="96">
        <f t="shared" si="161"/>
        <v>1.0003237819999999</v>
      </c>
      <c r="X162" s="89">
        <f t="shared" si="162"/>
        <v>0.31428492000000002</v>
      </c>
      <c r="Y162" s="137">
        <f t="shared" si="163"/>
        <v>0</v>
      </c>
      <c r="Z162" s="99" t="str">
        <f t="shared" si="175"/>
        <v>J=</v>
      </c>
      <c r="AA162" s="94">
        <f t="shared" si="176"/>
        <v>45068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177"/>
        <v>49510</v>
      </c>
      <c r="AP162" s="132">
        <f>VLOOKUP($AO162,[1]Plan1!$EW$155:$EZ$311,2)</f>
        <v>7245.38</v>
      </c>
      <c r="AQ162" s="131">
        <f t="shared" si="171"/>
        <v>49449</v>
      </c>
      <c r="AR162" s="132">
        <f>VLOOKUP($AO162,[1]Plan1!$EW$155:$EZ$311,4)</f>
        <v>7245.38</v>
      </c>
      <c r="AS162" s="131">
        <f t="shared" si="172"/>
        <v>49480</v>
      </c>
      <c r="AT162" s="133">
        <f t="shared" si="178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65"/>
        <v>45039</v>
      </c>
      <c r="B163" s="89">
        <f t="shared" si="157"/>
        <v>970.98258268999996</v>
      </c>
      <c r="C163" s="89">
        <f t="shared" si="173"/>
        <v>946.06195479999997</v>
      </c>
      <c r="D163" s="90">
        <f t="shared" si="166"/>
        <v>6563.07</v>
      </c>
      <c r="E163" s="91">
        <f t="shared" si="153"/>
        <v>6609.67</v>
      </c>
      <c r="F163" s="92">
        <f t="shared" si="154"/>
        <v>45005</v>
      </c>
      <c r="G163" s="93">
        <f t="shared" si="158"/>
        <v>7.1003356660832573E-3</v>
      </c>
      <c r="H163" s="94">
        <f t="shared" si="155"/>
        <v>45068</v>
      </c>
      <c r="I163" s="94">
        <f t="shared" si="159"/>
        <v>45068</v>
      </c>
      <c r="J163" s="95">
        <f t="shared" si="167"/>
        <v>20</v>
      </c>
      <c r="K163" s="95">
        <f t="shared" si="152"/>
        <v>1</v>
      </c>
      <c r="L163" s="8">
        <f t="shared" si="168"/>
        <v>1.0003538199999999</v>
      </c>
      <c r="M163" s="96">
        <f t="shared" si="150"/>
        <v>1.0083999100000001</v>
      </c>
      <c r="N163" s="96">
        <f t="shared" si="179"/>
        <v>1.0256463433156817</v>
      </c>
      <c r="O163" s="89">
        <f t="shared" si="149"/>
        <v>1.0260092300000001</v>
      </c>
      <c r="P163" s="89">
        <f t="shared" si="160"/>
        <v>970.66829776999998</v>
      </c>
      <c r="Q163" s="11">
        <f t="shared" si="174"/>
        <v>0</v>
      </c>
      <c r="R163" s="7">
        <f t="shared" si="169"/>
        <v>0</v>
      </c>
      <c r="S163" s="89">
        <f t="shared" si="148"/>
        <v>0</v>
      </c>
      <c r="T163" s="98">
        <f t="shared" si="170"/>
        <v>8.5000000000000006E-2</v>
      </c>
      <c r="U163" s="97">
        <f t="shared" si="147"/>
        <v>1</v>
      </c>
      <c r="V163" s="97">
        <v>252</v>
      </c>
      <c r="W163" s="96">
        <f t="shared" si="161"/>
        <v>1.0003237819999999</v>
      </c>
      <c r="X163" s="89">
        <f t="shared" si="162"/>
        <v>0.31428492000000002</v>
      </c>
      <c r="Y163" s="137">
        <f t="shared" si="163"/>
        <v>0</v>
      </c>
      <c r="Z163" s="99" t="str">
        <f t="shared" si="175"/>
        <v>J=</v>
      </c>
      <c r="AA163" s="94">
        <f t="shared" si="176"/>
        <v>45068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177"/>
        <v>49541</v>
      </c>
      <c r="AP163" s="132">
        <f>VLOOKUP($AO163,[1]Plan1!$EW$155:$EZ$311,2)</f>
        <v>7245.38</v>
      </c>
      <c r="AQ163" s="131">
        <f t="shared" si="171"/>
        <v>49480</v>
      </c>
      <c r="AR163" s="132">
        <f>VLOOKUP($AO163,[1]Plan1!$EW$155:$EZ$311,4)</f>
        <v>7245.38</v>
      </c>
      <c r="AS163" s="131">
        <f t="shared" si="172"/>
        <v>49510</v>
      </c>
      <c r="AT163" s="133">
        <f t="shared" si="178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65"/>
        <v>45040</v>
      </c>
      <c r="B164" s="89">
        <f t="shared" si="157"/>
        <v>970.98258268999996</v>
      </c>
      <c r="C164" s="89">
        <f t="shared" si="173"/>
        <v>946.06195479999997</v>
      </c>
      <c r="D164" s="90">
        <f t="shared" si="166"/>
        <v>6563.07</v>
      </c>
      <c r="E164" s="91">
        <f t="shared" si="153"/>
        <v>6609.67</v>
      </c>
      <c r="F164" s="92">
        <f t="shared" si="154"/>
        <v>45005</v>
      </c>
      <c r="G164" s="93">
        <f t="shared" si="158"/>
        <v>7.1003356660832573E-3</v>
      </c>
      <c r="H164" s="94">
        <f t="shared" si="155"/>
        <v>45068</v>
      </c>
      <c r="I164" s="94">
        <f t="shared" si="159"/>
        <v>45068</v>
      </c>
      <c r="J164" s="95">
        <f t="shared" si="167"/>
        <v>20</v>
      </c>
      <c r="K164" s="95">
        <f t="shared" si="152"/>
        <v>1</v>
      </c>
      <c r="L164" s="8">
        <f t="shared" si="168"/>
        <v>1.0003538199999999</v>
      </c>
      <c r="M164" s="96">
        <f t="shared" si="150"/>
        <v>1.0083999100000001</v>
      </c>
      <c r="N164" s="96">
        <f t="shared" si="179"/>
        <v>1.0256463433156817</v>
      </c>
      <c r="O164" s="89">
        <f t="shared" si="149"/>
        <v>1.0260092300000001</v>
      </c>
      <c r="P164" s="89">
        <f t="shared" si="160"/>
        <v>970.66829776999998</v>
      </c>
      <c r="Q164" s="11">
        <f t="shared" si="174"/>
        <v>0</v>
      </c>
      <c r="R164" s="7">
        <f t="shared" si="169"/>
        <v>0</v>
      </c>
      <c r="S164" s="89">
        <f t="shared" si="148"/>
        <v>0</v>
      </c>
      <c r="T164" s="98">
        <f t="shared" si="170"/>
        <v>8.5000000000000006E-2</v>
      </c>
      <c r="U164" s="97">
        <f t="shared" si="147"/>
        <v>1</v>
      </c>
      <c r="V164" s="97">
        <v>252</v>
      </c>
      <c r="W164" s="96">
        <f t="shared" si="161"/>
        <v>1.0003237819999999</v>
      </c>
      <c r="X164" s="89">
        <f t="shared" si="162"/>
        <v>0.31428492000000002</v>
      </c>
      <c r="Y164" s="137">
        <f t="shared" si="163"/>
        <v>0</v>
      </c>
      <c r="Z164" s="99" t="str">
        <f t="shared" si="175"/>
        <v>J=</v>
      </c>
      <c r="AA164" s="94">
        <f t="shared" si="176"/>
        <v>45068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177"/>
        <v>49572</v>
      </c>
      <c r="AP164" s="132">
        <f>VLOOKUP($AO164,[1]Plan1!$EW$155:$EZ$311,2)</f>
        <v>7245.38</v>
      </c>
      <c r="AQ164" s="131">
        <f t="shared" si="171"/>
        <v>49510</v>
      </c>
      <c r="AR164" s="132">
        <f>VLOOKUP($AO164,[1]Plan1!$EW$155:$EZ$311,4)</f>
        <v>7245.38</v>
      </c>
      <c r="AS164" s="131">
        <f t="shared" si="172"/>
        <v>49541</v>
      </c>
      <c r="AT164" s="133">
        <f t="shared" si="178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65"/>
        <v>45041</v>
      </c>
      <c r="B165" s="89">
        <f t="shared" si="157"/>
        <v>971.64064180999992</v>
      </c>
      <c r="C165" s="89">
        <f t="shared" si="173"/>
        <v>946.06195479999997</v>
      </c>
      <c r="D165" s="90">
        <f t="shared" si="166"/>
        <v>6563.07</v>
      </c>
      <c r="E165" s="91">
        <f t="shared" si="153"/>
        <v>6609.67</v>
      </c>
      <c r="F165" s="92">
        <f t="shared" si="154"/>
        <v>45005</v>
      </c>
      <c r="G165" s="93">
        <f t="shared" si="158"/>
        <v>7.1003356660832573E-3</v>
      </c>
      <c r="H165" s="94">
        <f t="shared" si="155"/>
        <v>45068</v>
      </c>
      <c r="I165" s="94">
        <f t="shared" si="159"/>
        <v>45068</v>
      </c>
      <c r="J165" s="95">
        <f t="shared" si="167"/>
        <v>20</v>
      </c>
      <c r="K165" s="95">
        <f t="shared" si="152"/>
        <v>2</v>
      </c>
      <c r="L165" s="8">
        <f t="shared" si="168"/>
        <v>1.00070777</v>
      </c>
      <c r="M165" s="96">
        <f t="shared" si="150"/>
        <v>1.0083999100000001</v>
      </c>
      <c r="N165" s="96">
        <f t="shared" si="179"/>
        <v>1.0256463433156817</v>
      </c>
      <c r="O165" s="89">
        <f t="shared" si="149"/>
        <v>1.02637226</v>
      </c>
      <c r="P165" s="89">
        <f t="shared" si="160"/>
        <v>971.01174663999996</v>
      </c>
      <c r="Q165" s="11">
        <f t="shared" si="174"/>
        <v>0</v>
      </c>
      <c r="R165" s="7">
        <f t="shared" si="169"/>
        <v>0</v>
      </c>
      <c r="S165" s="89">
        <f t="shared" si="148"/>
        <v>0</v>
      </c>
      <c r="T165" s="98">
        <f t="shared" si="170"/>
        <v>8.5000000000000006E-2</v>
      </c>
      <c r="U165" s="97">
        <f t="shared" ref="U165:U228" si="180">IF(Q164&gt;0,1,IF(K165=K164,U164,U164+1))</f>
        <v>2</v>
      </c>
      <c r="V165" s="97">
        <v>252</v>
      </c>
      <c r="W165" s="96">
        <f t="shared" si="161"/>
        <v>1.00064767</v>
      </c>
      <c r="X165" s="89">
        <f t="shared" si="162"/>
        <v>0.62889516999999995</v>
      </c>
      <c r="Y165" s="137">
        <f t="shared" si="163"/>
        <v>0</v>
      </c>
      <c r="Z165" s="99" t="str">
        <f t="shared" si="175"/>
        <v>J=</v>
      </c>
      <c r="AA165" s="94">
        <f t="shared" si="176"/>
        <v>45068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177"/>
        <v>49604</v>
      </c>
      <c r="AP165" s="132">
        <f>VLOOKUP($AO165,[1]Plan1!$EW$155:$EZ$311,2)</f>
        <v>7245.38</v>
      </c>
      <c r="AQ165" s="131">
        <f t="shared" si="171"/>
        <v>49543</v>
      </c>
      <c r="AR165" s="132">
        <f>VLOOKUP($AO165,[1]Plan1!$EW$155:$EZ$311,4)</f>
        <v>7245.38</v>
      </c>
      <c r="AS165" s="131">
        <f t="shared" si="172"/>
        <v>49574</v>
      </c>
      <c r="AT165" s="133">
        <f t="shared" si="178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65"/>
        <v>45042</v>
      </c>
      <c r="B166" s="89">
        <f t="shared" si="157"/>
        <v>972.29914754999993</v>
      </c>
      <c r="C166" s="89">
        <f t="shared" si="173"/>
        <v>946.06195479999997</v>
      </c>
      <c r="D166" s="90">
        <f t="shared" si="166"/>
        <v>6563.07</v>
      </c>
      <c r="E166" s="91">
        <f t="shared" si="153"/>
        <v>6609.67</v>
      </c>
      <c r="F166" s="92">
        <f t="shared" si="154"/>
        <v>45005</v>
      </c>
      <c r="G166" s="93">
        <f t="shared" si="158"/>
        <v>7.1003356660832573E-3</v>
      </c>
      <c r="H166" s="94">
        <f t="shared" si="155"/>
        <v>45068</v>
      </c>
      <c r="I166" s="94">
        <f t="shared" si="159"/>
        <v>45068</v>
      </c>
      <c r="J166" s="95">
        <f t="shared" si="167"/>
        <v>20</v>
      </c>
      <c r="K166" s="95">
        <f t="shared" si="152"/>
        <v>3</v>
      </c>
      <c r="L166" s="8">
        <f t="shared" si="168"/>
        <v>1.0010618499999999</v>
      </c>
      <c r="M166" s="96">
        <f t="shared" si="150"/>
        <v>1.0083999100000001</v>
      </c>
      <c r="N166" s="96">
        <f t="shared" si="179"/>
        <v>1.0256463433156817</v>
      </c>
      <c r="O166" s="89">
        <f t="shared" si="149"/>
        <v>1.0267354200000001</v>
      </c>
      <c r="P166" s="89">
        <f t="shared" si="160"/>
        <v>971.35531849999995</v>
      </c>
      <c r="Q166" s="11">
        <f t="shared" si="174"/>
        <v>0</v>
      </c>
      <c r="R166" s="7">
        <f t="shared" si="169"/>
        <v>0</v>
      </c>
      <c r="S166" s="89">
        <f t="shared" si="148"/>
        <v>0</v>
      </c>
      <c r="T166" s="98">
        <f t="shared" si="170"/>
        <v>8.5000000000000006E-2</v>
      </c>
      <c r="U166" s="97">
        <f t="shared" si="180"/>
        <v>3</v>
      </c>
      <c r="V166" s="97">
        <v>252</v>
      </c>
      <c r="W166" s="96">
        <f t="shared" si="161"/>
        <v>1.000971662</v>
      </c>
      <c r="X166" s="89">
        <f t="shared" si="162"/>
        <v>0.94382904999999995</v>
      </c>
      <c r="Y166" s="137">
        <f t="shared" si="163"/>
        <v>0</v>
      </c>
      <c r="Z166" s="99" t="str">
        <f t="shared" si="175"/>
        <v>J=</v>
      </c>
      <c r="AA166" s="94">
        <f t="shared" si="176"/>
        <v>45068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177"/>
        <v>49634</v>
      </c>
      <c r="AP166" s="132">
        <f>VLOOKUP($AO166,[1]Plan1!$EW$155:$EZ$311,2)</f>
        <v>7245.38</v>
      </c>
      <c r="AQ166" s="131">
        <f t="shared" si="171"/>
        <v>49573</v>
      </c>
      <c r="AR166" s="132">
        <f>VLOOKUP($AO166,[1]Plan1!$EW$155:$EZ$311,4)</f>
        <v>7245.38</v>
      </c>
      <c r="AS166" s="131">
        <f t="shared" si="172"/>
        <v>49603</v>
      </c>
      <c r="AT166" s="133">
        <f t="shared" si="178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5" x14ac:dyDescent="0.2">
      <c r="A167" s="88">
        <f t="shared" si="165"/>
        <v>45043</v>
      </c>
      <c r="B167" s="89">
        <f t="shared" si="157"/>
        <v>972.95809161</v>
      </c>
      <c r="C167" s="89">
        <f t="shared" si="173"/>
        <v>946.06195479999997</v>
      </c>
      <c r="D167" s="90">
        <f t="shared" si="166"/>
        <v>6563.07</v>
      </c>
      <c r="E167" s="91">
        <f t="shared" si="153"/>
        <v>6609.67</v>
      </c>
      <c r="F167" s="92">
        <f t="shared" si="154"/>
        <v>45005</v>
      </c>
      <c r="G167" s="93">
        <f t="shared" si="158"/>
        <v>7.1003356660832573E-3</v>
      </c>
      <c r="H167" s="94">
        <f t="shared" si="155"/>
        <v>45068</v>
      </c>
      <c r="I167" s="94">
        <f t="shared" si="159"/>
        <v>45068</v>
      </c>
      <c r="J167" s="95">
        <f t="shared" si="167"/>
        <v>20</v>
      </c>
      <c r="K167" s="95">
        <f t="shared" si="152"/>
        <v>4</v>
      </c>
      <c r="L167" s="8">
        <f t="shared" si="168"/>
        <v>1.00141605</v>
      </c>
      <c r="M167" s="96">
        <f t="shared" si="150"/>
        <v>1.0083999100000001</v>
      </c>
      <c r="N167" s="96">
        <f t="shared" si="179"/>
        <v>1.0256463433156817</v>
      </c>
      <c r="O167" s="89">
        <f t="shared" si="149"/>
        <v>1.0270987</v>
      </c>
      <c r="P167" s="89">
        <f t="shared" si="160"/>
        <v>971.69900388999997</v>
      </c>
      <c r="Q167" s="11">
        <f t="shared" si="174"/>
        <v>0</v>
      </c>
      <c r="R167" s="7">
        <f t="shared" si="169"/>
        <v>0</v>
      </c>
      <c r="S167" s="89">
        <f t="shared" ref="S167:S230" si="181">IF(R167&gt;0,TRUNC(R167*P167,8),0)</f>
        <v>0</v>
      </c>
      <c r="T167" s="98">
        <f t="shared" si="170"/>
        <v>8.5000000000000006E-2</v>
      </c>
      <c r="U167" s="97">
        <f t="shared" si="180"/>
        <v>4</v>
      </c>
      <c r="V167" s="97">
        <v>252</v>
      </c>
      <c r="W167" s="96">
        <f t="shared" si="161"/>
        <v>1.001295759</v>
      </c>
      <c r="X167" s="89">
        <f t="shared" si="162"/>
        <v>1.2590877199999999</v>
      </c>
      <c r="Y167" s="137">
        <f t="shared" si="163"/>
        <v>0</v>
      </c>
      <c r="Z167" s="99" t="str">
        <f t="shared" si="175"/>
        <v>J=</v>
      </c>
      <c r="AA167" s="94">
        <f t="shared" si="176"/>
        <v>45068</v>
      </c>
      <c r="AB167" s="166" t="s">
        <v>110</v>
      </c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177"/>
        <v>49663</v>
      </c>
      <c r="AP167" s="132">
        <f>VLOOKUP($AO167,[1]Plan1!$EW$155:$EZ$311,2)</f>
        <v>7245.38</v>
      </c>
      <c r="AQ167" s="131">
        <f t="shared" si="171"/>
        <v>49602</v>
      </c>
      <c r="AR167" s="132">
        <f>VLOOKUP($AO167,[1]Plan1!$EW$155:$EZ$311,4)</f>
        <v>7245.38</v>
      </c>
      <c r="AS167" s="131">
        <f t="shared" si="172"/>
        <v>49633</v>
      </c>
      <c r="AT167" s="133">
        <f t="shared" si="178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5" x14ac:dyDescent="0.25">
      <c r="A168" s="161">
        <f t="shared" si="165"/>
        <v>45044</v>
      </c>
      <c r="B168" s="159">
        <f t="shared" si="157"/>
        <v>973.61748369999998</v>
      </c>
      <c r="C168" s="159">
        <f t="shared" si="173"/>
        <v>946.06195479999997</v>
      </c>
      <c r="D168" s="162">
        <f t="shared" si="166"/>
        <v>6563.07</v>
      </c>
      <c r="E168" s="163">
        <f t="shared" si="153"/>
        <v>6609.67</v>
      </c>
      <c r="F168" s="164">
        <f t="shared" si="154"/>
        <v>45005</v>
      </c>
      <c r="G168" s="165">
        <f t="shared" si="158"/>
        <v>7.1003356660832573E-3</v>
      </c>
      <c r="H168" s="161">
        <f t="shared" si="155"/>
        <v>45068</v>
      </c>
      <c r="I168" s="161">
        <f t="shared" si="159"/>
        <v>45068</v>
      </c>
      <c r="J168" s="166">
        <f t="shared" si="167"/>
        <v>20</v>
      </c>
      <c r="K168" s="166">
        <f t="shared" si="152"/>
        <v>5</v>
      </c>
      <c r="L168" s="159">
        <f t="shared" si="168"/>
        <v>1.00177037</v>
      </c>
      <c r="M168" s="167">
        <f t="shared" si="150"/>
        <v>1.0083999100000001</v>
      </c>
      <c r="N168" s="167">
        <f t="shared" si="179"/>
        <v>1.0256463433156817</v>
      </c>
      <c r="O168" s="159">
        <f t="shared" si="149"/>
        <v>1.0274621100000001</v>
      </c>
      <c r="P168" s="159">
        <f t="shared" si="160"/>
        <v>972.04281226000001</v>
      </c>
      <c r="Q168" s="168">
        <v>5.5</v>
      </c>
      <c r="R168" s="158">
        <f>S168/P168</f>
        <v>6.4221134102993094E-3</v>
      </c>
      <c r="S168" s="159">
        <v>6.2425691800000003</v>
      </c>
      <c r="T168" s="158">
        <f t="shared" si="170"/>
        <v>8.5000000000000006E-2</v>
      </c>
      <c r="U168" s="168">
        <f t="shared" si="180"/>
        <v>5</v>
      </c>
      <c r="V168" s="168">
        <v>252</v>
      </c>
      <c r="W168" s="167">
        <f t="shared" si="161"/>
        <v>1.0016199610000001</v>
      </c>
      <c r="X168" s="159">
        <f t="shared" si="162"/>
        <v>1.5746714399999999</v>
      </c>
      <c r="Y168" s="169">
        <f t="shared" si="163"/>
        <v>7.8172406199999998</v>
      </c>
      <c r="Z168" s="170" t="str">
        <f t="shared" si="175"/>
        <v>J=</v>
      </c>
      <c r="AA168" s="161">
        <f t="shared" si="176"/>
        <v>45068</v>
      </c>
      <c r="AB168" s="159">
        <f>B168-S168-X168</f>
        <v>965.80024307999997</v>
      </c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177"/>
        <v>49695</v>
      </c>
      <c r="AP168" s="132">
        <f>VLOOKUP($AO168,[1]Plan1!$EW$155:$EZ$311,2)</f>
        <v>7245.38</v>
      </c>
      <c r="AQ168" s="131">
        <f t="shared" si="171"/>
        <v>49634</v>
      </c>
      <c r="AR168" s="132">
        <f>VLOOKUP($AO168,[1]Plan1!$EW$155:$EZ$311,4)</f>
        <v>7245.38</v>
      </c>
      <c r="AS168" s="131">
        <f t="shared" si="172"/>
        <v>49664</v>
      </c>
      <c r="AT168" s="133">
        <f t="shared" si="178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65"/>
        <v>45045</v>
      </c>
      <c r="B169" s="89">
        <f t="shared" si="157"/>
        <v>966.45478505000005</v>
      </c>
      <c r="C169" s="89">
        <f>C168-(S168/O168)</f>
        <v>939.98623763316448</v>
      </c>
      <c r="D169" s="90">
        <f t="shared" si="166"/>
        <v>6563.07</v>
      </c>
      <c r="E169" s="91">
        <f t="shared" si="153"/>
        <v>6609.67</v>
      </c>
      <c r="F169" s="92">
        <f t="shared" si="154"/>
        <v>45005</v>
      </c>
      <c r="G169" s="93">
        <f t="shared" si="158"/>
        <v>7.1003356660832573E-3</v>
      </c>
      <c r="H169" s="94">
        <f t="shared" si="155"/>
        <v>45068</v>
      </c>
      <c r="I169" s="94">
        <f t="shared" si="159"/>
        <v>45068</v>
      </c>
      <c r="J169" s="95">
        <f t="shared" si="167"/>
        <v>20</v>
      </c>
      <c r="K169" s="95">
        <f t="shared" si="152"/>
        <v>6</v>
      </c>
      <c r="L169" s="8">
        <f t="shared" si="168"/>
        <v>1.0021248199999999</v>
      </c>
      <c r="M169" s="96">
        <f t="shared" si="150"/>
        <v>1.0083999100000001</v>
      </c>
      <c r="N169" s="96">
        <f t="shared" si="179"/>
        <v>1.0256463433156817</v>
      </c>
      <c r="O169" s="89">
        <f t="shared" ref="O169:O232" si="182">TRUNC(TRUNC((L169*N169),15),8)</f>
        <v>1.02782565</v>
      </c>
      <c r="P169" s="89">
        <f t="shared" si="160"/>
        <v>966.14196568</v>
      </c>
      <c r="Q169" s="11">
        <f t="shared" si="174"/>
        <v>0</v>
      </c>
      <c r="R169" s="7">
        <f t="shared" si="169"/>
        <v>0</v>
      </c>
      <c r="S169" s="89">
        <f t="shared" si="181"/>
        <v>0</v>
      </c>
      <c r="T169" s="98">
        <f t="shared" si="170"/>
        <v>8.5000000000000006E-2</v>
      </c>
      <c r="U169" s="97">
        <f t="shared" si="180"/>
        <v>1</v>
      </c>
      <c r="V169" s="97">
        <v>252</v>
      </c>
      <c r="W169" s="96">
        <f t="shared" si="161"/>
        <v>1.0003237819999999</v>
      </c>
      <c r="X169" s="89">
        <f t="shared" si="162"/>
        <v>0.31281936999999999</v>
      </c>
      <c r="Y169" s="137">
        <f t="shared" si="163"/>
        <v>0</v>
      </c>
      <c r="Z169" s="99" t="str">
        <f t="shared" si="175"/>
        <v>J=</v>
      </c>
      <c r="AA169" s="94">
        <f t="shared" si="176"/>
        <v>45068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177"/>
        <v>49725</v>
      </c>
      <c r="AP169" s="132">
        <f>VLOOKUP($AO169,[1]Plan1!$EW$155:$EZ$311,2)</f>
        <v>7245.38</v>
      </c>
      <c r="AQ169" s="131">
        <f t="shared" si="171"/>
        <v>49663</v>
      </c>
      <c r="AR169" s="132">
        <f>VLOOKUP($AO169,[1]Plan1!$EW$155:$EZ$311,4)</f>
        <v>7245.38</v>
      </c>
      <c r="AS169" s="131">
        <f t="shared" si="172"/>
        <v>49694</v>
      </c>
      <c r="AT169" s="133">
        <f t="shared" si="178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65"/>
        <v>45046</v>
      </c>
      <c r="B170" s="89">
        <f t="shared" si="157"/>
        <v>966.45478505000005</v>
      </c>
      <c r="C170" s="89">
        <f t="shared" ref="C170:C233" si="183">C169-(S169/O169)</f>
        <v>939.98623763316448</v>
      </c>
      <c r="D170" s="90">
        <f t="shared" si="166"/>
        <v>6563.07</v>
      </c>
      <c r="E170" s="91">
        <f t="shared" si="153"/>
        <v>6609.67</v>
      </c>
      <c r="F170" s="92">
        <f t="shared" si="154"/>
        <v>45005</v>
      </c>
      <c r="G170" s="93">
        <f t="shared" si="158"/>
        <v>7.1003356660832573E-3</v>
      </c>
      <c r="H170" s="94">
        <f t="shared" si="155"/>
        <v>45068</v>
      </c>
      <c r="I170" s="94">
        <f t="shared" si="159"/>
        <v>45068</v>
      </c>
      <c r="J170" s="95">
        <f t="shared" si="167"/>
        <v>20</v>
      </c>
      <c r="K170" s="95">
        <f t="shared" si="152"/>
        <v>6</v>
      </c>
      <c r="L170" s="8">
        <f t="shared" si="168"/>
        <v>1.0021248199999999</v>
      </c>
      <c r="M170" s="96">
        <f t="shared" ref="M170:M233" si="184">IF(I170&gt;I169,L169,M169)</f>
        <v>1.0083999100000001</v>
      </c>
      <c r="N170" s="96">
        <f t="shared" si="179"/>
        <v>1.0256463433156817</v>
      </c>
      <c r="O170" s="89">
        <f t="shared" si="182"/>
        <v>1.02782565</v>
      </c>
      <c r="P170" s="89">
        <f t="shared" si="160"/>
        <v>966.14196568</v>
      </c>
      <c r="Q170" s="11">
        <f t="shared" si="174"/>
        <v>0</v>
      </c>
      <c r="R170" s="7">
        <f t="shared" si="169"/>
        <v>0</v>
      </c>
      <c r="S170" s="89">
        <f t="shared" si="181"/>
        <v>0</v>
      </c>
      <c r="T170" s="98">
        <f t="shared" si="170"/>
        <v>8.5000000000000006E-2</v>
      </c>
      <c r="U170" s="97">
        <f t="shared" si="180"/>
        <v>1</v>
      </c>
      <c r="V170" s="97">
        <v>252</v>
      </c>
      <c r="W170" s="96">
        <f t="shared" si="161"/>
        <v>1.0003237819999999</v>
      </c>
      <c r="X170" s="89">
        <f t="shared" si="162"/>
        <v>0.31281936999999999</v>
      </c>
      <c r="Y170" s="137">
        <f t="shared" si="163"/>
        <v>0</v>
      </c>
      <c r="Z170" s="99" t="str">
        <f t="shared" si="175"/>
        <v>J=</v>
      </c>
      <c r="AA170" s="94">
        <f t="shared" si="176"/>
        <v>45068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177"/>
        <v>49754</v>
      </c>
      <c r="AP170" s="132">
        <f>VLOOKUP($AO170,[1]Plan1!$EW$155:$EZ$311,2)</f>
        <v>7245.38</v>
      </c>
      <c r="AQ170" s="131">
        <f t="shared" si="171"/>
        <v>49694</v>
      </c>
      <c r="AR170" s="132">
        <f>VLOOKUP($AO170,[1]Plan1!$EW$155:$EZ$311,4)</f>
        <v>7245.38</v>
      </c>
      <c r="AS170" s="131">
        <f t="shared" si="172"/>
        <v>49725</v>
      </c>
      <c r="AT170" s="133">
        <f t="shared" si="178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65"/>
        <v>45047</v>
      </c>
      <c r="B171" s="89">
        <f t="shared" si="157"/>
        <v>966.45478505000005</v>
      </c>
      <c r="C171" s="89">
        <f t="shared" si="183"/>
        <v>939.98623763316448</v>
      </c>
      <c r="D171" s="90">
        <f t="shared" si="166"/>
        <v>6563.07</v>
      </c>
      <c r="E171" s="91">
        <f t="shared" si="153"/>
        <v>6609.67</v>
      </c>
      <c r="F171" s="92">
        <f t="shared" si="154"/>
        <v>45005</v>
      </c>
      <c r="G171" s="93">
        <f t="shared" si="158"/>
        <v>7.1003356660832573E-3</v>
      </c>
      <c r="H171" s="94">
        <f t="shared" si="155"/>
        <v>45068</v>
      </c>
      <c r="I171" s="94">
        <f t="shared" si="159"/>
        <v>45068</v>
      </c>
      <c r="J171" s="95">
        <f t="shared" si="167"/>
        <v>20</v>
      </c>
      <c r="K171" s="95">
        <f t="shared" ref="K171:K234" si="185">(J171-(NETWORKDAYS(A171,I171,AD$201:AD$502)-1))</f>
        <v>6</v>
      </c>
      <c r="L171" s="8">
        <f t="shared" si="168"/>
        <v>1.0021248199999999</v>
      </c>
      <c r="M171" s="96">
        <f t="shared" si="184"/>
        <v>1.0083999100000001</v>
      </c>
      <c r="N171" s="96">
        <f t="shared" si="179"/>
        <v>1.0256463433156817</v>
      </c>
      <c r="O171" s="89">
        <f t="shared" si="182"/>
        <v>1.02782565</v>
      </c>
      <c r="P171" s="89">
        <f t="shared" si="160"/>
        <v>966.14196568</v>
      </c>
      <c r="Q171" s="11">
        <f t="shared" si="174"/>
        <v>0</v>
      </c>
      <c r="R171" s="7">
        <f t="shared" si="169"/>
        <v>0</v>
      </c>
      <c r="S171" s="89">
        <f t="shared" si="181"/>
        <v>0</v>
      </c>
      <c r="T171" s="98">
        <f t="shared" si="170"/>
        <v>8.5000000000000006E-2</v>
      </c>
      <c r="U171" s="97">
        <f t="shared" si="180"/>
        <v>1</v>
      </c>
      <c r="V171" s="97">
        <v>252</v>
      </c>
      <c r="W171" s="96">
        <f t="shared" si="161"/>
        <v>1.0003237819999999</v>
      </c>
      <c r="X171" s="89">
        <f t="shared" si="162"/>
        <v>0.31281936999999999</v>
      </c>
      <c r="Y171" s="137">
        <f t="shared" si="163"/>
        <v>0</v>
      </c>
      <c r="Z171" s="99" t="str">
        <f t="shared" si="175"/>
        <v>J=</v>
      </c>
      <c r="AA171" s="94">
        <f t="shared" si="176"/>
        <v>45068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177"/>
        <v>49787</v>
      </c>
      <c r="AP171" s="132">
        <f>VLOOKUP($AO171,[1]Plan1!$EW$155:$EZ$311,2)</f>
        <v>7245.38</v>
      </c>
      <c r="AQ171" s="131">
        <f t="shared" si="171"/>
        <v>49727</v>
      </c>
      <c r="AR171" s="132">
        <f>VLOOKUP($AO171,[1]Plan1!$EW$155:$EZ$311,4)</f>
        <v>7245.38</v>
      </c>
      <c r="AS171" s="131">
        <f t="shared" si="172"/>
        <v>49756</v>
      </c>
      <c r="AT171" s="133">
        <f t="shared" si="178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65"/>
        <v>45048</v>
      </c>
      <c r="B172" s="89">
        <f t="shared" si="157"/>
        <v>966.45478505000005</v>
      </c>
      <c r="C172" s="89">
        <f t="shared" si="183"/>
        <v>939.98623763316448</v>
      </c>
      <c r="D172" s="90">
        <f t="shared" si="166"/>
        <v>6563.07</v>
      </c>
      <c r="E172" s="91">
        <f t="shared" ref="E172:E235" si="186">IF($K172=1,VLOOKUP($A171,$AO$10:$AS$200,4),E171)</f>
        <v>6609.67</v>
      </c>
      <c r="F172" s="92">
        <f t="shared" ref="F172:F235" si="187">IF($K172=1,VLOOKUP($A171,$AO$10:$AS$200,5),F171)</f>
        <v>45005</v>
      </c>
      <c r="G172" s="93">
        <f t="shared" si="158"/>
        <v>7.1003356660832573E-3</v>
      </c>
      <c r="H172" s="94">
        <f t="shared" ref="H172:H235" si="188">IF(DAY(A172)=H$9,VLOOKUP(A172,AH$118:AN$450,4),H171)</f>
        <v>45068</v>
      </c>
      <c r="I172" s="94">
        <f t="shared" si="159"/>
        <v>45068</v>
      </c>
      <c r="J172" s="95">
        <f t="shared" si="167"/>
        <v>20</v>
      </c>
      <c r="K172" s="95">
        <f t="shared" si="185"/>
        <v>6</v>
      </c>
      <c r="L172" s="8">
        <f t="shared" si="168"/>
        <v>1.0021248199999999</v>
      </c>
      <c r="M172" s="96">
        <f t="shared" si="184"/>
        <v>1.0083999100000001</v>
      </c>
      <c r="N172" s="96">
        <f t="shared" si="179"/>
        <v>1.0256463433156817</v>
      </c>
      <c r="O172" s="89">
        <f t="shared" si="182"/>
        <v>1.02782565</v>
      </c>
      <c r="P172" s="89">
        <f t="shared" si="160"/>
        <v>966.14196568</v>
      </c>
      <c r="Q172" s="11">
        <f t="shared" si="174"/>
        <v>0</v>
      </c>
      <c r="R172" s="7">
        <f t="shared" si="169"/>
        <v>0</v>
      </c>
      <c r="S172" s="89">
        <f t="shared" si="181"/>
        <v>0</v>
      </c>
      <c r="T172" s="98">
        <f t="shared" si="170"/>
        <v>8.5000000000000006E-2</v>
      </c>
      <c r="U172" s="97">
        <f t="shared" si="180"/>
        <v>1</v>
      </c>
      <c r="V172" s="97">
        <v>252</v>
      </c>
      <c r="W172" s="96">
        <f t="shared" si="161"/>
        <v>1.0003237819999999</v>
      </c>
      <c r="X172" s="89">
        <f t="shared" si="162"/>
        <v>0.31281936999999999</v>
      </c>
      <c r="Y172" s="137">
        <f t="shared" si="163"/>
        <v>0</v>
      </c>
      <c r="Z172" s="99" t="str">
        <f t="shared" si="175"/>
        <v>J=</v>
      </c>
      <c r="AA172" s="94">
        <f t="shared" si="176"/>
        <v>45068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177"/>
        <v>49815</v>
      </c>
      <c r="AP172" s="132">
        <f>VLOOKUP($AO172,[1]Plan1!$EW$155:$EZ$311,2)</f>
        <v>7245.38</v>
      </c>
      <c r="AQ172" s="131">
        <f t="shared" si="171"/>
        <v>49754</v>
      </c>
      <c r="AR172" s="132">
        <f>VLOOKUP($AO172,[1]Plan1!$EW$155:$EZ$311,4)</f>
        <v>7245.38</v>
      </c>
      <c r="AS172" s="131">
        <f t="shared" si="172"/>
        <v>49785</v>
      </c>
      <c r="AT172" s="133">
        <f t="shared" si="178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65"/>
        <v>45049</v>
      </c>
      <c r="B173" s="89">
        <f t="shared" si="157"/>
        <v>967.10978245000001</v>
      </c>
      <c r="C173" s="89">
        <f t="shared" si="183"/>
        <v>939.98623763316448</v>
      </c>
      <c r="D173" s="90">
        <f t="shared" si="166"/>
        <v>6563.07</v>
      </c>
      <c r="E173" s="91">
        <f t="shared" si="186"/>
        <v>6609.67</v>
      </c>
      <c r="F173" s="92">
        <f t="shared" si="187"/>
        <v>45005</v>
      </c>
      <c r="G173" s="93">
        <f t="shared" si="158"/>
        <v>7.1003356660832573E-3</v>
      </c>
      <c r="H173" s="94">
        <f t="shared" si="188"/>
        <v>45068</v>
      </c>
      <c r="I173" s="94">
        <f t="shared" si="159"/>
        <v>45068</v>
      </c>
      <c r="J173" s="95">
        <f t="shared" si="167"/>
        <v>20</v>
      </c>
      <c r="K173" s="95">
        <f t="shared" si="185"/>
        <v>7</v>
      </c>
      <c r="L173" s="8">
        <f t="shared" si="168"/>
        <v>1.0024793999999999</v>
      </c>
      <c r="M173" s="96">
        <f t="shared" si="184"/>
        <v>1.0083999100000001</v>
      </c>
      <c r="N173" s="96">
        <f t="shared" si="179"/>
        <v>1.0256463433156817</v>
      </c>
      <c r="O173" s="89">
        <f t="shared" si="182"/>
        <v>1.02818933</v>
      </c>
      <c r="P173" s="89">
        <f t="shared" si="160"/>
        <v>966.48381988000006</v>
      </c>
      <c r="Q173" s="11">
        <f t="shared" si="174"/>
        <v>0</v>
      </c>
      <c r="R173" s="7">
        <f t="shared" si="169"/>
        <v>0</v>
      </c>
      <c r="S173" s="89">
        <f t="shared" si="181"/>
        <v>0</v>
      </c>
      <c r="T173" s="98">
        <f t="shared" si="170"/>
        <v>8.5000000000000006E-2</v>
      </c>
      <c r="U173" s="97">
        <f t="shared" si="180"/>
        <v>2</v>
      </c>
      <c r="V173" s="97">
        <v>252</v>
      </c>
      <c r="W173" s="96">
        <f t="shared" si="161"/>
        <v>1.00064767</v>
      </c>
      <c r="X173" s="89">
        <f t="shared" si="162"/>
        <v>0.62596257</v>
      </c>
      <c r="Y173" s="137">
        <f t="shared" si="163"/>
        <v>0</v>
      </c>
      <c r="Z173" s="99" t="str">
        <f t="shared" si="175"/>
        <v>J=</v>
      </c>
      <c r="AA173" s="94">
        <f t="shared" si="176"/>
        <v>45068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177"/>
        <v>49846</v>
      </c>
      <c r="AP173" s="132">
        <f>VLOOKUP($AO173,[1]Plan1!$EW$155:$EZ$311,2)</f>
        <v>7245.38</v>
      </c>
      <c r="AQ173" s="131">
        <f t="shared" si="171"/>
        <v>49785</v>
      </c>
      <c r="AR173" s="132">
        <f>VLOOKUP($AO173,[1]Plan1!$EW$155:$EZ$311,4)</f>
        <v>7245.38</v>
      </c>
      <c r="AS173" s="131">
        <f t="shared" si="172"/>
        <v>49815</v>
      </c>
      <c r="AT173" s="133">
        <f t="shared" si="178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65"/>
        <v>45050</v>
      </c>
      <c r="B174" s="89">
        <f t="shared" si="157"/>
        <v>967.76520533000007</v>
      </c>
      <c r="C174" s="89">
        <f t="shared" si="183"/>
        <v>939.98623763316448</v>
      </c>
      <c r="D174" s="90">
        <f t="shared" si="166"/>
        <v>6563.07</v>
      </c>
      <c r="E174" s="91">
        <f t="shared" si="186"/>
        <v>6609.67</v>
      </c>
      <c r="F174" s="92">
        <f t="shared" si="187"/>
        <v>45005</v>
      </c>
      <c r="G174" s="93">
        <f t="shared" si="158"/>
        <v>7.1003356660832573E-3</v>
      </c>
      <c r="H174" s="94">
        <f t="shared" si="188"/>
        <v>45068</v>
      </c>
      <c r="I174" s="94">
        <f t="shared" si="159"/>
        <v>45068</v>
      </c>
      <c r="J174" s="95">
        <f t="shared" si="167"/>
        <v>20</v>
      </c>
      <c r="K174" s="95">
        <f t="shared" si="185"/>
        <v>8</v>
      </c>
      <c r="L174" s="8">
        <f t="shared" si="168"/>
        <v>1.0028341000000001</v>
      </c>
      <c r="M174" s="96">
        <f t="shared" si="184"/>
        <v>1.0083999100000001</v>
      </c>
      <c r="N174" s="96">
        <f t="shared" si="179"/>
        <v>1.0256463433156817</v>
      </c>
      <c r="O174" s="89">
        <f t="shared" si="182"/>
        <v>1.02855312</v>
      </c>
      <c r="P174" s="89">
        <f t="shared" si="160"/>
        <v>966.82577747000005</v>
      </c>
      <c r="Q174" s="11">
        <f t="shared" si="174"/>
        <v>0</v>
      </c>
      <c r="R174" s="7">
        <f t="shared" si="169"/>
        <v>0</v>
      </c>
      <c r="S174" s="89">
        <f t="shared" si="181"/>
        <v>0</v>
      </c>
      <c r="T174" s="98">
        <f t="shared" si="170"/>
        <v>8.5000000000000006E-2</v>
      </c>
      <c r="U174" s="97">
        <f t="shared" si="180"/>
        <v>3</v>
      </c>
      <c r="V174" s="97">
        <v>252</v>
      </c>
      <c r="W174" s="96">
        <f t="shared" si="161"/>
        <v>1.000971662</v>
      </c>
      <c r="X174" s="89">
        <f t="shared" si="162"/>
        <v>0.93942786</v>
      </c>
      <c r="Y174" s="137">
        <f t="shared" si="163"/>
        <v>0</v>
      </c>
      <c r="Z174" s="99" t="str">
        <f t="shared" si="175"/>
        <v>J=</v>
      </c>
      <c r="AA174" s="94">
        <f t="shared" si="176"/>
        <v>45068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177"/>
        <v>49877</v>
      </c>
      <c r="AP174" s="132">
        <f>VLOOKUP($AO174,[1]Plan1!$EW$155:$EZ$311,2)</f>
        <v>7245.38</v>
      </c>
      <c r="AQ174" s="131">
        <f t="shared" si="171"/>
        <v>49816</v>
      </c>
      <c r="AR174" s="132">
        <f>VLOOKUP($AO174,[1]Plan1!$EW$155:$EZ$311,4)</f>
        <v>7245.38</v>
      </c>
      <c r="AS174" s="131">
        <f t="shared" si="172"/>
        <v>49847</v>
      </c>
      <c r="AT174" s="133">
        <f t="shared" si="178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65"/>
        <v>45051</v>
      </c>
      <c r="B175" s="89">
        <f t="shared" si="157"/>
        <v>968.42108311999993</v>
      </c>
      <c r="C175" s="89">
        <f t="shared" si="183"/>
        <v>939.98623763316448</v>
      </c>
      <c r="D175" s="90">
        <f t="shared" si="166"/>
        <v>6563.07</v>
      </c>
      <c r="E175" s="91">
        <f t="shared" si="186"/>
        <v>6609.67</v>
      </c>
      <c r="F175" s="92">
        <f t="shared" si="187"/>
        <v>45005</v>
      </c>
      <c r="G175" s="93">
        <f t="shared" si="158"/>
        <v>7.1003356660832573E-3</v>
      </c>
      <c r="H175" s="94">
        <f t="shared" si="188"/>
        <v>45068</v>
      </c>
      <c r="I175" s="94">
        <f t="shared" si="159"/>
        <v>45068</v>
      </c>
      <c r="J175" s="95">
        <f t="shared" si="167"/>
        <v>20</v>
      </c>
      <c r="K175" s="95">
        <f t="shared" si="185"/>
        <v>9</v>
      </c>
      <c r="L175" s="8">
        <f t="shared" si="168"/>
        <v>1.0031889300000001</v>
      </c>
      <c r="M175" s="96">
        <f t="shared" si="184"/>
        <v>1.0083999100000001</v>
      </c>
      <c r="N175" s="96">
        <f t="shared" si="179"/>
        <v>1.0256463433156817</v>
      </c>
      <c r="O175" s="89">
        <f t="shared" si="182"/>
        <v>1.02891705</v>
      </c>
      <c r="P175" s="89">
        <f t="shared" si="160"/>
        <v>967.16786665999996</v>
      </c>
      <c r="Q175" s="11">
        <f t="shared" si="174"/>
        <v>0</v>
      </c>
      <c r="R175" s="7">
        <f t="shared" si="169"/>
        <v>0</v>
      </c>
      <c r="S175" s="89">
        <f t="shared" si="181"/>
        <v>0</v>
      </c>
      <c r="T175" s="98">
        <f t="shared" si="170"/>
        <v>8.5000000000000006E-2</v>
      </c>
      <c r="U175" s="97">
        <f t="shared" si="180"/>
        <v>4</v>
      </c>
      <c r="V175" s="97">
        <v>252</v>
      </c>
      <c r="W175" s="96">
        <f t="shared" si="161"/>
        <v>1.001295759</v>
      </c>
      <c r="X175" s="89">
        <f t="shared" si="162"/>
        <v>1.25321646</v>
      </c>
      <c r="Y175" s="137">
        <f t="shared" si="163"/>
        <v>0</v>
      </c>
      <c r="Z175" s="99" t="str">
        <f t="shared" si="175"/>
        <v>J=</v>
      </c>
      <c r="AA175" s="94">
        <f t="shared" si="176"/>
        <v>45068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177"/>
        <v>49907</v>
      </c>
      <c r="AP175" s="132">
        <f>VLOOKUP($AO175,[1]Plan1!$EW$155:$EZ$311,2)</f>
        <v>7245.38</v>
      </c>
      <c r="AQ175" s="131">
        <f t="shared" si="171"/>
        <v>49846</v>
      </c>
      <c r="AR175" s="132">
        <f>VLOOKUP($AO175,[1]Plan1!$EW$155:$EZ$311,4)</f>
        <v>7245.38</v>
      </c>
      <c r="AS175" s="131">
        <f t="shared" si="172"/>
        <v>49876</v>
      </c>
      <c r="AT175" s="133">
        <f t="shared" si="178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65"/>
        <v>45052</v>
      </c>
      <c r="B176" s="89">
        <f t="shared" si="157"/>
        <v>969.07740663999994</v>
      </c>
      <c r="C176" s="89">
        <f t="shared" si="183"/>
        <v>939.98623763316448</v>
      </c>
      <c r="D176" s="90">
        <f t="shared" si="166"/>
        <v>6563.07</v>
      </c>
      <c r="E176" s="91">
        <f t="shared" si="186"/>
        <v>6609.67</v>
      </c>
      <c r="F176" s="92">
        <f t="shared" si="187"/>
        <v>45005</v>
      </c>
      <c r="G176" s="93">
        <f t="shared" si="158"/>
        <v>7.1003356660832573E-3</v>
      </c>
      <c r="H176" s="94">
        <f t="shared" si="188"/>
        <v>45068</v>
      </c>
      <c r="I176" s="94">
        <f t="shared" si="159"/>
        <v>45068</v>
      </c>
      <c r="J176" s="95">
        <f t="shared" si="167"/>
        <v>20</v>
      </c>
      <c r="K176" s="95">
        <f t="shared" si="185"/>
        <v>10</v>
      </c>
      <c r="L176" s="8">
        <f t="shared" si="168"/>
        <v>1.0035438800000001</v>
      </c>
      <c r="M176" s="96">
        <f t="shared" si="184"/>
        <v>1.0083999100000001</v>
      </c>
      <c r="N176" s="96">
        <f t="shared" si="179"/>
        <v>1.0256463433156817</v>
      </c>
      <c r="O176" s="89">
        <f t="shared" si="182"/>
        <v>1.0292811100000001</v>
      </c>
      <c r="P176" s="89">
        <f t="shared" si="160"/>
        <v>967.51007804999995</v>
      </c>
      <c r="Q176" s="11">
        <f t="shared" si="174"/>
        <v>0</v>
      </c>
      <c r="R176" s="7">
        <f t="shared" si="169"/>
        <v>0</v>
      </c>
      <c r="S176" s="89">
        <f t="shared" si="181"/>
        <v>0</v>
      </c>
      <c r="T176" s="98">
        <f t="shared" si="170"/>
        <v>8.5000000000000006E-2</v>
      </c>
      <c r="U176" s="97">
        <f t="shared" si="180"/>
        <v>5</v>
      </c>
      <c r="V176" s="97">
        <v>252</v>
      </c>
      <c r="W176" s="96">
        <f t="shared" si="161"/>
        <v>1.0016199610000001</v>
      </c>
      <c r="X176" s="89">
        <f t="shared" si="162"/>
        <v>1.56732859</v>
      </c>
      <c r="Y176" s="137">
        <f t="shared" si="163"/>
        <v>0</v>
      </c>
      <c r="Z176" s="99" t="str">
        <f t="shared" si="175"/>
        <v>J=</v>
      </c>
      <c r="AA176" s="94">
        <f t="shared" si="176"/>
        <v>45068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189">AJ367</f>
        <v>49940</v>
      </c>
      <c r="AP176" s="132">
        <f>VLOOKUP($AO176,[1]Plan1!$EW$155:$EZ$311,2)</f>
        <v>7245.38</v>
      </c>
      <c r="AQ176" s="131">
        <f t="shared" si="171"/>
        <v>49878</v>
      </c>
      <c r="AR176" s="132">
        <f>VLOOKUP($AO176,[1]Plan1!$EW$155:$EZ$311,4)</f>
        <v>7245.38</v>
      </c>
      <c r="AS176" s="131">
        <f t="shared" si="172"/>
        <v>49909</v>
      </c>
      <c r="AT176" s="133">
        <f t="shared" ref="AT176:AT194" si="190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65"/>
        <v>45053</v>
      </c>
      <c r="B177" s="89">
        <f t="shared" si="157"/>
        <v>969.07740663999994</v>
      </c>
      <c r="C177" s="89">
        <f t="shared" si="183"/>
        <v>939.98623763316448</v>
      </c>
      <c r="D177" s="90">
        <f t="shared" si="166"/>
        <v>6563.07</v>
      </c>
      <c r="E177" s="91">
        <f t="shared" si="186"/>
        <v>6609.67</v>
      </c>
      <c r="F177" s="92">
        <f t="shared" si="187"/>
        <v>45005</v>
      </c>
      <c r="G177" s="93">
        <f t="shared" si="158"/>
        <v>7.1003356660832573E-3</v>
      </c>
      <c r="H177" s="94">
        <f t="shared" si="188"/>
        <v>45068</v>
      </c>
      <c r="I177" s="94">
        <f t="shared" si="159"/>
        <v>45068</v>
      </c>
      <c r="J177" s="95">
        <f t="shared" si="167"/>
        <v>20</v>
      </c>
      <c r="K177" s="95">
        <f t="shared" si="185"/>
        <v>10</v>
      </c>
      <c r="L177" s="8">
        <f t="shared" si="168"/>
        <v>1.0035438800000001</v>
      </c>
      <c r="M177" s="96">
        <f t="shared" si="184"/>
        <v>1.0083999100000001</v>
      </c>
      <c r="N177" s="96">
        <f t="shared" si="179"/>
        <v>1.0256463433156817</v>
      </c>
      <c r="O177" s="89">
        <f t="shared" si="182"/>
        <v>1.0292811100000001</v>
      </c>
      <c r="P177" s="89">
        <f t="shared" si="160"/>
        <v>967.51007804999995</v>
      </c>
      <c r="Q177" s="11">
        <f t="shared" si="174"/>
        <v>0</v>
      </c>
      <c r="R177" s="7">
        <f t="shared" si="169"/>
        <v>0</v>
      </c>
      <c r="S177" s="89">
        <f t="shared" si="181"/>
        <v>0</v>
      </c>
      <c r="T177" s="98">
        <f t="shared" si="170"/>
        <v>8.5000000000000006E-2</v>
      </c>
      <c r="U177" s="97">
        <f t="shared" si="180"/>
        <v>5</v>
      </c>
      <c r="V177" s="97">
        <v>252</v>
      </c>
      <c r="W177" s="96">
        <f t="shared" si="161"/>
        <v>1.0016199610000001</v>
      </c>
      <c r="X177" s="89">
        <f t="shared" si="162"/>
        <v>1.56732859</v>
      </c>
      <c r="Y177" s="137">
        <f t="shared" si="163"/>
        <v>0</v>
      </c>
      <c r="Z177" s="99" t="str">
        <f t="shared" si="175"/>
        <v>J=</v>
      </c>
      <c r="AA177" s="94">
        <f t="shared" si="176"/>
        <v>45068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189"/>
        <v>49968</v>
      </c>
      <c r="AP177" s="132">
        <f>VLOOKUP($AO177,[1]Plan1!$EW$155:$EZ$311,2)</f>
        <v>7245.38</v>
      </c>
      <c r="AQ177" s="131">
        <f t="shared" si="171"/>
        <v>49907</v>
      </c>
      <c r="AR177" s="132">
        <f>VLOOKUP($AO177,[1]Plan1!$EW$155:$EZ$311,4)</f>
        <v>7245.38</v>
      </c>
      <c r="AS177" s="131">
        <f t="shared" si="172"/>
        <v>49938</v>
      </c>
      <c r="AT177" s="133">
        <f t="shared" si="190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65"/>
        <v>45054</v>
      </c>
      <c r="B178" s="89">
        <f t="shared" si="157"/>
        <v>969.07740663999994</v>
      </c>
      <c r="C178" s="89">
        <f t="shared" si="183"/>
        <v>939.98623763316448</v>
      </c>
      <c r="D178" s="90">
        <f t="shared" si="166"/>
        <v>6563.07</v>
      </c>
      <c r="E178" s="91">
        <f t="shared" si="186"/>
        <v>6609.67</v>
      </c>
      <c r="F178" s="92">
        <f t="shared" si="187"/>
        <v>45005</v>
      </c>
      <c r="G178" s="93">
        <f t="shared" si="158"/>
        <v>7.1003356660832573E-3</v>
      </c>
      <c r="H178" s="94">
        <f t="shared" si="188"/>
        <v>45068</v>
      </c>
      <c r="I178" s="94">
        <f t="shared" si="159"/>
        <v>45068</v>
      </c>
      <c r="J178" s="95">
        <f t="shared" si="167"/>
        <v>20</v>
      </c>
      <c r="K178" s="95">
        <f t="shared" si="185"/>
        <v>10</v>
      </c>
      <c r="L178" s="8">
        <f t="shared" si="168"/>
        <v>1.0035438800000001</v>
      </c>
      <c r="M178" s="96">
        <f t="shared" si="184"/>
        <v>1.0083999100000001</v>
      </c>
      <c r="N178" s="96">
        <f t="shared" si="179"/>
        <v>1.0256463433156817</v>
      </c>
      <c r="O178" s="89">
        <f t="shared" si="182"/>
        <v>1.0292811100000001</v>
      </c>
      <c r="P178" s="89">
        <f t="shared" si="160"/>
        <v>967.51007804999995</v>
      </c>
      <c r="Q178" s="11">
        <f t="shared" si="174"/>
        <v>0</v>
      </c>
      <c r="R178" s="7">
        <f t="shared" si="169"/>
        <v>0</v>
      </c>
      <c r="S178" s="89">
        <f t="shared" si="181"/>
        <v>0</v>
      </c>
      <c r="T178" s="98">
        <f t="shared" si="170"/>
        <v>8.5000000000000006E-2</v>
      </c>
      <c r="U178" s="97">
        <f t="shared" si="180"/>
        <v>5</v>
      </c>
      <c r="V178" s="97">
        <v>252</v>
      </c>
      <c r="W178" s="96">
        <f t="shared" si="161"/>
        <v>1.0016199610000001</v>
      </c>
      <c r="X178" s="89">
        <f t="shared" si="162"/>
        <v>1.56732859</v>
      </c>
      <c r="Y178" s="137">
        <f t="shared" si="163"/>
        <v>0</v>
      </c>
      <c r="Z178" s="99" t="str">
        <f t="shared" si="175"/>
        <v>J=</v>
      </c>
      <c r="AA178" s="94">
        <f t="shared" si="176"/>
        <v>45068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189"/>
        <v>50000</v>
      </c>
      <c r="AP178" s="132">
        <f>VLOOKUP($AO178,[1]Plan1!$EW$155:$EZ$311,2)</f>
        <v>7245.38</v>
      </c>
      <c r="AQ178" s="131">
        <f t="shared" si="171"/>
        <v>49939</v>
      </c>
      <c r="AR178" s="132">
        <f>VLOOKUP($AO178,[1]Plan1!$EW$155:$EZ$311,4)</f>
        <v>7245.38</v>
      </c>
      <c r="AS178" s="131">
        <f t="shared" si="172"/>
        <v>49969</v>
      </c>
      <c r="AT178" s="133">
        <f t="shared" si="190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65"/>
        <v>45055</v>
      </c>
      <c r="B179" s="89">
        <f t="shared" si="157"/>
        <v>969.73416668999994</v>
      </c>
      <c r="C179" s="89">
        <f t="shared" si="183"/>
        <v>939.98623763316448</v>
      </c>
      <c r="D179" s="90">
        <f t="shared" si="166"/>
        <v>6563.07</v>
      </c>
      <c r="E179" s="91">
        <f t="shared" si="186"/>
        <v>6609.67</v>
      </c>
      <c r="F179" s="92">
        <f t="shared" si="187"/>
        <v>45005</v>
      </c>
      <c r="G179" s="93">
        <f t="shared" si="158"/>
        <v>7.1003356660832573E-3</v>
      </c>
      <c r="H179" s="94">
        <f t="shared" si="188"/>
        <v>45068</v>
      </c>
      <c r="I179" s="94">
        <f t="shared" si="159"/>
        <v>45068</v>
      </c>
      <c r="J179" s="95">
        <f t="shared" si="167"/>
        <v>20</v>
      </c>
      <c r="K179" s="95">
        <f t="shared" si="185"/>
        <v>11</v>
      </c>
      <c r="L179" s="8">
        <f t="shared" si="168"/>
        <v>1.0038989599999999</v>
      </c>
      <c r="M179" s="96">
        <f t="shared" si="184"/>
        <v>1.0083999100000001</v>
      </c>
      <c r="N179" s="96">
        <f t="shared" si="179"/>
        <v>1.0256463433156817</v>
      </c>
      <c r="O179" s="89">
        <f t="shared" si="182"/>
        <v>1.0296452899999999</v>
      </c>
      <c r="P179" s="89">
        <f t="shared" si="160"/>
        <v>967.85240223999995</v>
      </c>
      <c r="Q179" s="11">
        <f t="shared" si="174"/>
        <v>0</v>
      </c>
      <c r="R179" s="7">
        <f t="shared" si="169"/>
        <v>0</v>
      </c>
      <c r="S179" s="89">
        <f t="shared" si="181"/>
        <v>0</v>
      </c>
      <c r="T179" s="98">
        <f t="shared" si="170"/>
        <v>8.5000000000000006E-2</v>
      </c>
      <c r="U179" s="97">
        <f t="shared" si="180"/>
        <v>6</v>
      </c>
      <c r="V179" s="97">
        <v>252</v>
      </c>
      <c r="W179" s="96">
        <f t="shared" si="161"/>
        <v>1.0019442679999999</v>
      </c>
      <c r="X179" s="89">
        <f t="shared" si="162"/>
        <v>1.8817644499999999</v>
      </c>
      <c r="Y179" s="137">
        <f t="shared" si="163"/>
        <v>0</v>
      </c>
      <c r="Z179" s="99" t="str">
        <f t="shared" si="175"/>
        <v>J=</v>
      </c>
      <c r="AA179" s="94">
        <f t="shared" si="176"/>
        <v>45068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189"/>
        <v>50031</v>
      </c>
      <c r="AP179" s="132">
        <f>VLOOKUP($AO179,[1]Plan1!$EW$155:$EZ$311,2)</f>
        <v>7245.38</v>
      </c>
      <c r="AQ179" s="131">
        <f t="shared" si="171"/>
        <v>49970</v>
      </c>
      <c r="AR179" s="132">
        <f>VLOOKUP($AO179,[1]Plan1!$EW$155:$EZ$311,4)</f>
        <v>7245.38</v>
      </c>
      <c r="AS179" s="131">
        <f t="shared" si="172"/>
        <v>50001</v>
      </c>
      <c r="AT179" s="133">
        <f t="shared" si="190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65"/>
        <v>45056</v>
      </c>
      <c r="B180" s="89">
        <f t="shared" si="157"/>
        <v>970.39138232999994</v>
      </c>
      <c r="C180" s="89">
        <f t="shared" si="183"/>
        <v>939.98623763316448</v>
      </c>
      <c r="D180" s="90">
        <f t="shared" si="166"/>
        <v>6563.07</v>
      </c>
      <c r="E180" s="91">
        <f t="shared" si="186"/>
        <v>6609.67</v>
      </c>
      <c r="F180" s="92">
        <f t="shared" si="187"/>
        <v>45005</v>
      </c>
      <c r="G180" s="93">
        <f t="shared" si="158"/>
        <v>7.1003356660832573E-3</v>
      </c>
      <c r="H180" s="94">
        <f t="shared" si="188"/>
        <v>45068</v>
      </c>
      <c r="I180" s="94">
        <f t="shared" si="159"/>
        <v>45068</v>
      </c>
      <c r="J180" s="95">
        <f t="shared" si="167"/>
        <v>20</v>
      </c>
      <c r="K180" s="95">
        <f t="shared" si="185"/>
        <v>12</v>
      </c>
      <c r="L180" s="8">
        <f t="shared" si="168"/>
        <v>1.0042541700000001</v>
      </c>
      <c r="M180" s="96">
        <f t="shared" si="184"/>
        <v>1.0083999100000001</v>
      </c>
      <c r="N180" s="96">
        <f t="shared" si="179"/>
        <v>1.0256463433156817</v>
      </c>
      <c r="O180" s="89">
        <f t="shared" si="182"/>
        <v>1.03000961</v>
      </c>
      <c r="P180" s="89">
        <f t="shared" si="160"/>
        <v>968.19485801999997</v>
      </c>
      <c r="Q180" s="11">
        <f t="shared" si="174"/>
        <v>0</v>
      </c>
      <c r="R180" s="7">
        <f t="shared" si="169"/>
        <v>0</v>
      </c>
      <c r="S180" s="89">
        <f t="shared" si="181"/>
        <v>0</v>
      </c>
      <c r="T180" s="98">
        <f t="shared" si="170"/>
        <v>8.5000000000000006E-2</v>
      </c>
      <c r="U180" s="97">
        <f t="shared" si="180"/>
        <v>7</v>
      </c>
      <c r="V180" s="97">
        <v>252</v>
      </c>
      <c r="W180" s="96">
        <f t="shared" si="161"/>
        <v>1.00226868</v>
      </c>
      <c r="X180" s="89">
        <f t="shared" si="162"/>
        <v>2.19652431</v>
      </c>
      <c r="Y180" s="137">
        <f t="shared" si="163"/>
        <v>0</v>
      </c>
      <c r="Z180" s="99" t="str">
        <f t="shared" si="175"/>
        <v>J=</v>
      </c>
      <c r="AA180" s="94">
        <f t="shared" si="176"/>
        <v>45068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189"/>
        <v>50060</v>
      </c>
      <c r="AP180" s="132">
        <f>VLOOKUP($AO180,[1]Plan1!$EW$155:$EZ$311,2)</f>
        <v>7245.38</v>
      </c>
      <c r="AQ180" s="131">
        <f t="shared" si="171"/>
        <v>49999</v>
      </c>
      <c r="AR180" s="132">
        <f>VLOOKUP($AO180,[1]Plan1!$EW$155:$EZ$311,4)</f>
        <v>7245.38</v>
      </c>
      <c r="AS180" s="131">
        <f t="shared" si="172"/>
        <v>50029</v>
      </c>
      <c r="AT180" s="133">
        <f t="shared" si="190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65"/>
        <v>45057</v>
      </c>
      <c r="B181" s="89">
        <f t="shared" si="157"/>
        <v>971.04904437999994</v>
      </c>
      <c r="C181" s="89">
        <f t="shared" si="183"/>
        <v>939.98623763316448</v>
      </c>
      <c r="D181" s="90">
        <f t="shared" si="166"/>
        <v>6563.07</v>
      </c>
      <c r="E181" s="91">
        <f t="shared" si="186"/>
        <v>6609.67</v>
      </c>
      <c r="F181" s="92">
        <f t="shared" si="187"/>
        <v>45005</v>
      </c>
      <c r="G181" s="93">
        <f t="shared" si="158"/>
        <v>7.1003356660832573E-3</v>
      </c>
      <c r="H181" s="94">
        <f t="shared" si="188"/>
        <v>45068</v>
      </c>
      <c r="I181" s="94">
        <f t="shared" si="159"/>
        <v>45068</v>
      </c>
      <c r="J181" s="95">
        <f t="shared" si="167"/>
        <v>20</v>
      </c>
      <c r="K181" s="95">
        <f t="shared" si="185"/>
        <v>13</v>
      </c>
      <c r="L181" s="8">
        <f t="shared" si="168"/>
        <v>1.0046094999999999</v>
      </c>
      <c r="M181" s="96">
        <f t="shared" si="184"/>
        <v>1.0083999100000001</v>
      </c>
      <c r="N181" s="96">
        <f t="shared" si="179"/>
        <v>1.0256463433156817</v>
      </c>
      <c r="O181" s="89">
        <f t="shared" si="182"/>
        <v>1.03037406</v>
      </c>
      <c r="P181" s="89">
        <f t="shared" si="160"/>
        <v>968.53743600999996</v>
      </c>
      <c r="Q181" s="11">
        <f t="shared" si="174"/>
        <v>0</v>
      </c>
      <c r="R181" s="7">
        <f t="shared" si="169"/>
        <v>0</v>
      </c>
      <c r="S181" s="89">
        <f t="shared" si="181"/>
        <v>0</v>
      </c>
      <c r="T181" s="98">
        <f t="shared" si="170"/>
        <v>8.5000000000000006E-2</v>
      </c>
      <c r="U181" s="97">
        <f t="shared" si="180"/>
        <v>8</v>
      </c>
      <c r="V181" s="97">
        <v>252</v>
      </c>
      <c r="W181" s="96">
        <f t="shared" si="161"/>
        <v>1.0025931969999999</v>
      </c>
      <c r="X181" s="89">
        <f t="shared" si="162"/>
        <v>2.5116083699999998</v>
      </c>
      <c r="Y181" s="137">
        <f t="shared" si="163"/>
        <v>0</v>
      </c>
      <c r="Z181" s="99" t="str">
        <f t="shared" si="175"/>
        <v>J=</v>
      </c>
      <c r="AA181" s="94">
        <f t="shared" si="176"/>
        <v>45068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189"/>
        <v>50091</v>
      </c>
      <c r="AP181" s="132">
        <f>VLOOKUP($AO181,[1]Plan1!$EW$155:$EZ$311,2)</f>
        <v>7245.38</v>
      </c>
      <c r="AQ181" s="131">
        <f t="shared" si="171"/>
        <v>50029</v>
      </c>
      <c r="AR181" s="132">
        <f>VLOOKUP($AO181,[1]Plan1!$EW$155:$EZ$311,4)</f>
        <v>7245.38</v>
      </c>
      <c r="AS181" s="131">
        <f t="shared" si="172"/>
        <v>50060</v>
      </c>
      <c r="AT181" s="133">
        <f t="shared" si="190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65"/>
        <v>45058</v>
      </c>
      <c r="B182" s="89">
        <f t="shared" si="157"/>
        <v>971.70713420000004</v>
      </c>
      <c r="C182" s="89">
        <f t="shared" si="183"/>
        <v>939.98623763316448</v>
      </c>
      <c r="D182" s="90">
        <f t="shared" si="166"/>
        <v>6563.07</v>
      </c>
      <c r="E182" s="91">
        <f t="shared" si="186"/>
        <v>6609.67</v>
      </c>
      <c r="F182" s="92">
        <f t="shared" si="187"/>
        <v>45005</v>
      </c>
      <c r="G182" s="93">
        <f t="shared" si="158"/>
        <v>7.1003356660832573E-3</v>
      </c>
      <c r="H182" s="94">
        <f t="shared" si="188"/>
        <v>45068</v>
      </c>
      <c r="I182" s="94">
        <f t="shared" si="159"/>
        <v>45068</v>
      </c>
      <c r="J182" s="95">
        <f t="shared" si="167"/>
        <v>20</v>
      </c>
      <c r="K182" s="95">
        <f t="shared" si="185"/>
        <v>14</v>
      </c>
      <c r="L182" s="8">
        <f t="shared" si="168"/>
        <v>1.00496495</v>
      </c>
      <c r="M182" s="96">
        <f t="shared" si="184"/>
        <v>1.0083999100000001</v>
      </c>
      <c r="N182" s="96">
        <f t="shared" si="179"/>
        <v>1.0256463433156817</v>
      </c>
      <c r="O182" s="89">
        <f t="shared" si="182"/>
        <v>1.0307386199999999</v>
      </c>
      <c r="P182" s="89">
        <f t="shared" si="160"/>
        <v>968.88011739000001</v>
      </c>
      <c r="Q182" s="11">
        <f t="shared" si="174"/>
        <v>0</v>
      </c>
      <c r="R182" s="7">
        <f t="shared" si="169"/>
        <v>0</v>
      </c>
      <c r="S182" s="89">
        <f t="shared" si="181"/>
        <v>0</v>
      </c>
      <c r="T182" s="98">
        <f t="shared" si="170"/>
        <v>8.5000000000000006E-2</v>
      </c>
      <c r="U182" s="97">
        <f t="shared" si="180"/>
        <v>9</v>
      </c>
      <c r="V182" s="97">
        <v>252</v>
      </c>
      <c r="W182" s="96">
        <f t="shared" si="161"/>
        <v>1.0029178190000001</v>
      </c>
      <c r="X182" s="89">
        <f t="shared" si="162"/>
        <v>2.8270168099999999</v>
      </c>
      <c r="Y182" s="137">
        <f t="shared" si="163"/>
        <v>0</v>
      </c>
      <c r="Z182" s="99" t="str">
        <f t="shared" si="175"/>
        <v>J=</v>
      </c>
      <c r="AA182" s="94">
        <f t="shared" si="176"/>
        <v>45068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189"/>
        <v>50119</v>
      </c>
      <c r="AP182" s="132">
        <f>VLOOKUP($AO182,[1]Plan1!$EW$155:$EZ$311,2)</f>
        <v>7245.38</v>
      </c>
      <c r="AQ182" s="131">
        <f t="shared" si="171"/>
        <v>50060</v>
      </c>
      <c r="AR182" s="132">
        <f>VLOOKUP($AO182,[1]Plan1!$EW$155:$EZ$311,4)</f>
        <v>7245.38</v>
      </c>
      <c r="AS182" s="131">
        <f t="shared" si="172"/>
        <v>50091</v>
      </c>
      <c r="AT182" s="133">
        <f t="shared" si="190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65"/>
        <v>45059</v>
      </c>
      <c r="B183" s="89">
        <f t="shared" si="157"/>
        <v>972.36568126999998</v>
      </c>
      <c r="C183" s="89">
        <f t="shared" si="183"/>
        <v>939.98623763316448</v>
      </c>
      <c r="D183" s="90">
        <f t="shared" si="166"/>
        <v>6563.07</v>
      </c>
      <c r="E183" s="91">
        <f t="shared" si="186"/>
        <v>6609.67</v>
      </c>
      <c r="F183" s="92">
        <f t="shared" si="187"/>
        <v>45005</v>
      </c>
      <c r="G183" s="93">
        <f t="shared" si="158"/>
        <v>7.1003356660832573E-3</v>
      </c>
      <c r="H183" s="94">
        <f t="shared" si="188"/>
        <v>45068</v>
      </c>
      <c r="I183" s="94">
        <f t="shared" si="159"/>
        <v>45068</v>
      </c>
      <c r="J183" s="95">
        <f t="shared" si="167"/>
        <v>20</v>
      </c>
      <c r="K183" s="95">
        <f t="shared" si="185"/>
        <v>15</v>
      </c>
      <c r="L183" s="8">
        <f t="shared" si="168"/>
        <v>1.0053205300000001</v>
      </c>
      <c r="M183" s="96">
        <f t="shared" si="184"/>
        <v>1.0083999100000001</v>
      </c>
      <c r="N183" s="96">
        <f t="shared" si="179"/>
        <v>1.0256463433156817</v>
      </c>
      <c r="O183" s="89">
        <f t="shared" si="182"/>
        <v>1.0311033199999999</v>
      </c>
      <c r="P183" s="89">
        <f t="shared" si="160"/>
        <v>969.22293036999997</v>
      </c>
      <c r="Q183" s="11">
        <f t="shared" si="174"/>
        <v>0</v>
      </c>
      <c r="R183" s="7">
        <f t="shared" si="169"/>
        <v>0</v>
      </c>
      <c r="S183" s="89">
        <f t="shared" si="181"/>
        <v>0</v>
      </c>
      <c r="T183" s="98">
        <f t="shared" si="170"/>
        <v>8.5000000000000006E-2</v>
      </c>
      <c r="U183" s="97">
        <f t="shared" si="180"/>
        <v>10</v>
      </c>
      <c r="V183" s="97">
        <v>252</v>
      </c>
      <c r="W183" s="96">
        <f t="shared" si="161"/>
        <v>1.0032425469999999</v>
      </c>
      <c r="X183" s="89">
        <f t="shared" si="162"/>
        <v>3.1427508999999998</v>
      </c>
      <c r="Y183" s="137">
        <f t="shared" si="163"/>
        <v>0</v>
      </c>
      <c r="Z183" s="99" t="str">
        <f t="shared" si="175"/>
        <v>J=</v>
      </c>
      <c r="AA183" s="94">
        <f t="shared" si="176"/>
        <v>45068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189"/>
        <v>50150</v>
      </c>
      <c r="AP183" s="132">
        <f>VLOOKUP($AO183,[1]Plan1!$EW$155:$EZ$311,2)</f>
        <v>7245.38</v>
      </c>
      <c r="AQ183" s="131">
        <f t="shared" si="171"/>
        <v>50091</v>
      </c>
      <c r="AR183" s="132">
        <f>VLOOKUP($AO183,[1]Plan1!$EW$155:$EZ$311,4)</f>
        <v>7245.38</v>
      </c>
      <c r="AS183" s="131">
        <f t="shared" si="172"/>
        <v>50119</v>
      </c>
      <c r="AT183" s="133">
        <f t="shared" si="190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65"/>
        <v>45060</v>
      </c>
      <c r="B184" s="89">
        <f t="shared" si="157"/>
        <v>972.36568126999998</v>
      </c>
      <c r="C184" s="89">
        <f t="shared" si="183"/>
        <v>939.98623763316448</v>
      </c>
      <c r="D184" s="90">
        <f t="shared" si="166"/>
        <v>6563.07</v>
      </c>
      <c r="E184" s="91">
        <f t="shared" si="186"/>
        <v>6609.67</v>
      </c>
      <c r="F184" s="92">
        <f t="shared" si="187"/>
        <v>45005</v>
      </c>
      <c r="G184" s="93">
        <f t="shared" si="158"/>
        <v>7.1003356660832573E-3</v>
      </c>
      <c r="H184" s="94">
        <f t="shared" si="188"/>
        <v>45068</v>
      </c>
      <c r="I184" s="94">
        <f t="shared" si="159"/>
        <v>45068</v>
      </c>
      <c r="J184" s="95">
        <f t="shared" si="167"/>
        <v>20</v>
      </c>
      <c r="K184" s="95">
        <f t="shared" si="185"/>
        <v>15</v>
      </c>
      <c r="L184" s="8">
        <f t="shared" si="168"/>
        <v>1.0053205300000001</v>
      </c>
      <c r="M184" s="96">
        <f t="shared" si="184"/>
        <v>1.0083999100000001</v>
      </c>
      <c r="N184" s="96">
        <f t="shared" si="179"/>
        <v>1.0256463433156817</v>
      </c>
      <c r="O184" s="89">
        <f t="shared" si="182"/>
        <v>1.0311033199999999</v>
      </c>
      <c r="P184" s="89">
        <f t="shared" si="160"/>
        <v>969.22293036999997</v>
      </c>
      <c r="Q184" s="11">
        <f t="shared" si="174"/>
        <v>0</v>
      </c>
      <c r="R184" s="7">
        <f t="shared" si="169"/>
        <v>0</v>
      </c>
      <c r="S184" s="89">
        <f t="shared" si="181"/>
        <v>0</v>
      </c>
      <c r="T184" s="98">
        <f t="shared" si="170"/>
        <v>8.5000000000000006E-2</v>
      </c>
      <c r="U184" s="97">
        <f t="shared" si="180"/>
        <v>10</v>
      </c>
      <c r="V184" s="97">
        <v>252</v>
      </c>
      <c r="W184" s="96">
        <f t="shared" si="161"/>
        <v>1.0032425469999999</v>
      </c>
      <c r="X184" s="89">
        <f t="shared" si="162"/>
        <v>3.1427508999999998</v>
      </c>
      <c r="Y184" s="137">
        <f t="shared" si="163"/>
        <v>0</v>
      </c>
      <c r="Z184" s="99" t="str">
        <f t="shared" si="175"/>
        <v>J=</v>
      </c>
      <c r="AA184" s="94">
        <f t="shared" si="176"/>
        <v>45068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189"/>
        <v>50180</v>
      </c>
      <c r="AP184" s="132">
        <f>VLOOKUP($AO184,[1]Plan1!$EW$155:$EZ$311,2)</f>
        <v>7245.38</v>
      </c>
      <c r="AQ184" s="131">
        <f t="shared" si="171"/>
        <v>50119</v>
      </c>
      <c r="AR184" s="132">
        <f>VLOOKUP($AO184,[1]Plan1!$EW$155:$EZ$311,4)</f>
        <v>7245.38</v>
      </c>
      <c r="AS184" s="131">
        <f t="shared" si="172"/>
        <v>50150</v>
      </c>
      <c r="AT184" s="133">
        <f t="shared" si="190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65"/>
        <v>45061</v>
      </c>
      <c r="B185" s="89">
        <f t="shared" si="157"/>
        <v>972.36568126999998</v>
      </c>
      <c r="C185" s="89">
        <f t="shared" si="183"/>
        <v>939.98623763316448</v>
      </c>
      <c r="D185" s="90">
        <f t="shared" si="166"/>
        <v>6563.07</v>
      </c>
      <c r="E185" s="91">
        <f t="shared" si="186"/>
        <v>6609.67</v>
      </c>
      <c r="F185" s="92">
        <f t="shared" si="187"/>
        <v>45005</v>
      </c>
      <c r="G185" s="93">
        <f t="shared" si="158"/>
        <v>7.1003356660832573E-3</v>
      </c>
      <c r="H185" s="94">
        <f t="shared" si="188"/>
        <v>45068</v>
      </c>
      <c r="I185" s="94">
        <f t="shared" si="159"/>
        <v>45068</v>
      </c>
      <c r="J185" s="95">
        <f t="shared" si="167"/>
        <v>20</v>
      </c>
      <c r="K185" s="95">
        <f t="shared" si="185"/>
        <v>15</v>
      </c>
      <c r="L185" s="8">
        <f t="shared" si="168"/>
        <v>1.0053205300000001</v>
      </c>
      <c r="M185" s="96">
        <f t="shared" si="184"/>
        <v>1.0083999100000001</v>
      </c>
      <c r="N185" s="96">
        <f t="shared" si="179"/>
        <v>1.0256463433156817</v>
      </c>
      <c r="O185" s="89">
        <f t="shared" si="182"/>
        <v>1.0311033199999999</v>
      </c>
      <c r="P185" s="89">
        <f t="shared" si="160"/>
        <v>969.22293036999997</v>
      </c>
      <c r="Q185" s="11">
        <f t="shared" si="174"/>
        <v>0</v>
      </c>
      <c r="R185" s="7">
        <f t="shared" si="169"/>
        <v>0</v>
      </c>
      <c r="S185" s="89">
        <f t="shared" si="181"/>
        <v>0</v>
      </c>
      <c r="T185" s="98">
        <f t="shared" si="170"/>
        <v>8.5000000000000006E-2</v>
      </c>
      <c r="U185" s="97">
        <f t="shared" si="180"/>
        <v>10</v>
      </c>
      <c r="V185" s="97">
        <v>252</v>
      </c>
      <c r="W185" s="96">
        <f t="shared" si="161"/>
        <v>1.0032425469999999</v>
      </c>
      <c r="X185" s="89">
        <f t="shared" si="162"/>
        <v>3.1427508999999998</v>
      </c>
      <c r="Y185" s="137">
        <f t="shared" si="163"/>
        <v>0</v>
      </c>
      <c r="Z185" s="99" t="str">
        <f t="shared" si="175"/>
        <v>J=</v>
      </c>
      <c r="AA185" s="94">
        <f t="shared" si="176"/>
        <v>45068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189"/>
        <v>50213</v>
      </c>
      <c r="AP185" s="132">
        <f>VLOOKUP($AO185,[1]Plan1!$EW$155:$EZ$311,2)</f>
        <v>7245.38</v>
      </c>
      <c r="AQ185" s="131">
        <f t="shared" si="171"/>
        <v>50152</v>
      </c>
      <c r="AR185" s="132">
        <f>VLOOKUP($AO185,[1]Plan1!$EW$155:$EZ$311,4)</f>
        <v>7245.38</v>
      </c>
      <c r="AS185" s="131">
        <f t="shared" si="172"/>
        <v>50182</v>
      </c>
      <c r="AT185" s="133">
        <f t="shared" si="190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65"/>
        <v>45062</v>
      </c>
      <c r="B186" s="89">
        <f t="shared" si="157"/>
        <v>973.02467445000002</v>
      </c>
      <c r="C186" s="89">
        <f t="shared" si="183"/>
        <v>939.98623763316448</v>
      </c>
      <c r="D186" s="90">
        <f t="shared" si="166"/>
        <v>6563.07</v>
      </c>
      <c r="E186" s="91">
        <f t="shared" si="186"/>
        <v>6609.67</v>
      </c>
      <c r="F186" s="92">
        <f t="shared" si="187"/>
        <v>45005</v>
      </c>
      <c r="G186" s="93">
        <f t="shared" si="158"/>
        <v>7.1003356660832573E-3</v>
      </c>
      <c r="H186" s="94">
        <f t="shared" si="188"/>
        <v>45068</v>
      </c>
      <c r="I186" s="94">
        <f t="shared" si="159"/>
        <v>45068</v>
      </c>
      <c r="J186" s="95">
        <f t="shared" si="167"/>
        <v>20</v>
      </c>
      <c r="K186" s="95">
        <f t="shared" si="185"/>
        <v>16</v>
      </c>
      <c r="L186" s="8">
        <f t="shared" si="168"/>
        <v>1.0056762400000001</v>
      </c>
      <c r="M186" s="96">
        <f t="shared" si="184"/>
        <v>1.0083999100000001</v>
      </c>
      <c r="N186" s="96">
        <f t="shared" si="179"/>
        <v>1.0256463433156817</v>
      </c>
      <c r="O186" s="89">
        <f t="shared" si="182"/>
        <v>1.03146815</v>
      </c>
      <c r="P186" s="89">
        <f t="shared" si="160"/>
        <v>969.56586555000001</v>
      </c>
      <c r="Q186" s="11">
        <f t="shared" si="174"/>
        <v>0</v>
      </c>
      <c r="R186" s="7">
        <f t="shared" si="169"/>
        <v>0</v>
      </c>
      <c r="S186" s="89">
        <f t="shared" si="181"/>
        <v>0</v>
      </c>
      <c r="T186" s="98">
        <f t="shared" si="170"/>
        <v>8.5000000000000006E-2</v>
      </c>
      <c r="U186" s="97">
        <f t="shared" si="180"/>
        <v>11</v>
      </c>
      <c r="V186" s="97">
        <v>252</v>
      </c>
      <c r="W186" s="96">
        <f t="shared" si="161"/>
        <v>1.0035673789999999</v>
      </c>
      <c r="X186" s="89">
        <f t="shared" si="162"/>
        <v>3.4588089000000002</v>
      </c>
      <c r="Y186" s="137">
        <f t="shared" si="163"/>
        <v>0</v>
      </c>
      <c r="Z186" s="99" t="str">
        <f t="shared" si="175"/>
        <v>J=</v>
      </c>
      <c r="AA186" s="94">
        <f t="shared" si="176"/>
        <v>45068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189"/>
        <v>50241</v>
      </c>
      <c r="AP186" s="132">
        <f>VLOOKUP($AO186,[1]Plan1!$EW$155:$EZ$311,2)</f>
        <v>7245.38</v>
      </c>
      <c r="AQ186" s="131">
        <f t="shared" si="171"/>
        <v>50180</v>
      </c>
      <c r="AR186" s="132">
        <f>VLOOKUP($AO186,[1]Plan1!$EW$155:$EZ$311,4)</f>
        <v>7245.38</v>
      </c>
      <c r="AS186" s="131">
        <f t="shared" si="172"/>
        <v>50211</v>
      </c>
      <c r="AT186" s="133">
        <f t="shared" si="190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65"/>
        <v>45063</v>
      </c>
      <c r="B187" s="89">
        <f t="shared" si="157"/>
        <v>973.68412534999993</v>
      </c>
      <c r="C187" s="89">
        <f t="shared" si="183"/>
        <v>939.98623763316448</v>
      </c>
      <c r="D187" s="90">
        <f t="shared" si="166"/>
        <v>6563.07</v>
      </c>
      <c r="E187" s="91">
        <f t="shared" si="186"/>
        <v>6609.67</v>
      </c>
      <c r="F187" s="92">
        <f t="shared" si="187"/>
        <v>45005</v>
      </c>
      <c r="G187" s="93">
        <f t="shared" si="158"/>
        <v>7.1003356660832573E-3</v>
      </c>
      <c r="H187" s="94">
        <f t="shared" si="188"/>
        <v>45068</v>
      </c>
      <c r="I187" s="94">
        <f t="shared" si="159"/>
        <v>45068</v>
      </c>
      <c r="J187" s="95">
        <f t="shared" si="167"/>
        <v>20</v>
      </c>
      <c r="K187" s="95">
        <f t="shared" si="185"/>
        <v>17</v>
      </c>
      <c r="L187" s="8">
        <f t="shared" si="168"/>
        <v>1.00603208</v>
      </c>
      <c r="M187" s="96">
        <f t="shared" si="184"/>
        <v>1.0083999100000001</v>
      </c>
      <c r="N187" s="96">
        <f t="shared" si="179"/>
        <v>1.0256463433156817</v>
      </c>
      <c r="O187" s="89">
        <f t="shared" si="182"/>
        <v>1.0318331199999999</v>
      </c>
      <c r="P187" s="89">
        <f t="shared" si="160"/>
        <v>969.90893232999997</v>
      </c>
      <c r="Q187" s="11">
        <f t="shared" si="174"/>
        <v>0</v>
      </c>
      <c r="R187" s="7">
        <f t="shared" si="169"/>
        <v>0</v>
      </c>
      <c r="S187" s="89">
        <f t="shared" si="181"/>
        <v>0</v>
      </c>
      <c r="T187" s="98">
        <f t="shared" si="170"/>
        <v>8.5000000000000006E-2</v>
      </c>
      <c r="U187" s="97">
        <f t="shared" si="180"/>
        <v>12</v>
      </c>
      <c r="V187" s="97">
        <v>252</v>
      </c>
      <c r="W187" s="96">
        <f t="shared" si="161"/>
        <v>1.003892317</v>
      </c>
      <c r="X187" s="89">
        <f t="shared" si="162"/>
        <v>3.7751930200000001</v>
      </c>
      <c r="Y187" s="137">
        <f t="shared" si="163"/>
        <v>0</v>
      </c>
      <c r="Z187" s="99" t="str">
        <f t="shared" si="175"/>
        <v>J=</v>
      </c>
      <c r="AA187" s="94">
        <f t="shared" si="176"/>
        <v>45068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189"/>
        <v>50272</v>
      </c>
      <c r="AP187" s="132">
        <f>VLOOKUP($AO187,[1]Plan1!$EW$155:$EZ$311,2)</f>
        <v>7245.38</v>
      </c>
      <c r="AQ187" s="131">
        <f t="shared" si="171"/>
        <v>50211</v>
      </c>
      <c r="AR187" s="132">
        <f>VLOOKUP($AO187,[1]Plan1!$EW$155:$EZ$311,4)</f>
        <v>7245.38</v>
      </c>
      <c r="AS187" s="131">
        <f t="shared" si="172"/>
        <v>50241</v>
      </c>
      <c r="AT187" s="133">
        <f t="shared" si="190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65"/>
        <v>45064</v>
      </c>
      <c r="B188" s="89">
        <f t="shared" si="157"/>
        <v>974.34400392999999</v>
      </c>
      <c r="C188" s="89">
        <f t="shared" si="183"/>
        <v>939.98623763316448</v>
      </c>
      <c r="D188" s="90">
        <f t="shared" si="166"/>
        <v>6563.07</v>
      </c>
      <c r="E188" s="91">
        <f t="shared" si="186"/>
        <v>6609.67</v>
      </c>
      <c r="F188" s="92">
        <f t="shared" si="187"/>
        <v>45005</v>
      </c>
      <c r="G188" s="93">
        <f t="shared" si="158"/>
        <v>7.1003356660832573E-3</v>
      </c>
      <c r="H188" s="94">
        <f t="shared" si="188"/>
        <v>45068</v>
      </c>
      <c r="I188" s="94">
        <f t="shared" si="159"/>
        <v>45068</v>
      </c>
      <c r="J188" s="95">
        <f t="shared" si="167"/>
        <v>20</v>
      </c>
      <c r="K188" s="95">
        <f t="shared" si="185"/>
        <v>18</v>
      </c>
      <c r="L188" s="8">
        <f t="shared" si="168"/>
        <v>1.0063880300000001</v>
      </c>
      <c r="M188" s="96">
        <f t="shared" si="184"/>
        <v>1.0083999100000001</v>
      </c>
      <c r="N188" s="96">
        <f t="shared" si="179"/>
        <v>1.0256463433156817</v>
      </c>
      <c r="O188" s="89">
        <f t="shared" si="182"/>
        <v>1.0321982000000001</v>
      </c>
      <c r="P188" s="89">
        <f t="shared" si="160"/>
        <v>970.25210249999998</v>
      </c>
      <c r="Q188" s="11">
        <f t="shared" si="174"/>
        <v>0</v>
      </c>
      <c r="R188" s="7">
        <f t="shared" si="169"/>
        <v>0</v>
      </c>
      <c r="S188" s="89">
        <f t="shared" si="181"/>
        <v>0</v>
      </c>
      <c r="T188" s="98">
        <f t="shared" si="170"/>
        <v>8.5000000000000006E-2</v>
      </c>
      <c r="U188" s="97">
        <f t="shared" si="180"/>
        <v>13</v>
      </c>
      <c r="V188" s="97">
        <v>252</v>
      </c>
      <c r="W188" s="96">
        <f t="shared" si="161"/>
        <v>1.0042173590000001</v>
      </c>
      <c r="X188" s="89">
        <f t="shared" si="162"/>
        <v>4.0919014300000001</v>
      </c>
      <c r="Y188" s="137">
        <f t="shared" si="163"/>
        <v>0</v>
      </c>
      <c r="Z188" s="99" t="str">
        <f t="shared" si="175"/>
        <v>J=</v>
      </c>
      <c r="AA188" s="94">
        <f t="shared" si="176"/>
        <v>45068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189"/>
        <v>50304</v>
      </c>
      <c r="AP188" s="132">
        <f>VLOOKUP($AO188,[1]Plan1!$EW$155:$EZ$311,2)</f>
        <v>7245.38</v>
      </c>
      <c r="AQ188" s="131">
        <f t="shared" si="171"/>
        <v>50242</v>
      </c>
      <c r="AR188" s="132">
        <f>VLOOKUP($AO188,[1]Plan1!$EW$155:$EZ$311,4)</f>
        <v>7245.38</v>
      </c>
      <c r="AS188" s="131">
        <f t="shared" si="172"/>
        <v>50273</v>
      </c>
      <c r="AT188" s="133">
        <f t="shared" si="190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65"/>
        <v>45065</v>
      </c>
      <c r="B189" s="89">
        <f t="shared" si="157"/>
        <v>975.00434166000002</v>
      </c>
      <c r="C189" s="89">
        <f t="shared" si="183"/>
        <v>939.98623763316448</v>
      </c>
      <c r="D189" s="90">
        <f t="shared" si="166"/>
        <v>6563.07</v>
      </c>
      <c r="E189" s="91">
        <f t="shared" si="186"/>
        <v>6609.67</v>
      </c>
      <c r="F189" s="92">
        <f t="shared" si="187"/>
        <v>45005</v>
      </c>
      <c r="G189" s="93">
        <f t="shared" si="158"/>
        <v>7.1003356660832573E-3</v>
      </c>
      <c r="H189" s="94">
        <f t="shared" si="188"/>
        <v>45068</v>
      </c>
      <c r="I189" s="94">
        <f t="shared" si="159"/>
        <v>45068</v>
      </c>
      <c r="J189" s="95">
        <f t="shared" si="167"/>
        <v>20</v>
      </c>
      <c r="K189" s="95">
        <f t="shared" si="185"/>
        <v>19</v>
      </c>
      <c r="L189" s="8">
        <f t="shared" si="168"/>
        <v>1.00674412</v>
      </c>
      <c r="M189" s="96">
        <f t="shared" si="184"/>
        <v>1.0083999100000001</v>
      </c>
      <c r="N189" s="96">
        <f t="shared" si="179"/>
        <v>1.0256463433156817</v>
      </c>
      <c r="O189" s="89">
        <f t="shared" si="182"/>
        <v>1.03256342</v>
      </c>
      <c r="P189" s="89">
        <f t="shared" si="160"/>
        <v>970.59540428000003</v>
      </c>
      <c r="Q189" s="11">
        <f t="shared" si="174"/>
        <v>0</v>
      </c>
      <c r="R189" s="7">
        <f t="shared" si="169"/>
        <v>0</v>
      </c>
      <c r="S189" s="89">
        <f t="shared" si="181"/>
        <v>0</v>
      </c>
      <c r="T189" s="98">
        <f t="shared" si="170"/>
        <v>8.5000000000000006E-2</v>
      </c>
      <c r="U189" s="97">
        <f t="shared" si="180"/>
        <v>14</v>
      </c>
      <c r="V189" s="97">
        <v>252</v>
      </c>
      <c r="W189" s="96">
        <f t="shared" si="161"/>
        <v>1.0045425079999999</v>
      </c>
      <c r="X189" s="89">
        <f t="shared" si="162"/>
        <v>4.4089373800000002</v>
      </c>
      <c r="Y189" s="137">
        <f t="shared" si="163"/>
        <v>0</v>
      </c>
      <c r="Z189" s="99" t="str">
        <f t="shared" si="175"/>
        <v>J=</v>
      </c>
      <c r="AA189" s="94">
        <f t="shared" si="176"/>
        <v>45068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189"/>
        <v>50333</v>
      </c>
      <c r="AP189" s="132">
        <f>VLOOKUP($AO189,[1]Plan1!$EW$155:$EZ$311,2)</f>
        <v>7245.38</v>
      </c>
      <c r="AQ189" s="131">
        <f t="shared" si="171"/>
        <v>50272</v>
      </c>
      <c r="AR189" s="132">
        <f>VLOOKUP($AO189,[1]Plan1!$EW$155:$EZ$311,4)</f>
        <v>7245.38</v>
      </c>
      <c r="AS189" s="131">
        <f t="shared" si="172"/>
        <v>50303</v>
      </c>
      <c r="AT189" s="133">
        <f t="shared" si="190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65"/>
        <v>45066</v>
      </c>
      <c r="B190" s="89">
        <f t="shared" si="157"/>
        <v>975.66512641000008</v>
      </c>
      <c r="C190" s="89">
        <f t="shared" si="183"/>
        <v>939.98623763316448</v>
      </c>
      <c r="D190" s="90">
        <f t="shared" si="166"/>
        <v>6563.07</v>
      </c>
      <c r="E190" s="91">
        <f t="shared" si="186"/>
        <v>6609.67</v>
      </c>
      <c r="F190" s="92">
        <f t="shared" si="187"/>
        <v>45005</v>
      </c>
      <c r="G190" s="93">
        <f t="shared" si="158"/>
        <v>7.1003356660832573E-3</v>
      </c>
      <c r="H190" s="94">
        <f t="shared" si="188"/>
        <v>45097</v>
      </c>
      <c r="I190" s="94">
        <f t="shared" si="159"/>
        <v>45068</v>
      </c>
      <c r="J190" s="95">
        <f t="shared" si="167"/>
        <v>20</v>
      </c>
      <c r="K190" s="95">
        <f t="shared" si="185"/>
        <v>20</v>
      </c>
      <c r="L190" s="8">
        <f t="shared" si="168"/>
        <v>1.0071003300000001</v>
      </c>
      <c r="M190" s="96">
        <f t="shared" si="184"/>
        <v>1.0083999100000001</v>
      </c>
      <c r="N190" s="96">
        <f t="shared" si="179"/>
        <v>1.0256463433156817</v>
      </c>
      <c r="O190" s="89">
        <f t="shared" si="182"/>
        <v>1.0329287700000001</v>
      </c>
      <c r="P190" s="89">
        <f t="shared" si="160"/>
        <v>970.93882825000003</v>
      </c>
      <c r="Q190" s="11">
        <f t="shared" si="174"/>
        <v>0</v>
      </c>
      <c r="R190" s="7">
        <f t="shared" si="169"/>
        <v>0</v>
      </c>
      <c r="S190" s="89">
        <f t="shared" si="181"/>
        <v>0</v>
      </c>
      <c r="T190" s="98">
        <f t="shared" si="170"/>
        <v>8.5000000000000006E-2</v>
      </c>
      <c r="U190" s="97">
        <f t="shared" si="180"/>
        <v>15</v>
      </c>
      <c r="V190" s="97">
        <v>252</v>
      </c>
      <c r="W190" s="96">
        <f t="shared" si="161"/>
        <v>1.0048677610000001</v>
      </c>
      <c r="X190" s="89">
        <f t="shared" si="162"/>
        <v>4.7262981599999998</v>
      </c>
      <c r="Y190" s="137">
        <f t="shared" si="163"/>
        <v>0</v>
      </c>
      <c r="Z190" s="99" t="str">
        <f t="shared" si="175"/>
        <v>J=</v>
      </c>
      <c r="AA190" s="94">
        <f t="shared" si="176"/>
        <v>45068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189"/>
        <v>50367</v>
      </c>
      <c r="AP190" s="132">
        <f>VLOOKUP($AO190,[1]Plan1!$EW$155:$EZ$311,2)</f>
        <v>7245.38</v>
      </c>
      <c r="AQ190" s="131">
        <f t="shared" si="171"/>
        <v>50306</v>
      </c>
      <c r="AR190" s="132">
        <f>VLOOKUP($AO190,[1]Plan1!$EW$155:$EZ$311,4)</f>
        <v>7245.38</v>
      </c>
      <c r="AS190" s="131">
        <f t="shared" si="172"/>
        <v>50336</v>
      </c>
      <c r="AT190" s="133">
        <f t="shared" si="190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65"/>
        <v>45067</v>
      </c>
      <c r="B191" s="89">
        <f t="shared" si="157"/>
        <v>975.66512641000008</v>
      </c>
      <c r="C191" s="89">
        <f t="shared" si="183"/>
        <v>939.98623763316448</v>
      </c>
      <c r="D191" s="90">
        <f t="shared" si="166"/>
        <v>6563.07</v>
      </c>
      <c r="E191" s="91">
        <f t="shared" si="186"/>
        <v>6609.67</v>
      </c>
      <c r="F191" s="92">
        <f t="shared" si="187"/>
        <v>45005</v>
      </c>
      <c r="G191" s="93">
        <f t="shared" si="158"/>
        <v>7.1003356660832573E-3</v>
      </c>
      <c r="H191" s="94">
        <f t="shared" si="188"/>
        <v>45097</v>
      </c>
      <c r="I191" s="94">
        <f t="shared" si="159"/>
        <v>45068</v>
      </c>
      <c r="J191" s="95">
        <f t="shared" si="167"/>
        <v>20</v>
      </c>
      <c r="K191" s="95">
        <f t="shared" si="185"/>
        <v>20</v>
      </c>
      <c r="L191" s="8">
        <f t="shared" si="168"/>
        <v>1.0071003300000001</v>
      </c>
      <c r="M191" s="96">
        <f t="shared" si="184"/>
        <v>1.0083999100000001</v>
      </c>
      <c r="N191" s="96">
        <f t="shared" si="179"/>
        <v>1.0256463433156817</v>
      </c>
      <c r="O191" s="89">
        <f t="shared" si="182"/>
        <v>1.0329287700000001</v>
      </c>
      <c r="P191" s="89">
        <f t="shared" si="160"/>
        <v>970.93882825000003</v>
      </c>
      <c r="Q191" s="11">
        <f t="shared" si="174"/>
        <v>0</v>
      </c>
      <c r="R191" s="7">
        <f t="shared" si="169"/>
        <v>0</v>
      </c>
      <c r="S191" s="89">
        <f t="shared" si="181"/>
        <v>0</v>
      </c>
      <c r="T191" s="98">
        <f t="shared" si="170"/>
        <v>8.5000000000000006E-2</v>
      </c>
      <c r="U191" s="97">
        <f t="shared" si="180"/>
        <v>15</v>
      </c>
      <c r="V191" s="97">
        <v>252</v>
      </c>
      <c r="W191" s="96">
        <f t="shared" si="161"/>
        <v>1.0048677610000001</v>
      </c>
      <c r="X191" s="89">
        <f t="shared" si="162"/>
        <v>4.7262981599999998</v>
      </c>
      <c r="Y191" s="137">
        <f t="shared" si="163"/>
        <v>0</v>
      </c>
      <c r="Z191" s="99" t="str">
        <f t="shared" si="175"/>
        <v>J=</v>
      </c>
      <c r="AA191" s="94">
        <f t="shared" si="176"/>
        <v>45068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189"/>
        <v>50395</v>
      </c>
      <c r="AP191" s="132">
        <f>VLOOKUP($AO191,[1]Plan1!$EW$155:$EZ$311,2)</f>
        <v>7245.38</v>
      </c>
      <c r="AQ191" s="131">
        <f t="shared" si="171"/>
        <v>50334</v>
      </c>
      <c r="AR191" s="132">
        <f>VLOOKUP($AO191,[1]Plan1!$EW$155:$EZ$311,4)</f>
        <v>7245.38</v>
      </c>
      <c r="AS191" s="131">
        <f t="shared" si="172"/>
        <v>50365</v>
      </c>
      <c r="AT191" s="133">
        <f t="shared" si="190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88">
        <f t="shared" si="165"/>
        <v>45068</v>
      </c>
      <c r="B192" s="89">
        <f t="shared" si="157"/>
        <v>975.66512641000008</v>
      </c>
      <c r="C192" s="89">
        <f t="shared" si="183"/>
        <v>939.98623763316448</v>
      </c>
      <c r="D192" s="90">
        <f t="shared" si="166"/>
        <v>6563.07</v>
      </c>
      <c r="E192" s="91">
        <f t="shared" si="186"/>
        <v>6609.67</v>
      </c>
      <c r="F192" s="92">
        <f t="shared" si="187"/>
        <v>45005</v>
      </c>
      <c r="G192" s="93">
        <f t="shared" si="158"/>
        <v>7.1003356660832573E-3</v>
      </c>
      <c r="H192" s="94">
        <f t="shared" si="188"/>
        <v>45097</v>
      </c>
      <c r="I192" s="94">
        <f t="shared" si="159"/>
        <v>45068</v>
      </c>
      <c r="J192" s="95">
        <f t="shared" si="167"/>
        <v>20</v>
      </c>
      <c r="K192" s="95">
        <f t="shared" si="185"/>
        <v>20</v>
      </c>
      <c r="L192" s="8">
        <f t="shared" si="168"/>
        <v>1.0071003300000001</v>
      </c>
      <c r="M192" s="96">
        <f t="shared" si="184"/>
        <v>1.0083999100000001</v>
      </c>
      <c r="N192" s="96">
        <f t="shared" si="179"/>
        <v>1.0256463433156817</v>
      </c>
      <c r="O192" s="89">
        <f t="shared" si="182"/>
        <v>1.0329287700000001</v>
      </c>
      <c r="P192" s="89">
        <f t="shared" si="160"/>
        <v>970.93882825000003</v>
      </c>
      <c r="Q192" s="11">
        <f t="shared" si="174"/>
        <v>6</v>
      </c>
      <c r="R192" s="158">
        <f>S192/P192</f>
        <v>3.1221710490904968E-3</v>
      </c>
      <c r="S192" s="159">
        <v>3.0314371000000002</v>
      </c>
      <c r="T192" s="98">
        <f t="shared" si="170"/>
        <v>8.5000000000000006E-2</v>
      </c>
      <c r="U192" s="97">
        <f t="shared" si="180"/>
        <v>15</v>
      </c>
      <c r="V192" s="97">
        <v>252</v>
      </c>
      <c r="W192" s="96">
        <f t="shared" si="161"/>
        <v>1.0048677610000001</v>
      </c>
      <c r="X192" s="89">
        <f t="shared" si="162"/>
        <v>4.7262981599999998</v>
      </c>
      <c r="Y192" s="137">
        <f t="shared" si="163"/>
        <v>7.7577352600000005</v>
      </c>
      <c r="Z192" s="99" t="str">
        <f t="shared" si="175"/>
        <v>J=</v>
      </c>
      <c r="AA192" s="94">
        <f t="shared" si="176"/>
        <v>45068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189"/>
        <v>50425</v>
      </c>
      <c r="AP192" s="132">
        <f>VLOOKUP($AO192,[1]Plan1!$EW$155:$EZ$311,2)</f>
        <v>7245.38</v>
      </c>
      <c r="AQ192" s="131">
        <f t="shared" si="171"/>
        <v>50364</v>
      </c>
      <c r="AR192" s="132">
        <f>VLOOKUP($AO192,[1]Plan1!$EW$155:$EZ$311,4)</f>
        <v>7245.38</v>
      </c>
      <c r="AS192" s="131">
        <f t="shared" si="172"/>
        <v>50394</v>
      </c>
      <c r="AT192" s="133">
        <f t="shared" si="190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65"/>
        <v>45069</v>
      </c>
      <c r="B193" s="89">
        <f t="shared" si="157"/>
        <v>968.51523341000006</v>
      </c>
      <c r="C193" s="89">
        <f t="shared" si="183"/>
        <v>937.05143981549884</v>
      </c>
      <c r="D193" s="90">
        <f t="shared" si="166"/>
        <v>6609.67</v>
      </c>
      <c r="E193" s="91">
        <f t="shared" si="186"/>
        <v>6649.99</v>
      </c>
      <c r="F193" s="92">
        <f t="shared" si="187"/>
        <v>45038</v>
      </c>
      <c r="G193" s="93">
        <f t="shared" si="158"/>
        <v>6.1001532602988906E-3</v>
      </c>
      <c r="H193" s="94">
        <f t="shared" si="188"/>
        <v>45097</v>
      </c>
      <c r="I193" s="94">
        <f t="shared" si="159"/>
        <v>45097</v>
      </c>
      <c r="J193" s="95">
        <f t="shared" si="167"/>
        <v>20</v>
      </c>
      <c r="K193" s="95">
        <f t="shared" si="185"/>
        <v>1</v>
      </c>
      <c r="L193" s="8">
        <f t="shared" si="168"/>
        <v>1.00030412</v>
      </c>
      <c r="M193" s="96">
        <f t="shared" si="184"/>
        <v>1.0071003300000001</v>
      </c>
      <c r="N193" s="96">
        <f t="shared" si="179"/>
        <v>1.0329287708165165</v>
      </c>
      <c r="O193" s="89">
        <f t="shared" si="182"/>
        <v>1.0332429000000001</v>
      </c>
      <c r="P193" s="89">
        <f t="shared" si="160"/>
        <v>968.20174712000005</v>
      </c>
      <c r="Q193" s="11">
        <f t="shared" si="174"/>
        <v>0</v>
      </c>
      <c r="R193" s="7">
        <f t="shared" si="169"/>
        <v>0</v>
      </c>
      <c r="S193" s="89">
        <f t="shared" si="181"/>
        <v>0</v>
      </c>
      <c r="T193" s="98">
        <f t="shared" si="170"/>
        <v>8.5000000000000006E-2</v>
      </c>
      <c r="U193" s="97">
        <f t="shared" si="180"/>
        <v>1</v>
      </c>
      <c r="V193" s="97">
        <v>252</v>
      </c>
      <c r="W193" s="96">
        <f t="shared" si="161"/>
        <v>1.0003237819999999</v>
      </c>
      <c r="X193" s="89">
        <f t="shared" si="162"/>
        <v>0.31348629</v>
      </c>
      <c r="Y193" s="137">
        <f t="shared" si="163"/>
        <v>0</v>
      </c>
      <c r="Z193" s="99" t="str">
        <f t="shared" si="175"/>
        <v>J=</v>
      </c>
      <c r="AA193" s="94">
        <f t="shared" si="176"/>
        <v>45097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189"/>
        <v>50458</v>
      </c>
      <c r="AP193" s="132">
        <f>VLOOKUP($AO193,[1]Plan1!$EW$155:$EZ$311,2)</f>
        <v>7245.38</v>
      </c>
      <c r="AQ193" s="131">
        <f t="shared" si="171"/>
        <v>50396</v>
      </c>
      <c r="AR193" s="132">
        <f>VLOOKUP($AO193,[1]Plan1!$EW$155:$EZ$311,4)</f>
        <v>7245.38</v>
      </c>
      <c r="AS193" s="131">
        <f t="shared" si="172"/>
        <v>50427</v>
      </c>
      <c r="AT193" s="133">
        <f t="shared" si="190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65"/>
        <v>45070</v>
      </c>
      <c r="B194" s="89">
        <f t="shared" si="157"/>
        <v>969.12347209000006</v>
      </c>
      <c r="C194" s="89">
        <f t="shared" si="183"/>
        <v>937.05143981549884</v>
      </c>
      <c r="D194" s="90">
        <f t="shared" si="166"/>
        <v>6609.67</v>
      </c>
      <c r="E194" s="91">
        <f t="shared" si="186"/>
        <v>6649.99</v>
      </c>
      <c r="F194" s="92">
        <f t="shared" si="187"/>
        <v>45038</v>
      </c>
      <c r="G194" s="93">
        <f t="shared" si="158"/>
        <v>6.1001532602988906E-3</v>
      </c>
      <c r="H194" s="94">
        <f t="shared" si="188"/>
        <v>45097</v>
      </c>
      <c r="I194" s="94">
        <f t="shared" si="159"/>
        <v>45097</v>
      </c>
      <c r="J194" s="95">
        <f t="shared" si="167"/>
        <v>20</v>
      </c>
      <c r="K194" s="95">
        <f t="shared" si="185"/>
        <v>2</v>
      </c>
      <c r="L194" s="8">
        <f t="shared" si="168"/>
        <v>1.0006083400000001</v>
      </c>
      <c r="M194" s="96">
        <f t="shared" si="184"/>
        <v>1.0071003300000001</v>
      </c>
      <c r="N194" s="96">
        <f t="shared" si="179"/>
        <v>1.0329287708165165</v>
      </c>
      <c r="O194" s="89">
        <f t="shared" si="182"/>
        <v>1.0335571400000001</v>
      </c>
      <c r="P194" s="89">
        <f t="shared" si="160"/>
        <v>968.49620616000004</v>
      </c>
      <c r="Q194" s="11">
        <f t="shared" si="174"/>
        <v>0</v>
      </c>
      <c r="R194" s="7">
        <f t="shared" si="169"/>
        <v>0</v>
      </c>
      <c r="S194" s="89">
        <f t="shared" si="181"/>
        <v>0</v>
      </c>
      <c r="T194" s="98">
        <f t="shared" si="170"/>
        <v>8.5000000000000006E-2</v>
      </c>
      <c r="U194" s="97">
        <f t="shared" si="180"/>
        <v>2</v>
      </c>
      <c r="V194" s="97">
        <v>252</v>
      </c>
      <c r="W194" s="96">
        <f t="shared" si="161"/>
        <v>1.00064767</v>
      </c>
      <c r="X194" s="89">
        <f t="shared" si="162"/>
        <v>0.62726592999999997</v>
      </c>
      <c r="Y194" s="137">
        <f t="shared" si="163"/>
        <v>0</v>
      </c>
      <c r="Z194" s="99" t="str">
        <f t="shared" si="175"/>
        <v>J=</v>
      </c>
      <c r="AA194" s="94">
        <f t="shared" si="176"/>
        <v>45097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189"/>
        <v>50486</v>
      </c>
      <c r="AP194" s="132">
        <f>VLOOKUP($AO194,[1]Plan1!$EW$155:$EZ$311,2)</f>
        <v>7245.38</v>
      </c>
      <c r="AQ194" s="131">
        <f t="shared" si="171"/>
        <v>50427</v>
      </c>
      <c r="AR194" s="132">
        <f>VLOOKUP($AO194,[1]Plan1!$EW$155:$EZ$311,4)</f>
        <v>7245.38</v>
      </c>
      <c r="AS194" s="131">
        <f t="shared" si="172"/>
        <v>50458</v>
      </c>
      <c r="AT194" s="133">
        <f t="shared" si="190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65"/>
        <v>45071</v>
      </c>
      <c r="B195" s="89">
        <f t="shared" si="157"/>
        <v>969.73208668999996</v>
      </c>
      <c r="C195" s="89">
        <f t="shared" si="183"/>
        <v>937.05143981549884</v>
      </c>
      <c r="D195" s="90">
        <f t="shared" si="166"/>
        <v>6609.67</v>
      </c>
      <c r="E195" s="91">
        <f t="shared" si="186"/>
        <v>6649.99</v>
      </c>
      <c r="F195" s="92">
        <f t="shared" si="187"/>
        <v>45038</v>
      </c>
      <c r="G195" s="93">
        <f t="shared" si="158"/>
        <v>6.1001532602988906E-3</v>
      </c>
      <c r="H195" s="94">
        <f t="shared" si="188"/>
        <v>45097</v>
      </c>
      <c r="I195" s="94">
        <f t="shared" si="159"/>
        <v>45097</v>
      </c>
      <c r="J195" s="95">
        <f t="shared" si="167"/>
        <v>20</v>
      </c>
      <c r="K195" s="95">
        <f t="shared" si="185"/>
        <v>3</v>
      </c>
      <c r="L195" s="8">
        <f t="shared" si="168"/>
        <v>1.0009126500000001</v>
      </c>
      <c r="M195" s="96">
        <f t="shared" si="184"/>
        <v>1.0071003300000001</v>
      </c>
      <c r="N195" s="96">
        <f t="shared" si="179"/>
        <v>1.0329287708165165</v>
      </c>
      <c r="O195" s="89">
        <f t="shared" si="182"/>
        <v>1.03387147</v>
      </c>
      <c r="P195" s="89">
        <f t="shared" si="160"/>
        <v>968.79074953999998</v>
      </c>
      <c r="Q195" s="11">
        <f t="shared" si="174"/>
        <v>0</v>
      </c>
      <c r="R195" s="7">
        <f t="shared" si="169"/>
        <v>0</v>
      </c>
      <c r="S195" s="89">
        <f t="shared" si="181"/>
        <v>0</v>
      </c>
      <c r="T195" s="98">
        <f t="shared" si="170"/>
        <v>8.5000000000000006E-2</v>
      </c>
      <c r="U195" s="97">
        <f t="shared" si="180"/>
        <v>3</v>
      </c>
      <c r="V195" s="97">
        <v>252</v>
      </c>
      <c r="W195" s="96">
        <f t="shared" si="161"/>
        <v>1.000971662</v>
      </c>
      <c r="X195" s="89">
        <f t="shared" si="162"/>
        <v>0.94133714999999996</v>
      </c>
      <c r="Y195" s="137">
        <f t="shared" si="163"/>
        <v>0</v>
      </c>
      <c r="Z195" s="99" t="str">
        <f t="shared" si="175"/>
        <v>J=</v>
      </c>
      <c r="AA195" s="94">
        <f t="shared" si="176"/>
        <v>45097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65"/>
        <v>45072</v>
      </c>
      <c r="B196" s="89">
        <f t="shared" si="157"/>
        <v>970.34108774000003</v>
      </c>
      <c r="C196" s="89">
        <f t="shared" si="183"/>
        <v>937.05143981549884</v>
      </c>
      <c r="D196" s="90">
        <f t="shared" si="166"/>
        <v>6609.67</v>
      </c>
      <c r="E196" s="91">
        <f t="shared" si="186"/>
        <v>6649.99</v>
      </c>
      <c r="F196" s="92">
        <f t="shared" si="187"/>
        <v>45038</v>
      </c>
      <c r="G196" s="93">
        <f t="shared" si="158"/>
        <v>6.1001532602988906E-3</v>
      </c>
      <c r="H196" s="94">
        <f t="shared" si="188"/>
        <v>45097</v>
      </c>
      <c r="I196" s="94">
        <f t="shared" si="159"/>
        <v>45097</v>
      </c>
      <c r="J196" s="95">
        <f t="shared" si="167"/>
        <v>20</v>
      </c>
      <c r="K196" s="95">
        <f t="shared" si="185"/>
        <v>4</v>
      </c>
      <c r="L196" s="8">
        <f t="shared" si="168"/>
        <v>1.0012170600000001</v>
      </c>
      <c r="M196" s="96">
        <f t="shared" si="184"/>
        <v>1.0071003300000001</v>
      </c>
      <c r="N196" s="96">
        <f t="shared" si="179"/>
        <v>1.0329287708165165</v>
      </c>
      <c r="O196" s="89">
        <f t="shared" si="182"/>
        <v>1.0341859</v>
      </c>
      <c r="P196" s="89">
        <f t="shared" si="160"/>
        <v>969.08538663000002</v>
      </c>
      <c r="Q196" s="11">
        <f t="shared" si="174"/>
        <v>0</v>
      </c>
      <c r="R196" s="7">
        <f t="shared" si="169"/>
        <v>0</v>
      </c>
      <c r="S196" s="89">
        <f t="shared" si="181"/>
        <v>0</v>
      </c>
      <c r="T196" s="98">
        <f t="shared" si="170"/>
        <v>8.5000000000000006E-2</v>
      </c>
      <c r="U196" s="97">
        <f t="shared" si="180"/>
        <v>4</v>
      </c>
      <c r="V196" s="97">
        <v>252</v>
      </c>
      <c r="W196" s="96">
        <f t="shared" si="161"/>
        <v>1.001295759</v>
      </c>
      <c r="X196" s="89">
        <f t="shared" si="162"/>
        <v>1.25570111</v>
      </c>
      <c r="Y196" s="137">
        <f t="shared" si="163"/>
        <v>0</v>
      </c>
      <c r="Z196" s="99" t="str">
        <f t="shared" si="175"/>
        <v>J=</v>
      </c>
      <c r="AA196" s="94">
        <f t="shared" si="176"/>
        <v>45097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65"/>
        <v>45073</v>
      </c>
      <c r="B197" s="89">
        <f t="shared" si="157"/>
        <v>970.95047540000007</v>
      </c>
      <c r="C197" s="89">
        <f t="shared" si="183"/>
        <v>937.05143981549884</v>
      </c>
      <c r="D197" s="90">
        <f t="shared" si="166"/>
        <v>6609.67</v>
      </c>
      <c r="E197" s="91">
        <f t="shared" si="186"/>
        <v>6649.99</v>
      </c>
      <c r="F197" s="92">
        <f t="shared" si="187"/>
        <v>45038</v>
      </c>
      <c r="G197" s="93">
        <f t="shared" si="158"/>
        <v>6.1001532602988906E-3</v>
      </c>
      <c r="H197" s="94">
        <f t="shared" si="188"/>
        <v>45097</v>
      </c>
      <c r="I197" s="94">
        <f t="shared" si="159"/>
        <v>45097</v>
      </c>
      <c r="J197" s="95">
        <f t="shared" si="167"/>
        <v>20</v>
      </c>
      <c r="K197" s="95">
        <f t="shared" si="185"/>
        <v>5</v>
      </c>
      <c r="L197" s="8">
        <f t="shared" si="168"/>
        <v>1.00152156</v>
      </c>
      <c r="M197" s="96">
        <f t="shared" si="184"/>
        <v>1.0071003300000001</v>
      </c>
      <c r="N197" s="96">
        <f t="shared" si="179"/>
        <v>1.0329287708165165</v>
      </c>
      <c r="O197" s="89">
        <f t="shared" si="182"/>
        <v>1.03450043</v>
      </c>
      <c r="P197" s="89">
        <f t="shared" si="160"/>
        <v>969.38011742000003</v>
      </c>
      <c r="Q197" s="11">
        <f t="shared" si="174"/>
        <v>0</v>
      </c>
      <c r="R197" s="7">
        <f t="shared" si="169"/>
        <v>0</v>
      </c>
      <c r="S197" s="89">
        <f t="shared" si="181"/>
        <v>0</v>
      </c>
      <c r="T197" s="98">
        <f t="shared" si="170"/>
        <v>8.5000000000000006E-2</v>
      </c>
      <c r="U197" s="97">
        <f t="shared" si="180"/>
        <v>5</v>
      </c>
      <c r="V197" s="97">
        <v>252</v>
      </c>
      <c r="W197" s="96">
        <f t="shared" si="161"/>
        <v>1.0016199610000001</v>
      </c>
      <c r="X197" s="89">
        <f t="shared" si="162"/>
        <v>1.57035798</v>
      </c>
      <c r="Y197" s="137">
        <f t="shared" si="163"/>
        <v>0</v>
      </c>
      <c r="Z197" s="99" t="str">
        <f t="shared" si="175"/>
        <v>J=</v>
      </c>
      <c r="AA197" s="94">
        <f t="shared" si="176"/>
        <v>45097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65"/>
        <v>45074</v>
      </c>
      <c r="B198" s="89">
        <f t="shared" si="157"/>
        <v>970.95047540000007</v>
      </c>
      <c r="C198" s="89">
        <f t="shared" si="183"/>
        <v>937.05143981549884</v>
      </c>
      <c r="D198" s="90">
        <f t="shared" si="166"/>
        <v>6609.67</v>
      </c>
      <c r="E198" s="91">
        <f t="shared" si="186"/>
        <v>6649.99</v>
      </c>
      <c r="F198" s="92">
        <f t="shared" si="187"/>
        <v>45038</v>
      </c>
      <c r="G198" s="93">
        <f t="shared" si="158"/>
        <v>6.1001532602988906E-3</v>
      </c>
      <c r="H198" s="94">
        <f t="shared" si="188"/>
        <v>45097</v>
      </c>
      <c r="I198" s="94">
        <f t="shared" si="159"/>
        <v>45097</v>
      </c>
      <c r="J198" s="95">
        <f t="shared" si="167"/>
        <v>20</v>
      </c>
      <c r="K198" s="95">
        <f t="shared" si="185"/>
        <v>5</v>
      </c>
      <c r="L198" s="8">
        <f t="shared" si="168"/>
        <v>1.00152156</v>
      </c>
      <c r="M198" s="96">
        <f t="shared" si="184"/>
        <v>1.0071003300000001</v>
      </c>
      <c r="N198" s="96">
        <f t="shared" si="179"/>
        <v>1.0329287708165165</v>
      </c>
      <c r="O198" s="89">
        <f t="shared" si="182"/>
        <v>1.03450043</v>
      </c>
      <c r="P198" s="89">
        <f t="shared" si="160"/>
        <v>969.38011742000003</v>
      </c>
      <c r="Q198" s="11">
        <f t="shared" si="174"/>
        <v>0</v>
      </c>
      <c r="R198" s="7">
        <f t="shared" si="169"/>
        <v>0</v>
      </c>
      <c r="S198" s="89">
        <f t="shared" si="181"/>
        <v>0</v>
      </c>
      <c r="T198" s="98">
        <f t="shared" si="170"/>
        <v>8.5000000000000006E-2</v>
      </c>
      <c r="U198" s="97">
        <f t="shared" si="180"/>
        <v>5</v>
      </c>
      <c r="V198" s="97">
        <v>252</v>
      </c>
      <c r="W198" s="96">
        <f t="shared" si="161"/>
        <v>1.0016199610000001</v>
      </c>
      <c r="X198" s="89">
        <f t="shared" si="162"/>
        <v>1.57035798</v>
      </c>
      <c r="Y198" s="137">
        <f t="shared" si="163"/>
        <v>0</v>
      </c>
      <c r="Z198" s="99" t="str">
        <f t="shared" si="175"/>
        <v>J=</v>
      </c>
      <c r="AA198" s="94">
        <f t="shared" si="176"/>
        <v>45097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65"/>
        <v>45075</v>
      </c>
      <c r="B199" s="89">
        <f t="shared" si="157"/>
        <v>970.95047540000007</v>
      </c>
      <c r="C199" s="89">
        <f t="shared" si="183"/>
        <v>937.05143981549884</v>
      </c>
      <c r="D199" s="90">
        <f t="shared" si="166"/>
        <v>6609.67</v>
      </c>
      <c r="E199" s="91">
        <f t="shared" si="186"/>
        <v>6649.99</v>
      </c>
      <c r="F199" s="92">
        <f t="shared" si="187"/>
        <v>45038</v>
      </c>
      <c r="G199" s="93">
        <f t="shared" si="158"/>
        <v>6.1001532602988906E-3</v>
      </c>
      <c r="H199" s="94">
        <f t="shared" si="188"/>
        <v>45097</v>
      </c>
      <c r="I199" s="94">
        <f t="shared" si="159"/>
        <v>45097</v>
      </c>
      <c r="J199" s="95">
        <f t="shared" si="167"/>
        <v>20</v>
      </c>
      <c r="K199" s="95">
        <f t="shared" si="185"/>
        <v>5</v>
      </c>
      <c r="L199" s="8">
        <f t="shared" si="168"/>
        <v>1.00152156</v>
      </c>
      <c r="M199" s="96">
        <f t="shared" si="184"/>
        <v>1.0071003300000001</v>
      </c>
      <c r="N199" s="96">
        <f t="shared" si="179"/>
        <v>1.0329287708165165</v>
      </c>
      <c r="O199" s="89">
        <f t="shared" si="182"/>
        <v>1.03450043</v>
      </c>
      <c r="P199" s="89">
        <f t="shared" si="160"/>
        <v>969.38011742000003</v>
      </c>
      <c r="Q199" s="11">
        <f t="shared" si="174"/>
        <v>0</v>
      </c>
      <c r="R199" s="7">
        <f t="shared" si="169"/>
        <v>0</v>
      </c>
      <c r="S199" s="89">
        <f t="shared" si="181"/>
        <v>0</v>
      </c>
      <c r="T199" s="98">
        <f t="shared" si="170"/>
        <v>8.5000000000000006E-2</v>
      </c>
      <c r="U199" s="97">
        <f t="shared" si="180"/>
        <v>5</v>
      </c>
      <c r="V199" s="97">
        <v>252</v>
      </c>
      <c r="W199" s="96">
        <f t="shared" si="161"/>
        <v>1.0016199610000001</v>
      </c>
      <c r="X199" s="89">
        <f t="shared" si="162"/>
        <v>1.57035798</v>
      </c>
      <c r="Y199" s="137">
        <f t="shared" si="163"/>
        <v>0</v>
      </c>
      <c r="Z199" s="99" t="str">
        <f t="shared" si="175"/>
        <v>J=</v>
      </c>
      <c r="AA199" s="94">
        <f t="shared" si="176"/>
        <v>45097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65"/>
        <v>45076</v>
      </c>
      <c r="B200" s="89">
        <f t="shared" si="157"/>
        <v>971.56024047999995</v>
      </c>
      <c r="C200" s="89">
        <f t="shared" si="183"/>
        <v>937.05143981549884</v>
      </c>
      <c r="D200" s="90">
        <f t="shared" si="166"/>
        <v>6609.67</v>
      </c>
      <c r="E200" s="91">
        <f t="shared" si="186"/>
        <v>6649.99</v>
      </c>
      <c r="F200" s="92">
        <f t="shared" si="187"/>
        <v>45038</v>
      </c>
      <c r="G200" s="93">
        <f t="shared" si="158"/>
        <v>6.1001532602988906E-3</v>
      </c>
      <c r="H200" s="94">
        <f t="shared" si="188"/>
        <v>45097</v>
      </c>
      <c r="I200" s="94">
        <f t="shared" si="159"/>
        <v>45097</v>
      </c>
      <c r="J200" s="95">
        <f t="shared" si="167"/>
        <v>20</v>
      </c>
      <c r="K200" s="95">
        <f t="shared" si="185"/>
        <v>6</v>
      </c>
      <c r="L200" s="8">
        <f t="shared" si="168"/>
        <v>1.0018261500000001</v>
      </c>
      <c r="M200" s="96">
        <f t="shared" si="184"/>
        <v>1.0071003300000001</v>
      </c>
      <c r="N200" s="96">
        <f t="shared" si="179"/>
        <v>1.0329287708165165</v>
      </c>
      <c r="O200" s="89">
        <f t="shared" si="182"/>
        <v>1.03481505</v>
      </c>
      <c r="P200" s="89">
        <f t="shared" si="160"/>
        <v>969.67493253999999</v>
      </c>
      <c r="Q200" s="11">
        <f t="shared" si="174"/>
        <v>0</v>
      </c>
      <c r="R200" s="7">
        <f t="shared" si="169"/>
        <v>0</v>
      </c>
      <c r="S200" s="89">
        <f t="shared" si="181"/>
        <v>0</v>
      </c>
      <c r="T200" s="98">
        <f t="shared" si="170"/>
        <v>8.5000000000000006E-2</v>
      </c>
      <c r="U200" s="97">
        <f t="shared" si="180"/>
        <v>6</v>
      </c>
      <c r="V200" s="97">
        <v>252</v>
      </c>
      <c r="W200" s="96">
        <f t="shared" si="161"/>
        <v>1.0019442679999999</v>
      </c>
      <c r="X200" s="89">
        <f t="shared" si="162"/>
        <v>1.8853079399999999</v>
      </c>
      <c r="Y200" s="137">
        <f t="shared" si="163"/>
        <v>0</v>
      </c>
      <c r="Z200" s="99" t="str">
        <f t="shared" si="175"/>
        <v>J=</v>
      </c>
      <c r="AA200" s="94">
        <f t="shared" si="176"/>
        <v>45097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65"/>
        <v>45077</v>
      </c>
      <c r="B201" s="89">
        <f t="shared" si="157"/>
        <v>972.17038315000002</v>
      </c>
      <c r="C201" s="89">
        <f t="shared" si="183"/>
        <v>937.05143981549884</v>
      </c>
      <c r="D201" s="90">
        <f t="shared" si="166"/>
        <v>6609.67</v>
      </c>
      <c r="E201" s="91">
        <f t="shared" si="186"/>
        <v>6649.99</v>
      </c>
      <c r="F201" s="92">
        <f t="shared" si="187"/>
        <v>45038</v>
      </c>
      <c r="G201" s="93">
        <f t="shared" si="158"/>
        <v>6.1001532602988906E-3</v>
      </c>
      <c r="H201" s="94">
        <f t="shared" si="188"/>
        <v>45097</v>
      </c>
      <c r="I201" s="94">
        <f t="shared" si="159"/>
        <v>45097</v>
      </c>
      <c r="J201" s="95">
        <f t="shared" si="167"/>
        <v>20</v>
      </c>
      <c r="K201" s="95">
        <f t="shared" si="185"/>
        <v>7</v>
      </c>
      <c r="L201" s="8">
        <f t="shared" si="168"/>
        <v>1.00213083</v>
      </c>
      <c r="M201" s="96">
        <f t="shared" si="184"/>
        <v>1.0071003300000001</v>
      </c>
      <c r="N201" s="96">
        <f t="shared" si="179"/>
        <v>1.0329287708165165</v>
      </c>
      <c r="O201" s="89">
        <f t="shared" si="182"/>
        <v>1.03512976</v>
      </c>
      <c r="P201" s="89">
        <f t="shared" si="160"/>
        <v>969.969832</v>
      </c>
      <c r="Q201" s="11">
        <f t="shared" si="174"/>
        <v>0</v>
      </c>
      <c r="R201" s="7">
        <f t="shared" si="169"/>
        <v>0</v>
      </c>
      <c r="S201" s="89">
        <f t="shared" si="181"/>
        <v>0</v>
      </c>
      <c r="T201" s="98">
        <f t="shared" si="170"/>
        <v>8.5000000000000006E-2</v>
      </c>
      <c r="U201" s="97">
        <f t="shared" si="180"/>
        <v>7</v>
      </c>
      <c r="V201" s="97">
        <v>252</v>
      </c>
      <c r="W201" s="96">
        <f t="shared" si="161"/>
        <v>1.00226868</v>
      </c>
      <c r="X201" s="89">
        <f t="shared" si="162"/>
        <v>2.2005511499999999</v>
      </c>
      <c r="Y201" s="137">
        <f t="shared" si="163"/>
        <v>0</v>
      </c>
      <c r="Z201" s="99" t="str">
        <f t="shared" si="175"/>
        <v>J=</v>
      </c>
      <c r="AA201" s="94">
        <f t="shared" si="176"/>
        <v>45097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44886</v>
      </c>
      <c r="AI201" s="107">
        <f t="shared" ref="AI201:AI232" si="191">WORKDAY(AH201,-1,AD$201:AD$502)</f>
        <v>44883</v>
      </c>
      <c r="AJ201" s="107">
        <f t="shared" ref="AJ201:AJ232" si="192">WORKDAY(AI201,1,AD$201:AD$502)</f>
        <v>44886</v>
      </c>
      <c r="AK201" s="107">
        <f t="shared" ref="AK201:AK215" si="193">AJ202</f>
        <v>44915</v>
      </c>
      <c r="AL201" s="105">
        <f t="shared" ref="AL201:AL232" si="194">NETWORKDAYS(AJ201,AJ202,$AD$201:$AD$502)-1</f>
        <v>21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65"/>
        <v>45078</v>
      </c>
      <c r="B202" s="89">
        <f t="shared" ref="B202:B265" si="195">(P202+X202)</f>
        <v>972.78092237999999</v>
      </c>
      <c r="C202" s="89">
        <f t="shared" si="183"/>
        <v>937.05143981549884</v>
      </c>
      <c r="D202" s="90">
        <f t="shared" si="166"/>
        <v>6609.67</v>
      </c>
      <c r="E202" s="91">
        <f t="shared" si="186"/>
        <v>6649.99</v>
      </c>
      <c r="F202" s="92">
        <f t="shared" si="187"/>
        <v>45038</v>
      </c>
      <c r="G202" s="93">
        <f t="shared" ref="G202:G265" si="196">(E202/D202)-1</f>
        <v>6.1001532602988906E-3</v>
      </c>
      <c r="H202" s="94">
        <f t="shared" si="188"/>
        <v>45097</v>
      </c>
      <c r="I202" s="94">
        <f t="shared" ref="I202:I265" si="197">IF(A202&gt;I201,H202,I201)</f>
        <v>45097</v>
      </c>
      <c r="J202" s="95">
        <f t="shared" si="167"/>
        <v>20</v>
      </c>
      <c r="K202" s="95">
        <f t="shared" si="185"/>
        <v>8</v>
      </c>
      <c r="L202" s="8">
        <f t="shared" si="168"/>
        <v>1.00243561</v>
      </c>
      <c r="M202" s="96">
        <f t="shared" si="184"/>
        <v>1.0071003300000001</v>
      </c>
      <c r="N202" s="96">
        <f t="shared" si="179"/>
        <v>1.0329287708165165</v>
      </c>
      <c r="O202" s="89">
        <f t="shared" si="182"/>
        <v>1.0354445800000001</v>
      </c>
      <c r="P202" s="89">
        <f t="shared" ref="P202:P265" si="198">TRUNC(C202*O202,8)</f>
        <v>970.26483453000003</v>
      </c>
      <c r="Q202" s="11">
        <f t="shared" si="174"/>
        <v>0</v>
      </c>
      <c r="R202" s="7">
        <f t="shared" si="169"/>
        <v>0</v>
      </c>
      <c r="S202" s="89">
        <f t="shared" si="181"/>
        <v>0</v>
      </c>
      <c r="T202" s="98">
        <f t="shared" si="170"/>
        <v>8.5000000000000006E-2</v>
      </c>
      <c r="U202" s="97">
        <f t="shared" si="180"/>
        <v>8</v>
      </c>
      <c r="V202" s="97">
        <v>252</v>
      </c>
      <c r="W202" s="96">
        <f t="shared" ref="W202:W265" si="199">ROUND((1+T202)^TRUNC((U202/V202),9),9)</f>
        <v>1.0025931969999999</v>
      </c>
      <c r="X202" s="89">
        <f t="shared" ref="X202:X265" si="200">TRUNC((P202*(W202-1)),8)</f>
        <v>2.5160878499999999</v>
      </c>
      <c r="Y202" s="137">
        <f t="shared" ref="Y202:Y265" si="201">IF(AND(Q202&gt;0,Z202&lt;&gt;"INCORPJ="),S202+X202,0)</f>
        <v>0</v>
      </c>
      <c r="Z202" s="99" t="str">
        <f t="shared" si="175"/>
        <v>J=</v>
      </c>
      <c r="AA202" s="94">
        <f t="shared" si="176"/>
        <v>45097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v>44915</v>
      </c>
      <c r="AI202" s="107">
        <f t="shared" si="191"/>
        <v>44914</v>
      </c>
      <c r="AJ202" s="107">
        <f t="shared" si="192"/>
        <v>44915</v>
      </c>
      <c r="AK202" s="107">
        <f t="shared" si="193"/>
        <v>44946</v>
      </c>
      <c r="AL202" s="105">
        <f t="shared" si="194"/>
        <v>23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02">(A202+1)</f>
        <v>45079</v>
      </c>
      <c r="B203" s="89">
        <f t="shared" si="195"/>
        <v>973.39183017999994</v>
      </c>
      <c r="C203" s="89">
        <f t="shared" si="183"/>
        <v>937.05143981549884</v>
      </c>
      <c r="D203" s="90">
        <f t="shared" ref="D203:D266" si="203">IF(E203=E202,D202,E202)</f>
        <v>6609.67</v>
      </c>
      <c r="E203" s="91">
        <f t="shared" si="186"/>
        <v>6649.99</v>
      </c>
      <c r="F203" s="92">
        <f t="shared" si="187"/>
        <v>45038</v>
      </c>
      <c r="G203" s="93">
        <f t="shared" si="196"/>
        <v>6.1001532602988906E-3</v>
      </c>
      <c r="H203" s="94">
        <f t="shared" si="188"/>
        <v>45097</v>
      </c>
      <c r="I203" s="94">
        <f t="shared" si="197"/>
        <v>45097</v>
      </c>
      <c r="J203" s="95">
        <f t="shared" ref="J203:J266" si="204">IF(I203=I202,J202,NETWORKDAYS(I202,I203,$AD$201:$AD$502)-1)</f>
        <v>20</v>
      </c>
      <c r="K203" s="95">
        <f t="shared" si="185"/>
        <v>9</v>
      </c>
      <c r="L203" s="8">
        <f t="shared" ref="L203:L266" si="205">IF(E203&lt;D203,1,TRUNC((E203/D203)^TRUNC((K203/J203),9),8))</f>
        <v>1.00274047</v>
      </c>
      <c r="M203" s="96">
        <f t="shared" si="184"/>
        <v>1.0071003300000001</v>
      </c>
      <c r="N203" s="96">
        <f t="shared" si="179"/>
        <v>1.0329287708165165</v>
      </c>
      <c r="O203" s="89">
        <f t="shared" si="182"/>
        <v>1.0357594800000001</v>
      </c>
      <c r="P203" s="89">
        <f t="shared" si="198"/>
        <v>970.55991202999996</v>
      </c>
      <c r="Q203" s="11">
        <f t="shared" si="174"/>
        <v>0</v>
      </c>
      <c r="R203" s="7">
        <f t="shared" ref="R203:R266" si="206">IF(Q203&gt;0,VLOOKUP($A203,$AD$10:$AI$200,6),0)</f>
        <v>0</v>
      </c>
      <c r="S203" s="89">
        <f t="shared" si="181"/>
        <v>0</v>
      </c>
      <c r="T203" s="98">
        <f t="shared" ref="T203:T266" si="207">(T202)</f>
        <v>8.5000000000000006E-2</v>
      </c>
      <c r="U203" s="97">
        <f t="shared" si="180"/>
        <v>9</v>
      </c>
      <c r="V203" s="97">
        <v>252</v>
      </c>
      <c r="W203" s="96">
        <f t="shared" si="199"/>
        <v>1.0029178190000001</v>
      </c>
      <c r="X203" s="89">
        <f t="shared" si="200"/>
        <v>2.8319181499999999</v>
      </c>
      <c r="Y203" s="137">
        <f t="shared" si="201"/>
        <v>0</v>
      </c>
      <c r="Z203" s="99" t="str">
        <f t="shared" si="175"/>
        <v>J=</v>
      </c>
      <c r="AA203" s="94">
        <f t="shared" si="176"/>
        <v>45097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08">AG202+1</f>
        <v>2</v>
      </c>
      <c r="AH203" s="107">
        <f t="shared" ref="AH203:AH215" si="209">EDATE(AH202,1)</f>
        <v>44946</v>
      </c>
      <c r="AI203" s="107">
        <f t="shared" si="191"/>
        <v>44945</v>
      </c>
      <c r="AJ203" s="107">
        <f t="shared" si="192"/>
        <v>44946</v>
      </c>
      <c r="AK203" s="107">
        <f t="shared" si="193"/>
        <v>44979</v>
      </c>
      <c r="AL203" s="105">
        <f t="shared" si="194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02"/>
        <v>45080</v>
      </c>
      <c r="B204" s="89">
        <f t="shared" si="195"/>
        <v>974.00312646999998</v>
      </c>
      <c r="C204" s="89">
        <f t="shared" si="183"/>
        <v>937.05143981549884</v>
      </c>
      <c r="D204" s="90">
        <f t="shared" si="203"/>
        <v>6609.67</v>
      </c>
      <c r="E204" s="91">
        <f t="shared" si="186"/>
        <v>6649.99</v>
      </c>
      <c r="F204" s="92">
        <f t="shared" si="187"/>
        <v>45038</v>
      </c>
      <c r="G204" s="93">
        <f t="shared" si="196"/>
        <v>6.1001532602988906E-3</v>
      </c>
      <c r="H204" s="94">
        <f t="shared" si="188"/>
        <v>45097</v>
      </c>
      <c r="I204" s="94">
        <f t="shared" si="197"/>
        <v>45097</v>
      </c>
      <c r="J204" s="95">
        <f t="shared" si="204"/>
        <v>20</v>
      </c>
      <c r="K204" s="95">
        <f t="shared" si="185"/>
        <v>10</v>
      </c>
      <c r="L204" s="8">
        <f t="shared" si="205"/>
        <v>1.00304543</v>
      </c>
      <c r="M204" s="96">
        <f t="shared" si="184"/>
        <v>1.0071003300000001</v>
      </c>
      <c r="N204" s="96">
        <f t="shared" si="179"/>
        <v>1.0329287708165165</v>
      </c>
      <c r="O204" s="89">
        <f t="shared" si="182"/>
        <v>1.0360744799999999</v>
      </c>
      <c r="P204" s="89">
        <f t="shared" si="198"/>
        <v>970.85508324</v>
      </c>
      <c r="Q204" s="11">
        <f t="shared" ref="Q204:Q267" si="210">IF(VLOOKUP(A204,AD$10:AK$200,8)=VLOOKUP(A203,AD$10:AK$200,8),0,VLOOKUP(A204,AD$10:AK$200,8))</f>
        <v>0</v>
      </c>
      <c r="R204" s="7">
        <f t="shared" si="206"/>
        <v>0</v>
      </c>
      <c r="S204" s="89">
        <f t="shared" si="181"/>
        <v>0</v>
      </c>
      <c r="T204" s="98">
        <f t="shared" si="207"/>
        <v>8.5000000000000006E-2</v>
      </c>
      <c r="U204" s="97">
        <f t="shared" si="180"/>
        <v>10</v>
      </c>
      <c r="V204" s="97">
        <v>252</v>
      </c>
      <c r="W204" s="96">
        <f t="shared" si="199"/>
        <v>1.0032425469999999</v>
      </c>
      <c r="X204" s="89">
        <f t="shared" si="200"/>
        <v>3.1480432299999999</v>
      </c>
      <c r="Y204" s="137">
        <f t="shared" si="201"/>
        <v>0</v>
      </c>
      <c r="Z204" s="99" t="str">
        <f t="shared" ref="Z204:Z267" si="211">IF($Q203&gt;0,VLOOKUP($A203,$AD$10:$AM$200,9),Z203)</f>
        <v>J=</v>
      </c>
      <c r="AA204" s="94">
        <f t="shared" ref="AA204:AA267" si="212">IF($Q203&gt;0,VLOOKUP($A203,$AD$10:$AM$200,10),AA203)</f>
        <v>45097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08"/>
        <v>3</v>
      </c>
      <c r="AH204" s="107">
        <f t="shared" si="209"/>
        <v>44977</v>
      </c>
      <c r="AI204" s="107">
        <f t="shared" si="191"/>
        <v>44974</v>
      </c>
      <c r="AJ204" s="107">
        <f t="shared" si="192"/>
        <v>44979</v>
      </c>
      <c r="AK204" s="107">
        <f t="shared" si="193"/>
        <v>45005</v>
      </c>
      <c r="AL204" s="105">
        <f t="shared" si="194"/>
        <v>18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02"/>
        <v>45081</v>
      </c>
      <c r="B205" s="89">
        <f t="shared" si="195"/>
        <v>974.00312646999998</v>
      </c>
      <c r="C205" s="89">
        <f t="shared" si="183"/>
        <v>937.05143981549884</v>
      </c>
      <c r="D205" s="90">
        <f t="shared" si="203"/>
        <v>6609.67</v>
      </c>
      <c r="E205" s="91">
        <f t="shared" si="186"/>
        <v>6649.99</v>
      </c>
      <c r="F205" s="92">
        <f t="shared" si="187"/>
        <v>45038</v>
      </c>
      <c r="G205" s="93">
        <f t="shared" si="196"/>
        <v>6.1001532602988906E-3</v>
      </c>
      <c r="H205" s="94">
        <f t="shared" si="188"/>
        <v>45097</v>
      </c>
      <c r="I205" s="94">
        <f t="shared" si="197"/>
        <v>45097</v>
      </c>
      <c r="J205" s="95">
        <f t="shared" si="204"/>
        <v>20</v>
      </c>
      <c r="K205" s="95">
        <f t="shared" si="185"/>
        <v>10</v>
      </c>
      <c r="L205" s="8">
        <f t="shared" si="205"/>
        <v>1.00304543</v>
      </c>
      <c r="M205" s="96">
        <f t="shared" si="184"/>
        <v>1.0071003300000001</v>
      </c>
      <c r="N205" s="96">
        <f t="shared" si="179"/>
        <v>1.0329287708165165</v>
      </c>
      <c r="O205" s="89">
        <f t="shared" si="182"/>
        <v>1.0360744799999999</v>
      </c>
      <c r="P205" s="89">
        <f t="shared" si="198"/>
        <v>970.85508324</v>
      </c>
      <c r="Q205" s="11">
        <f t="shared" si="210"/>
        <v>0</v>
      </c>
      <c r="R205" s="7">
        <f t="shared" si="206"/>
        <v>0</v>
      </c>
      <c r="S205" s="89">
        <f t="shared" si="181"/>
        <v>0</v>
      </c>
      <c r="T205" s="98">
        <f t="shared" si="207"/>
        <v>8.5000000000000006E-2</v>
      </c>
      <c r="U205" s="97">
        <f t="shared" si="180"/>
        <v>10</v>
      </c>
      <c r="V205" s="97">
        <v>252</v>
      </c>
      <c r="W205" s="96">
        <f t="shared" si="199"/>
        <v>1.0032425469999999</v>
      </c>
      <c r="X205" s="89">
        <f t="shared" si="200"/>
        <v>3.1480432299999999</v>
      </c>
      <c r="Y205" s="137">
        <f t="shared" si="201"/>
        <v>0</v>
      </c>
      <c r="Z205" s="99" t="str">
        <f t="shared" si="211"/>
        <v>J=</v>
      </c>
      <c r="AA205" s="94">
        <f t="shared" si="212"/>
        <v>45097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08"/>
        <v>4</v>
      </c>
      <c r="AH205" s="107">
        <f t="shared" si="209"/>
        <v>45005</v>
      </c>
      <c r="AI205" s="107">
        <f t="shared" si="191"/>
        <v>45002</v>
      </c>
      <c r="AJ205" s="107">
        <f t="shared" si="192"/>
        <v>45005</v>
      </c>
      <c r="AK205" s="107">
        <f t="shared" si="193"/>
        <v>45036</v>
      </c>
      <c r="AL205" s="105">
        <f t="shared" si="194"/>
        <v>22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02"/>
        <v>45082</v>
      </c>
      <c r="B206" s="89">
        <f t="shared" si="195"/>
        <v>974.00312646999998</v>
      </c>
      <c r="C206" s="89">
        <f t="shared" si="183"/>
        <v>937.05143981549884</v>
      </c>
      <c r="D206" s="90">
        <f t="shared" si="203"/>
        <v>6609.67</v>
      </c>
      <c r="E206" s="91">
        <f t="shared" si="186"/>
        <v>6649.99</v>
      </c>
      <c r="F206" s="92">
        <f t="shared" si="187"/>
        <v>45038</v>
      </c>
      <c r="G206" s="93">
        <f t="shared" si="196"/>
        <v>6.1001532602988906E-3</v>
      </c>
      <c r="H206" s="94">
        <f t="shared" si="188"/>
        <v>45097</v>
      </c>
      <c r="I206" s="94">
        <f t="shared" si="197"/>
        <v>45097</v>
      </c>
      <c r="J206" s="95">
        <f t="shared" si="204"/>
        <v>20</v>
      </c>
      <c r="K206" s="95">
        <f t="shared" si="185"/>
        <v>10</v>
      </c>
      <c r="L206" s="8">
        <f t="shared" si="205"/>
        <v>1.00304543</v>
      </c>
      <c r="M206" s="96">
        <f t="shared" si="184"/>
        <v>1.0071003300000001</v>
      </c>
      <c r="N206" s="96">
        <f t="shared" si="179"/>
        <v>1.0329287708165165</v>
      </c>
      <c r="O206" s="89">
        <f t="shared" si="182"/>
        <v>1.0360744799999999</v>
      </c>
      <c r="P206" s="89">
        <f t="shared" si="198"/>
        <v>970.85508324</v>
      </c>
      <c r="Q206" s="11">
        <f t="shared" si="210"/>
        <v>0</v>
      </c>
      <c r="R206" s="7">
        <f t="shared" si="206"/>
        <v>0</v>
      </c>
      <c r="S206" s="89">
        <f t="shared" si="181"/>
        <v>0</v>
      </c>
      <c r="T206" s="98">
        <f t="shared" si="207"/>
        <v>8.5000000000000006E-2</v>
      </c>
      <c r="U206" s="97">
        <f t="shared" si="180"/>
        <v>10</v>
      </c>
      <c r="V206" s="97">
        <v>252</v>
      </c>
      <c r="W206" s="96">
        <f t="shared" si="199"/>
        <v>1.0032425469999999</v>
      </c>
      <c r="X206" s="89">
        <f t="shared" si="200"/>
        <v>3.1480432299999999</v>
      </c>
      <c r="Y206" s="137">
        <f t="shared" si="201"/>
        <v>0</v>
      </c>
      <c r="Z206" s="99" t="str">
        <f t="shared" si="211"/>
        <v>J=</v>
      </c>
      <c r="AA206" s="94">
        <f t="shared" si="212"/>
        <v>45097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08"/>
        <v>5</v>
      </c>
      <c r="AH206" s="107">
        <f t="shared" si="209"/>
        <v>45036</v>
      </c>
      <c r="AI206" s="107">
        <f t="shared" si="191"/>
        <v>45035</v>
      </c>
      <c r="AJ206" s="107">
        <f t="shared" si="192"/>
        <v>45036</v>
      </c>
      <c r="AK206" s="107">
        <f t="shared" si="193"/>
        <v>45068</v>
      </c>
      <c r="AL206" s="105">
        <f t="shared" si="194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02"/>
        <v>45083</v>
      </c>
      <c r="B207" s="89">
        <f t="shared" si="195"/>
        <v>974.61480948999997</v>
      </c>
      <c r="C207" s="89">
        <f t="shared" si="183"/>
        <v>937.05143981549884</v>
      </c>
      <c r="D207" s="90">
        <f t="shared" si="203"/>
        <v>6609.67</v>
      </c>
      <c r="E207" s="91">
        <f t="shared" si="186"/>
        <v>6649.99</v>
      </c>
      <c r="F207" s="92">
        <f t="shared" si="187"/>
        <v>45038</v>
      </c>
      <c r="G207" s="93">
        <f t="shared" si="196"/>
        <v>6.1001532602988906E-3</v>
      </c>
      <c r="H207" s="94">
        <f t="shared" si="188"/>
        <v>45097</v>
      </c>
      <c r="I207" s="94">
        <f t="shared" si="197"/>
        <v>45097</v>
      </c>
      <c r="J207" s="95">
        <f t="shared" si="204"/>
        <v>20</v>
      </c>
      <c r="K207" s="95">
        <f t="shared" si="185"/>
        <v>11</v>
      </c>
      <c r="L207" s="8">
        <f t="shared" si="205"/>
        <v>1.0033504900000001</v>
      </c>
      <c r="M207" s="96">
        <f t="shared" si="184"/>
        <v>1.0071003300000001</v>
      </c>
      <c r="N207" s="96">
        <f t="shared" si="179"/>
        <v>1.0329287708165165</v>
      </c>
      <c r="O207" s="89">
        <f t="shared" si="182"/>
        <v>1.03638958</v>
      </c>
      <c r="P207" s="89">
        <f t="shared" si="198"/>
        <v>971.15034814000001</v>
      </c>
      <c r="Q207" s="11">
        <f t="shared" si="210"/>
        <v>0</v>
      </c>
      <c r="R207" s="7">
        <f t="shared" si="206"/>
        <v>0</v>
      </c>
      <c r="S207" s="89">
        <f t="shared" si="181"/>
        <v>0</v>
      </c>
      <c r="T207" s="98">
        <f t="shared" si="207"/>
        <v>8.5000000000000006E-2</v>
      </c>
      <c r="U207" s="97">
        <f t="shared" si="180"/>
        <v>11</v>
      </c>
      <c r="V207" s="97">
        <v>252</v>
      </c>
      <c r="W207" s="96">
        <f t="shared" si="199"/>
        <v>1.0035673789999999</v>
      </c>
      <c r="X207" s="89">
        <f t="shared" si="200"/>
        <v>3.4644613500000001</v>
      </c>
      <c r="Y207" s="137">
        <f t="shared" si="201"/>
        <v>0</v>
      </c>
      <c r="Z207" s="99" t="str">
        <f t="shared" si="211"/>
        <v>J=</v>
      </c>
      <c r="AA207" s="94">
        <f t="shared" si="212"/>
        <v>45097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08"/>
        <v>6</v>
      </c>
      <c r="AH207" s="107">
        <f t="shared" si="209"/>
        <v>45066</v>
      </c>
      <c r="AI207" s="107">
        <f t="shared" si="191"/>
        <v>45065</v>
      </c>
      <c r="AJ207" s="107">
        <f t="shared" si="192"/>
        <v>45068</v>
      </c>
      <c r="AK207" s="107">
        <f t="shared" si="193"/>
        <v>45097</v>
      </c>
      <c r="AL207" s="105">
        <f t="shared" si="194"/>
        <v>20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02"/>
        <v>45084</v>
      </c>
      <c r="B208" s="89">
        <f t="shared" si="195"/>
        <v>975.22687198999995</v>
      </c>
      <c r="C208" s="89">
        <f t="shared" si="183"/>
        <v>937.05143981549884</v>
      </c>
      <c r="D208" s="90">
        <f t="shared" si="203"/>
        <v>6609.67</v>
      </c>
      <c r="E208" s="91">
        <f t="shared" si="186"/>
        <v>6649.99</v>
      </c>
      <c r="F208" s="92">
        <f t="shared" si="187"/>
        <v>45038</v>
      </c>
      <c r="G208" s="93">
        <f t="shared" si="196"/>
        <v>6.1001532602988906E-3</v>
      </c>
      <c r="H208" s="94">
        <f t="shared" si="188"/>
        <v>45097</v>
      </c>
      <c r="I208" s="94">
        <f t="shared" si="197"/>
        <v>45097</v>
      </c>
      <c r="J208" s="95">
        <f t="shared" si="204"/>
        <v>20</v>
      </c>
      <c r="K208" s="95">
        <f t="shared" si="185"/>
        <v>12</v>
      </c>
      <c r="L208" s="8">
        <f t="shared" si="205"/>
        <v>1.0036556299999999</v>
      </c>
      <c r="M208" s="96">
        <f t="shared" si="184"/>
        <v>1.0071003300000001</v>
      </c>
      <c r="N208" s="96">
        <f t="shared" si="179"/>
        <v>1.0329287708165165</v>
      </c>
      <c r="O208" s="89">
        <f t="shared" si="182"/>
        <v>1.0367047700000001</v>
      </c>
      <c r="P208" s="89">
        <f t="shared" si="198"/>
        <v>971.44569738999996</v>
      </c>
      <c r="Q208" s="11">
        <f t="shared" si="210"/>
        <v>0</v>
      </c>
      <c r="R208" s="7">
        <f t="shared" si="206"/>
        <v>0</v>
      </c>
      <c r="S208" s="89">
        <f t="shared" si="181"/>
        <v>0</v>
      </c>
      <c r="T208" s="98">
        <f t="shared" si="207"/>
        <v>8.5000000000000006E-2</v>
      </c>
      <c r="U208" s="97">
        <f t="shared" si="180"/>
        <v>12</v>
      </c>
      <c r="V208" s="97">
        <v>252</v>
      </c>
      <c r="W208" s="96">
        <f t="shared" si="199"/>
        <v>1.003892317</v>
      </c>
      <c r="X208" s="89">
        <f t="shared" si="200"/>
        <v>3.7811745999999999</v>
      </c>
      <c r="Y208" s="137">
        <f t="shared" si="201"/>
        <v>0</v>
      </c>
      <c r="Z208" s="99" t="str">
        <f t="shared" si="211"/>
        <v>J=</v>
      </c>
      <c r="AA208" s="94">
        <f t="shared" si="212"/>
        <v>45097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08"/>
        <v>7</v>
      </c>
      <c r="AH208" s="107">
        <f t="shared" si="209"/>
        <v>45097</v>
      </c>
      <c r="AI208" s="107">
        <f t="shared" si="191"/>
        <v>45096</v>
      </c>
      <c r="AJ208" s="107">
        <f t="shared" si="192"/>
        <v>45097</v>
      </c>
      <c r="AK208" s="107">
        <f t="shared" si="193"/>
        <v>45127</v>
      </c>
      <c r="AL208" s="105">
        <f t="shared" si="194"/>
        <v>22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02"/>
        <v>45085</v>
      </c>
      <c r="B209" s="89">
        <f t="shared" si="195"/>
        <v>975.83932158000005</v>
      </c>
      <c r="C209" s="89">
        <f t="shared" si="183"/>
        <v>937.05143981549884</v>
      </c>
      <c r="D209" s="90">
        <f t="shared" si="203"/>
        <v>6609.67</v>
      </c>
      <c r="E209" s="91">
        <f t="shared" si="186"/>
        <v>6649.99</v>
      </c>
      <c r="F209" s="92">
        <f t="shared" si="187"/>
        <v>45038</v>
      </c>
      <c r="G209" s="93">
        <f t="shared" si="196"/>
        <v>6.1001532602988906E-3</v>
      </c>
      <c r="H209" s="94">
        <f t="shared" si="188"/>
        <v>45097</v>
      </c>
      <c r="I209" s="94">
        <f t="shared" si="197"/>
        <v>45097</v>
      </c>
      <c r="J209" s="95">
        <f t="shared" si="204"/>
        <v>20</v>
      </c>
      <c r="K209" s="95">
        <f t="shared" si="185"/>
        <v>13</v>
      </c>
      <c r="L209" s="8">
        <f t="shared" si="205"/>
        <v>1.00396087</v>
      </c>
      <c r="M209" s="96">
        <f t="shared" si="184"/>
        <v>1.0071003300000001</v>
      </c>
      <c r="N209" s="96">
        <f t="shared" si="179"/>
        <v>1.0329287708165165</v>
      </c>
      <c r="O209" s="89">
        <f t="shared" si="182"/>
        <v>1.0370200599999999</v>
      </c>
      <c r="P209" s="89">
        <f t="shared" si="198"/>
        <v>971.74114034000002</v>
      </c>
      <c r="Q209" s="11">
        <f t="shared" si="210"/>
        <v>0</v>
      </c>
      <c r="R209" s="7">
        <f t="shared" si="206"/>
        <v>0</v>
      </c>
      <c r="S209" s="89">
        <f t="shared" si="181"/>
        <v>0</v>
      </c>
      <c r="T209" s="98">
        <f t="shared" si="207"/>
        <v>8.5000000000000006E-2</v>
      </c>
      <c r="U209" s="97">
        <f t="shared" si="180"/>
        <v>13</v>
      </c>
      <c r="V209" s="97">
        <v>252</v>
      </c>
      <c r="W209" s="96">
        <f t="shared" si="199"/>
        <v>1.0042173590000001</v>
      </c>
      <c r="X209" s="89">
        <f t="shared" si="200"/>
        <v>4.0981812399999997</v>
      </c>
      <c r="Y209" s="137">
        <f t="shared" si="201"/>
        <v>0</v>
      </c>
      <c r="Z209" s="99" t="str">
        <f t="shared" si="211"/>
        <v>J=</v>
      </c>
      <c r="AA209" s="94">
        <f t="shared" si="212"/>
        <v>45097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08"/>
        <v>8</v>
      </c>
      <c r="AH209" s="107">
        <f t="shared" si="209"/>
        <v>45127</v>
      </c>
      <c r="AI209" s="107">
        <f t="shared" si="191"/>
        <v>45126</v>
      </c>
      <c r="AJ209" s="107">
        <f t="shared" si="192"/>
        <v>45127</v>
      </c>
      <c r="AK209" s="107">
        <f t="shared" si="193"/>
        <v>45159</v>
      </c>
      <c r="AL209" s="105">
        <f t="shared" si="194"/>
        <v>22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02"/>
        <v>45086</v>
      </c>
      <c r="B210" s="89">
        <f t="shared" si="195"/>
        <v>975.83932158000005</v>
      </c>
      <c r="C210" s="89">
        <f t="shared" si="183"/>
        <v>937.05143981549884</v>
      </c>
      <c r="D210" s="90">
        <f t="shared" si="203"/>
        <v>6609.67</v>
      </c>
      <c r="E210" s="91">
        <f t="shared" si="186"/>
        <v>6649.99</v>
      </c>
      <c r="F210" s="92">
        <f t="shared" si="187"/>
        <v>45038</v>
      </c>
      <c r="G210" s="93">
        <f t="shared" si="196"/>
        <v>6.1001532602988906E-3</v>
      </c>
      <c r="H210" s="94">
        <f t="shared" si="188"/>
        <v>45097</v>
      </c>
      <c r="I210" s="94">
        <f t="shared" si="197"/>
        <v>45097</v>
      </c>
      <c r="J210" s="95">
        <f t="shared" si="204"/>
        <v>20</v>
      </c>
      <c r="K210" s="95">
        <f t="shared" si="185"/>
        <v>13</v>
      </c>
      <c r="L210" s="8">
        <f t="shared" si="205"/>
        <v>1.00396087</v>
      </c>
      <c r="M210" s="96">
        <f t="shared" si="184"/>
        <v>1.0071003300000001</v>
      </c>
      <c r="N210" s="96">
        <f t="shared" si="179"/>
        <v>1.0329287708165165</v>
      </c>
      <c r="O210" s="89">
        <f t="shared" si="182"/>
        <v>1.0370200599999999</v>
      </c>
      <c r="P210" s="89">
        <f t="shared" si="198"/>
        <v>971.74114034000002</v>
      </c>
      <c r="Q210" s="11">
        <f t="shared" si="210"/>
        <v>0</v>
      </c>
      <c r="R210" s="7">
        <f t="shared" si="206"/>
        <v>0</v>
      </c>
      <c r="S210" s="89">
        <f t="shared" si="181"/>
        <v>0</v>
      </c>
      <c r="T210" s="98">
        <f t="shared" si="207"/>
        <v>8.5000000000000006E-2</v>
      </c>
      <c r="U210" s="97">
        <f t="shared" si="180"/>
        <v>13</v>
      </c>
      <c r="V210" s="97">
        <v>252</v>
      </c>
      <c r="W210" s="96">
        <f t="shared" si="199"/>
        <v>1.0042173590000001</v>
      </c>
      <c r="X210" s="89">
        <f t="shared" si="200"/>
        <v>4.0981812399999997</v>
      </c>
      <c r="Y210" s="137">
        <f t="shared" si="201"/>
        <v>0</v>
      </c>
      <c r="Z210" s="99" t="str">
        <f t="shared" si="211"/>
        <v>J=</v>
      </c>
      <c r="AA210" s="94">
        <f t="shared" si="212"/>
        <v>45097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08"/>
        <v>9</v>
      </c>
      <c r="AH210" s="107">
        <f t="shared" si="209"/>
        <v>45158</v>
      </c>
      <c r="AI210" s="107">
        <f t="shared" si="191"/>
        <v>45156</v>
      </c>
      <c r="AJ210" s="107">
        <f t="shared" si="192"/>
        <v>45159</v>
      </c>
      <c r="AK210" s="107">
        <f t="shared" si="193"/>
        <v>45189</v>
      </c>
      <c r="AL210" s="105">
        <f t="shared" si="194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02"/>
        <v>45087</v>
      </c>
      <c r="B211" s="89">
        <f t="shared" si="195"/>
        <v>976.45217077999996</v>
      </c>
      <c r="C211" s="89">
        <f t="shared" si="183"/>
        <v>937.05143981549884</v>
      </c>
      <c r="D211" s="90">
        <f t="shared" si="203"/>
        <v>6609.67</v>
      </c>
      <c r="E211" s="91">
        <f t="shared" si="186"/>
        <v>6649.99</v>
      </c>
      <c r="F211" s="92">
        <f t="shared" si="187"/>
        <v>45038</v>
      </c>
      <c r="G211" s="93">
        <f t="shared" si="196"/>
        <v>6.1001532602988906E-3</v>
      </c>
      <c r="H211" s="94">
        <f t="shared" si="188"/>
        <v>45097</v>
      </c>
      <c r="I211" s="94">
        <f t="shared" si="197"/>
        <v>45097</v>
      </c>
      <c r="J211" s="95">
        <f t="shared" si="204"/>
        <v>20</v>
      </c>
      <c r="K211" s="95">
        <f t="shared" si="185"/>
        <v>14</v>
      </c>
      <c r="L211" s="8">
        <f t="shared" si="205"/>
        <v>1.0042662099999999</v>
      </c>
      <c r="M211" s="96">
        <f t="shared" si="184"/>
        <v>1.0071003300000001</v>
      </c>
      <c r="N211" s="96">
        <f t="shared" si="179"/>
        <v>1.0329287708165165</v>
      </c>
      <c r="O211" s="89">
        <f t="shared" si="182"/>
        <v>1.03733546</v>
      </c>
      <c r="P211" s="89">
        <f t="shared" si="198"/>
        <v>972.03668635999998</v>
      </c>
      <c r="Q211" s="11">
        <f t="shared" si="210"/>
        <v>0</v>
      </c>
      <c r="R211" s="7">
        <f t="shared" si="206"/>
        <v>0</v>
      </c>
      <c r="S211" s="89">
        <f t="shared" si="181"/>
        <v>0</v>
      </c>
      <c r="T211" s="98">
        <f t="shared" si="207"/>
        <v>8.5000000000000006E-2</v>
      </c>
      <c r="U211" s="97">
        <f t="shared" si="180"/>
        <v>14</v>
      </c>
      <c r="V211" s="97">
        <v>252</v>
      </c>
      <c r="W211" s="96">
        <f t="shared" si="199"/>
        <v>1.0045425079999999</v>
      </c>
      <c r="X211" s="89">
        <f t="shared" si="200"/>
        <v>4.4154844200000003</v>
      </c>
      <c r="Y211" s="137">
        <f t="shared" si="201"/>
        <v>0</v>
      </c>
      <c r="Z211" s="99" t="str">
        <f t="shared" si="211"/>
        <v>J=</v>
      </c>
      <c r="AA211" s="94">
        <f t="shared" si="212"/>
        <v>45097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08"/>
        <v>10</v>
      </c>
      <c r="AH211" s="107">
        <f t="shared" si="209"/>
        <v>45189</v>
      </c>
      <c r="AI211" s="107">
        <f t="shared" si="191"/>
        <v>45188</v>
      </c>
      <c r="AJ211" s="107">
        <f t="shared" si="192"/>
        <v>45189</v>
      </c>
      <c r="AK211" s="107">
        <f t="shared" si="193"/>
        <v>45219</v>
      </c>
      <c r="AL211" s="105">
        <f t="shared" si="194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02"/>
        <v>45088</v>
      </c>
      <c r="B212" s="89">
        <f t="shared" si="195"/>
        <v>976.45217077999996</v>
      </c>
      <c r="C212" s="89">
        <f t="shared" si="183"/>
        <v>937.05143981549884</v>
      </c>
      <c r="D212" s="90">
        <f t="shared" si="203"/>
        <v>6609.67</v>
      </c>
      <c r="E212" s="91">
        <f t="shared" si="186"/>
        <v>6649.99</v>
      </c>
      <c r="F212" s="92">
        <f t="shared" si="187"/>
        <v>45038</v>
      </c>
      <c r="G212" s="93">
        <f t="shared" si="196"/>
        <v>6.1001532602988906E-3</v>
      </c>
      <c r="H212" s="94">
        <f t="shared" si="188"/>
        <v>45097</v>
      </c>
      <c r="I212" s="94">
        <f t="shared" si="197"/>
        <v>45097</v>
      </c>
      <c r="J212" s="95">
        <f t="shared" si="204"/>
        <v>20</v>
      </c>
      <c r="K212" s="95">
        <f t="shared" si="185"/>
        <v>14</v>
      </c>
      <c r="L212" s="8">
        <f t="shared" si="205"/>
        <v>1.0042662099999999</v>
      </c>
      <c r="M212" s="96">
        <f t="shared" si="184"/>
        <v>1.0071003300000001</v>
      </c>
      <c r="N212" s="96">
        <f t="shared" si="179"/>
        <v>1.0329287708165165</v>
      </c>
      <c r="O212" s="89">
        <f t="shared" si="182"/>
        <v>1.03733546</v>
      </c>
      <c r="P212" s="89">
        <f t="shared" si="198"/>
        <v>972.03668635999998</v>
      </c>
      <c r="Q212" s="11">
        <f t="shared" si="210"/>
        <v>0</v>
      </c>
      <c r="R212" s="7">
        <f t="shared" si="206"/>
        <v>0</v>
      </c>
      <c r="S212" s="89">
        <f t="shared" si="181"/>
        <v>0</v>
      </c>
      <c r="T212" s="98">
        <f t="shared" si="207"/>
        <v>8.5000000000000006E-2</v>
      </c>
      <c r="U212" s="97">
        <f t="shared" si="180"/>
        <v>14</v>
      </c>
      <c r="V212" s="97">
        <v>252</v>
      </c>
      <c r="W212" s="96">
        <f t="shared" si="199"/>
        <v>1.0045425079999999</v>
      </c>
      <c r="X212" s="89">
        <f t="shared" si="200"/>
        <v>4.4154844200000003</v>
      </c>
      <c r="Y212" s="137">
        <f t="shared" si="201"/>
        <v>0</v>
      </c>
      <c r="Z212" s="99" t="str">
        <f t="shared" si="211"/>
        <v>J=</v>
      </c>
      <c r="AA212" s="94">
        <f t="shared" si="212"/>
        <v>45097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08"/>
        <v>11</v>
      </c>
      <c r="AH212" s="107">
        <f t="shared" si="209"/>
        <v>45219</v>
      </c>
      <c r="AI212" s="107">
        <f t="shared" si="191"/>
        <v>45218</v>
      </c>
      <c r="AJ212" s="107">
        <f t="shared" si="192"/>
        <v>45219</v>
      </c>
      <c r="AK212" s="107">
        <f t="shared" si="193"/>
        <v>45250</v>
      </c>
      <c r="AL212" s="105">
        <f t="shared" si="194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02"/>
        <v>45089</v>
      </c>
      <c r="B213" s="89">
        <f t="shared" si="195"/>
        <v>976.45217077999996</v>
      </c>
      <c r="C213" s="89">
        <f t="shared" si="183"/>
        <v>937.05143981549884</v>
      </c>
      <c r="D213" s="90">
        <f t="shared" si="203"/>
        <v>6609.67</v>
      </c>
      <c r="E213" s="91">
        <f t="shared" si="186"/>
        <v>6649.99</v>
      </c>
      <c r="F213" s="92">
        <f t="shared" si="187"/>
        <v>45038</v>
      </c>
      <c r="G213" s="93">
        <f t="shared" si="196"/>
        <v>6.1001532602988906E-3</v>
      </c>
      <c r="H213" s="94">
        <f t="shared" si="188"/>
        <v>45097</v>
      </c>
      <c r="I213" s="94">
        <f t="shared" si="197"/>
        <v>45097</v>
      </c>
      <c r="J213" s="95">
        <f t="shared" si="204"/>
        <v>20</v>
      </c>
      <c r="K213" s="95">
        <f t="shared" si="185"/>
        <v>14</v>
      </c>
      <c r="L213" s="8">
        <f t="shared" si="205"/>
        <v>1.0042662099999999</v>
      </c>
      <c r="M213" s="96">
        <f t="shared" si="184"/>
        <v>1.0071003300000001</v>
      </c>
      <c r="N213" s="96">
        <f t="shared" si="179"/>
        <v>1.0329287708165165</v>
      </c>
      <c r="O213" s="89">
        <f t="shared" si="182"/>
        <v>1.03733546</v>
      </c>
      <c r="P213" s="89">
        <f t="shared" si="198"/>
        <v>972.03668635999998</v>
      </c>
      <c r="Q213" s="11">
        <f t="shared" si="210"/>
        <v>0</v>
      </c>
      <c r="R213" s="7">
        <f t="shared" si="206"/>
        <v>0</v>
      </c>
      <c r="S213" s="89">
        <f t="shared" si="181"/>
        <v>0</v>
      </c>
      <c r="T213" s="98">
        <f t="shared" si="207"/>
        <v>8.5000000000000006E-2</v>
      </c>
      <c r="U213" s="97">
        <f t="shared" si="180"/>
        <v>14</v>
      </c>
      <c r="V213" s="97">
        <v>252</v>
      </c>
      <c r="W213" s="96">
        <f t="shared" si="199"/>
        <v>1.0045425079999999</v>
      </c>
      <c r="X213" s="89">
        <f t="shared" si="200"/>
        <v>4.4154844200000003</v>
      </c>
      <c r="Y213" s="137">
        <f t="shared" si="201"/>
        <v>0</v>
      </c>
      <c r="Z213" s="99" t="str">
        <f t="shared" si="211"/>
        <v>J=</v>
      </c>
      <c r="AA213" s="94">
        <f t="shared" si="212"/>
        <v>45097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08"/>
        <v>12</v>
      </c>
      <c r="AH213" s="107">
        <f t="shared" si="209"/>
        <v>45250</v>
      </c>
      <c r="AI213" s="107">
        <f t="shared" si="191"/>
        <v>45247</v>
      </c>
      <c r="AJ213" s="107">
        <f t="shared" si="192"/>
        <v>45250</v>
      </c>
      <c r="AK213" s="107">
        <f t="shared" si="193"/>
        <v>45280</v>
      </c>
      <c r="AL213" s="105">
        <f t="shared" si="194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02"/>
        <v>45090</v>
      </c>
      <c r="B214" s="89">
        <f t="shared" si="195"/>
        <v>977.06537921000006</v>
      </c>
      <c r="C214" s="89">
        <f t="shared" si="183"/>
        <v>937.05143981549884</v>
      </c>
      <c r="D214" s="90">
        <f t="shared" si="203"/>
        <v>6609.67</v>
      </c>
      <c r="E214" s="91">
        <f t="shared" si="186"/>
        <v>6649.99</v>
      </c>
      <c r="F214" s="92">
        <f t="shared" si="187"/>
        <v>45038</v>
      </c>
      <c r="G214" s="93">
        <f t="shared" si="196"/>
        <v>6.1001532602988906E-3</v>
      </c>
      <c r="H214" s="94">
        <f t="shared" si="188"/>
        <v>45097</v>
      </c>
      <c r="I214" s="94">
        <f t="shared" si="197"/>
        <v>45097</v>
      </c>
      <c r="J214" s="95">
        <f t="shared" si="204"/>
        <v>20</v>
      </c>
      <c r="K214" s="95">
        <f t="shared" si="185"/>
        <v>15</v>
      </c>
      <c r="L214" s="8">
        <f t="shared" si="205"/>
        <v>1.00457163</v>
      </c>
      <c r="M214" s="96">
        <f t="shared" si="184"/>
        <v>1.0071003300000001</v>
      </c>
      <c r="N214" s="96">
        <f t="shared" si="179"/>
        <v>1.0329287708165165</v>
      </c>
      <c r="O214" s="89">
        <f t="shared" si="182"/>
        <v>1.0376509300000001</v>
      </c>
      <c r="P214" s="89">
        <f t="shared" si="198"/>
        <v>972.33229798000002</v>
      </c>
      <c r="Q214" s="11">
        <f t="shared" si="210"/>
        <v>0</v>
      </c>
      <c r="R214" s="7">
        <f t="shared" si="206"/>
        <v>0</v>
      </c>
      <c r="S214" s="89">
        <f t="shared" si="181"/>
        <v>0</v>
      </c>
      <c r="T214" s="98">
        <f t="shared" si="207"/>
        <v>8.5000000000000006E-2</v>
      </c>
      <c r="U214" s="97">
        <f t="shared" si="180"/>
        <v>15</v>
      </c>
      <c r="V214" s="97">
        <v>252</v>
      </c>
      <c r="W214" s="96">
        <f t="shared" si="199"/>
        <v>1.0048677610000001</v>
      </c>
      <c r="X214" s="89">
        <f t="shared" si="200"/>
        <v>4.7330812299999998</v>
      </c>
      <c r="Y214" s="137">
        <f t="shared" si="201"/>
        <v>0</v>
      </c>
      <c r="Z214" s="99" t="str">
        <f t="shared" si="211"/>
        <v>J=</v>
      </c>
      <c r="AA214" s="94">
        <f t="shared" si="212"/>
        <v>45097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08"/>
        <v>13</v>
      </c>
      <c r="AH214" s="107">
        <f t="shared" si="209"/>
        <v>45280</v>
      </c>
      <c r="AI214" s="107">
        <f t="shared" si="191"/>
        <v>45279</v>
      </c>
      <c r="AJ214" s="107">
        <f t="shared" si="192"/>
        <v>45280</v>
      </c>
      <c r="AK214" s="107">
        <f t="shared" si="193"/>
        <v>45313</v>
      </c>
      <c r="AL214" s="105">
        <f t="shared" si="19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02"/>
        <v>45091</v>
      </c>
      <c r="B215" s="89">
        <f t="shared" si="195"/>
        <v>977.67898567999998</v>
      </c>
      <c r="C215" s="89">
        <f t="shared" si="183"/>
        <v>937.05143981549884</v>
      </c>
      <c r="D215" s="90">
        <f t="shared" si="203"/>
        <v>6609.67</v>
      </c>
      <c r="E215" s="91">
        <f t="shared" si="186"/>
        <v>6649.99</v>
      </c>
      <c r="F215" s="92">
        <f t="shared" si="187"/>
        <v>45038</v>
      </c>
      <c r="G215" s="93">
        <f t="shared" si="196"/>
        <v>6.1001532602988906E-3</v>
      </c>
      <c r="H215" s="94">
        <f t="shared" si="188"/>
        <v>45097</v>
      </c>
      <c r="I215" s="94">
        <f t="shared" si="197"/>
        <v>45097</v>
      </c>
      <c r="J215" s="95">
        <f t="shared" si="204"/>
        <v>20</v>
      </c>
      <c r="K215" s="95">
        <f t="shared" si="185"/>
        <v>16</v>
      </c>
      <c r="L215" s="8">
        <f t="shared" si="205"/>
        <v>1.00487715</v>
      </c>
      <c r="M215" s="96">
        <f t="shared" si="184"/>
        <v>1.0071003300000001</v>
      </c>
      <c r="N215" s="96">
        <f t="shared" si="179"/>
        <v>1.0329287708165165</v>
      </c>
      <c r="O215" s="89">
        <f t="shared" si="182"/>
        <v>1.03796651</v>
      </c>
      <c r="P215" s="89">
        <f t="shared" si="198"/>
        <v>972.62801266999998</v>
      </c>
      <c r="Q215" s="11">
        <f t="shared" si="210"/>
        <v>0</v>
      </c>
      <c r="R215" s="7">
        <f t="shared" si="206"/>
        <v>0</v>
      </c>
      <c r="S215" s="89">
        <f t="shared" si="181"/>
        <v>0</v>
      </c>
      <c r="T215" s="98">
        <f t="shared" si="207"/>
        <v>8.5000000000000006E-2</v>
      </c>
      <c r="U215" s="97">
        <f t="shared" si="180"/>
        <v>16</v>
      </c>
      <c r="V215" s="97">
        <v>252</v>
      </c>
      <c r="W215" s="96">
        <f t="shared" si="199"/>
        <v>1.0051931190000001</v>
      </c>
      <c r="X215" s="89">
        <f t="shared" si="200"/>
        <v>5.0509730099999999</v>
      </c>
      <c r="Y215" s="137">
        <f t="shared" si="201"/>
        <v>0</v>
      </c>
      <c r="Z215" s="99" t="str">
        <f t="shared" si="211"/>
        <v>J=</v>
      </c>
      <c r="AA215" s="94">
        <f t="shared" si="212"/>
        <v>45097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08"/>
        <v>14</v>
      </c>
      <c r="AH215" s="107">
        <f t="shared" si="209"/>
        <v>45311</v>
      </c>
      <c r="AI215" s="107">
        <f t="shared" si="191"/>
        <v>45310</v>
      </c>
      <c r="AJ215" s="107">
        <f t="shared" si="192"/>
        <v>45313</v>
      </c>
      <c r="AK215" s="107">
        <f t="shared" si="193"/>
        <v>45342</v>
      </c>
      <c r="AL215" s="105">
        <f t="shared" si="194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02"/>
        <v>45092</v>
      </c>
      <c r="B216" s="89">
        <f t="shared" si="195"/>
        <v>978.29298191999999</v>
      </c>
      <c r="C216" s="89">
        <f t="shared" si="183"/>
        <v>937.05143981549884</v>
      </c>
      <c r="D216" s="90">
        <f t="shared" si="203"/>
        <v>6609.67</v>
      </c>
      <c r="E216" s="91">
        <f t="shared" si="186"/>
        <v>6649.99</v>
      </c>
      <c r="F216" s="92">
        <f t="shared" si="187"/>
        <v>45038</v>
      </c>
      <c r="G216" s="93">
        <f t="shared" si="196"/>
        <v>6.1001532602988906E-3</v>
      </c>
      <c r="H216" s="94">
        <f t="shared" si="188"/>
        <v>45097</v>
      </c>
      <c r="I216" s="94">
        <f t="shared" si="197"/>
        <v>45097</v>
      </c>
      <c r="J216" s="95">
        <f t="shared" si="204"/>
        <v>20</v>
      </c>
      <c r="K216" s="95">
        <f t="shared" si="185"/>
        <v>17</v>
      </c>
      <c r="L216" s="8">
        <f t="shared" si="205"/>
        <v>1.0051827600000001</v>
      </c>
      <c r="M216" s="96">
        <f t="shared" si="184"/>
        <v>1.0071003300000001</v>
      </c>
      <c r="N216" s="96">
        <f t="shared" si="179"/>
        <v>1.0329287708165165</v>
      </c>
      <c r="O216" s="89">
        <f t="shared" si="182"/>
        <v>1.0382821900000001</v>
      </c>
      <c r="P216" s="89">
        <f t="shared" si="198"/>
        <v>972.92382107000003</v>
      </c>
      <c r="Q216" s="11">
        <f t="shared" si="210"/>
        <v>0</v>
      </c>
      <c r="R216" s="7">
        <f t="shared" si="206"/>
        <v>0</v>
      </c>
      <c r="S216" s="89">
        <f t="shared" si="181"/>
        <v>0</v>
      </c>
      <c r="T216" s="98">
        <f t="shared" si="207"/>
        <v>8.5000000000000006E-2</v>
      </c>
      <c r="U216" s="97">
        <f t="shared" si="180"/>
        <v>17</v>
      </c>
      <c r="V216" s="97">
        <v>252</v>
      </c>
      <c r="W216" s="96">
        <f t="shared" si="199"/>
        <v>1.005518583</v>
      </c>
      <c r="X216" s="89">
        <f t="shared" si="200"/>
        <v>5.3691608500000001</v>
      </c>
      <c r="Y216" s="137">
        <f t="shared" si="201"/>
        <v>0</v>
      </c>
      <c r="Z216" s="99" t="str">
        <f t="shared" si="211"/>
        <v>J=</v>
      </c>
      <c r="AA216" s="94">
        <f t="shared" si="212"/>
        <v>45097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08"/>
        <v>15</v>
      </c>
      <c r="AH216" s="107">
        <f t="shared" ref="AH216:AH279" si="213">EDATE(AH215,1)</f>
        <v>45342</v>
      </c>
      <c r="AI216" s="107">
        <f t="shared" si="191"/>
        <v>45341</v>
      </c>
      <c r="AJ216" s="107">
        <f t="shared" si="192"/>
        <v>45342</v>
      </c>
      <c r="AK216" s="107">
        <f t="shared" ref="AK216:AK279" si="214">AJ217</f>
        <v>45371</v>
      </c>
      <c r="AL216" s="105">
        <f t="shared" si="194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02"/>
        <v>45093</v>
      </c>
      <c r="B217" s="89">
        <f t="shared" si="195"/>
        <v>978.90734927999995</v>
      </c>
      <c r="C217" s="89">
        <f t="shared" si="183"/>
        <v>937.05143981549884</v>
      </c>
      <c r="D217" s="90">
        <f t="shared" si="203"/>
        <v>6609.67</v>
      </c>
      <c r="E217" s="91">
        <f t="shared" si="186"/>
        <v>6649.99</v>
      </c>
      <c r="F217" s="92">
        <f t="shared" si="187"/>
        <v>45038</v>
      </c>
      <c r="G217" s="93">
        <f t="shared" si="196"/>
        <v>6.1001532602988906E-3</v>
      </c>
      <c r="H217" s="94">
        <f t="shared" si="188"/>
        <v>45097</v>
      </c>
      <c r="I217" s="94">
        <f t="shared" si="197"/>
        <v>45097</v>
      </c>
      <c r="J217" s="95">
        <f t="shared" si="204"/>
        <v>20</v>
      </c>
      <c r="K217" s="95">
        <f t="shared" si="185"/>
        <v>18</v>
      </c>
      <c r="L217" s="8">
        <f t="shared" si="205"/>
        <v>1.00548846</v>
      </c>
      <c r="M217" s="96">
        <f t="shared" si="184"/>
        <v>1.0071003300000001</v>
      </c>
      <c r="N217" s="96">
        <f t="shared" si="179"/>
        <v>1.0329287708165165</v>
      </c>
      <c r="O217" s="89">
        <f t="shared" si="182"/>
        <v>1.03859795</v>
      </c>
      <c r="P217" s="89">
        <f t="shared" si="198"/>
        <v>973.21970442999998</v>
      </c>
      <c r="Q217" s="11">
        <f t="shared" si="210"/>
        <v>0</v>
      </c>
      <c r="R217" s="7">
        <f t="shared" si="206"/>
        <v>0</v>
      </c>
      <c r="S217" s="89">
        <f t="shared" si="181"/>
        <v>0</v>
      </c>
      <c r="T217" s="98">
        <f t="shared" si="207"/>
        <v>8.5000000000000006E-2</v>
      </c>
      <c r="U217" s="97">
        <f t="shared" si="180"/>
        <v>18</v>
      </c>
      <c r="V217" s="97">
        <v>252</v>
      </c>
      <c r="W217" s="96">
        <f t="shared" si="199"/>
        <v>1.005844153</v>
      </c>
      <c r="X217" s="89">
        <f t="shared" si="200"/>
        <v>5.6876448499999999</v>
      </c>
      <c r="Y217" s="137">
        <f t="shared" si="201"/>
        <v>0</v>
      </c>
      <c r="Z217" s="99" t="str">
        <f t="shared" si="211"/>
        <v>J=</v>
      </c>
      <c r="AA217" s="94">
        <f t="shared" si="212"/>
        <v>45097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08"/>
        <v>16</v>
      </c>
      <c r="AH217" s="107">
        <f t="shared" si="213"/>
        <v>45371</v>
      </c>
      <c r="AI217" s="107">
        <f t="shared" si="191"/>
        <v>45370</v>
      </c>
      <c r="AJ217" s="107">
        <f t="shared" si="192"/>
        <v>45371</v>
      </c>
      <c r="AK217" s="107">
        <f t="shared" si="214"/>
        <v>45404</v>
      </c>
      <c r="AL217" s="105">
        <f t="shared" si="1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02"/>
        <v>45094</v>
      </c>
      <c r="B218" s="89">
        <f t="shared" si="195"/>
        <v>979.52211425999997</v>
      </c>
      <c r="C218" s="89">
        <f t="shared" si="183"/>
        <v>937.05143981549884</v>
      </c>
      <c r="D218" s="90">
        <f t="shared" si="203"/>
        <v>6609.67</v>
      </c>
      <c r="E218" s="91">
        <f t="shared" si="186"/>
        <v>6649.99</v>
      </c>
      <c r="F218" s="92">
        <f t="shared" si="187"/>
        <v>45038</v>
      </c>
      <c r="G218" s="93">
        <f t="shared" si="196"/>
        <v>6.1001532602988906E-3</v>
      </c>
      <c r="H218" s="94">
        <f t="shared" si="188"/>
        <v>45097</v>
      </c>
      <c r="I218" s="94">
        <f t="shared" si="197"/>
        <v>45097</v>
      </c>
      <c r="J218" s="95">
        <f t="shared" si="204"/>
        <v>20</v>
      </c>
      <c r="K218" s="95">
        <f t="shared" si="185"/>
        <v>19</v>
      </c>
      <c r="L218" s="8">
        <f t="shared" si="205"/>
        <v>1.0057942600000001</v>
      </c>
      <c r="M218" s="96">
        <f t="shared" si="184"/>
        <v>1.0071003300000001</v>
      </c>
      <c r="N218" s="96">
        <f t="shared" si="179"/>
        <v>1.0329287708165165</v>
      </c>
      <c r="O218" s="89">
        <f t="shared" si="182"/>
        <v>1.0389138200000001</v>
      </c>
      <c r="P218" s="89">
        <f t="shared" si="198"/>
        <v>973.51569086999996</v>
      </c>
      <c r="Q218" s="11">
        <f t="shared" si="210"/>
        <v>0</v>
      </c>
      <c r="R218" s="7">
        <f t="shared" si="206"/>
        <v>0</v>
      </c>
      <c r="S218" s="89">
        <f t="shared" si="181"/>
        <v>0</v>
      </c>
      <c r="T218" s="98">
        <f t="shared" si="207"/>
        <v>8.5000000000000006E-2</v>
      </c>
      <c r="U218" s="97">
        <f t="shared" si="180"/>
        <v>19</v>
      </c>
      <c r="V218" s="97">
        <v>252</v>
      </c>
      <c r="W218" s="96">
        <f t="shared" si="199"/>
        <v>1.0061698269999999</v>
      </c>
      <c r="X218" s="89">
        <f t="shared" si="200"/>
        <v>6.0064233900000001</v>
      </c>
      <c r="Y218" s="137">
        <f t="shared" si="201"/>
        <v>0</v>
      </c>
      <c r="Z218" s="99" t="str">
        <f t="shared" si="211"/>
        <v>J=</v>
      </c>
      <c r="AA218" s="94">
        <f t="shared" si="212"/>
        <v>45097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08"/>
        <v>17</v>
      </c>
      <c r="AH218" s="107">
        <f t="shared" si="213"/>
        <v>45402</v>
      </c>
      <c r="AI218" s="107">
        <f t="shared" si="191"/>
        <v>45401</v>
      </c>
      <c r="AJ218" s="107">
        <f t="shared" si="192"/>
        <v>45404</v>
      </c>
      <c r="AK218" s="107">
        <f t="shared" si="214"/>
        <v>45432</v>
      </c>
      <c r="AL218" s="105">
        <f t="shared" si="194"/>
        <v>19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02"/>
        <v>45095</v>
      </c>
      <c r="B219" s="89">
        <f t="shared" si="195"/>
        <v>979.52211425999997</v>
      </c>
      <c r="C219" s="89">
        <f t="shared" si="183"/>
        <v>937.05143981549884</v>
      </c>
      <c r="D219" s="90">
        <f t="shared" si="203"/>
        <v>6609.67</v>
      </c>
      <c r="E219" s="91">
        <f t="shared" si="186"/>
        <v>6649.99</v>
      </c>
      <c r="F219" s="92">
        <f t="shared" si="187"/>
        <v>45038</v>
      </c>
      <c r="G219" s="93">
        <f t="shared" si="196"/>
        <v>6.1001532602988906E-3</v>
      </c>
      <c r="H219" s="94">
        <f t="shared" si="188"/>
        <v>45097</v>
      </c>
      <c r="I219" s="94">
        <f t="shared" si="197"/>
        <v>45097</v>
      </c>
      <c r="J219" s="95">
        <f t="shared" si="204"/>
        <v>20</v>
      </c>
      <c r="K219" s="95">
        <f t="shared" si="185"/>
        <v>19</v>
      </c>
      <c r="L219" s="8">
        <f t="shared" si="205"/>
        <v>1.0057942600000001</v>
      </c>
      <c r="M219" s="96">
        <f t="shared" si="184"/>
        <v>1.0071003300000001</v>
      </c>
      <c r="N219" s="96">
        <f t="shared" si="179"/>
        <v>1.0329287708165165</v>
      </c>
      <c r="O219" s="89">
        <f t="shared" si="182"/>
        <v>1.0389138200000001</v>
      </c>
      <c r="P219" s="89">
        <f t="shared" si="198"/>
        <v>973.51569086999996</v>
      </c>
      <c r="Q219" s="11">
        <f t="shared" si="210"/>
        <v>0</v>
      </c>
      <c r="R219" s="7">
        <f t="shared" si="206"/>
        <v>0</v>
      </c>
      <c r="S219" s="89">
        <f t="shared" si="181"/>
        <v>0</v>
      </c>
      <c r="T219" s="98">
        <f t="shared" si="207"/>
        <v>8.5000000000000006E-2</v>
      </c>
      <c r="U219" s="97">
        <f t="shared" si="180"/>
        <v>19</v>
      </c>
      <c r="V219" s="97">
        <v>252</v>
      </c>
      <c r="W219" s="96">
        <f t="shared" si="199"/>
        <v>1.0061698269999999</v>
      </c>
      <c r="X219" s="89">
        <f t="shared" si="200"/>
        <v>6.0064233900000001</v>
      </c>
      <c r="Y219" s="137">
        <f t="shared" si="201"/>
        <v>0</v>
      </c>
      <c r="Z219" s="99" t="str">
        <f t="shared" si="211"/>
        <v>J=</v>
      </c>
      <c r="AA219" s="94">
        <f t="shared" si="212"/>
        <v>45097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08"/>
        <v>18</v>
      </c>
      <c r="AH219" s="107">
        <f t="shared" si="213"/>
        <v>45432</v>
      </c>
      <c r="AI219" s="107">
        <f t="shared" si="191"/>
        <v>45429</v>
      </c>
      <c r="AJ219" s="107">
        <f t="shared" si="192"/>
        <v>45432</v>
      </c>
      <c r="AK219" s="107">
        <f t="shared" si="214"/>
        <v>45463</v>
      </c>
      <c r="AL219" s="105">
        <f t="shared" si="194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02"/>
        <v>45096</v>
      </c>
      <c r="B220" s="89">
        <f t="shared" si="195"/>
        <v>979.52211425999997</v>
      </c>
      <c r="C220" s="89">
        <f t="shared" si="183"/>
        <v>937.05143981549884</v>
      </c>
      <c r="D220" s="90">
        <f t="shared" si="203"/>
        <v>6609.67</v>
      </c>
      <c r="E220" s="91">
        <f t="shared" si="186"/>
        <v>6649.99</v>
      </c>
      <c r="F220" s="92">
        <f t="shared" si="187"/>
        <v>45038</v>
      </c>
      <c r="G220" s="93">
        <f t="shared" si="196"/>
        <v>6.1001532602988906E-3</v>
      </c>
      <c r="H220" s="94">
        <f t="shared" si="188"/>
        <v>45097</v>
      </c>
      <c r="I220" s="94">
        <f t="shared" si="197"/>
        <v>45097</v>
      </c>
      <c r="J220" s="95">
        <f t="shared" si="204"/>
        <v>20</v>
      </c>
      <c r="K220" s="95">
        <f t="shared" si="185"/>
        <v>19</v>
      </c>
      <c r="L220" s="8">
        <f t="shared" si="205"/>
        <v>1.0057942600000001</v>
      </c>
      <c r="M220" s="96">
        <f t="shared" si="184"/>
        <v>1.0071003300000001</v>
      </c>
      <c r="N220" s="96">
        <f t="shared" si="179"/>
        <v>1.0329287708165165</v>
      </c>
      <c r="O220" s="89">
        <f t="shared" si="182"/>
        <v>1.0389138200000001</v>
      </c>
      <c r="P220" s="89">
        <f t="shared" si="198"/>
        <v>973.51569086999996</v>
      </c>
      <c r="Q220" s="11">
        <f t="shared" si="210"/>
        <v>0</v>
      </c>
      <c r="R220" s="7">
        <f t="shared" si="206"/>
        <v>0</v>
      </c>
      <c r="S220" s="89">
        <f t="shared" si="181"/>
        <v>0</v>
      </c>
      <c r="T220" s="98">
        <f t="shared" si="207"/>
        <v>8.5000000000000006E-2</v>
      </c>
      <c r="U220" s="97">
        <f t="shared" si="180"/>
        <v>19</v>
      </c>
      <c r="V220" s="97">
        <v>252</v>
      </c>
      <c r="W220" s="96">
        <f t="shared" si="199"/>
        <v>1.0061698269999999</v>
      </c>
      <c r="X220" s="89">
        <f t="shared" si="200"/>
        <v>6.0064233900000001</v>
      </c>
      <c r="Y220" s="137">
        <f t="shared" si="201"/>
        <v>0</v>
      </c>
      <c r="Z220" s="99" t="str">
        <f t="shared" si="211"/>
        <v>J=</v>
      </c>
      <c r="AA220" s="94">
        <f t="shared" si="212"/>
        <v>45097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08"/>
        <v>19</v>
      </c>
      <c r="AH220" s="107">
        <f t="shared" si="213"/>
        <v>45463</v>
      </c>
      <c r="AI220" s="107">
        <f t="shared" si="191"/>
        <v>45462</v>
      </c>
      <c r="AJ220" s="107">
        <f t="shared" si="192"/>
        <v>45463</v>
      </c>
      <c r="AK220" s="107">
        <f t="shared" si="214"/>
        <v>45495</v>
      </c>
      <c r="AL220" s="105">
        <f t="shared" si="194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5" x14ac:dyDescent="0.2">
      <c r="A221" s="88">
        <f t="shared" si="202"/>
        <v>45097</v>
      </c>
      <c r="B221" s="89">
        <f t="shared" si="195"/>
        <v>980.13727054000003</v>
      </c>
      <c r="C221" s="89">
        <f t="shared" si="183"/>
        <v>937.05143981549884</v>
      </c>
      <c r="D221" s="90">
        <f t="shared" si="203"/>
        <v>6609.67</v>
      </c>
      <c r="E221" s="91">
        <f t="shared" si="186"/>
        <v>6649.99</v>
      </c>
      <c r="F221" s="92">
        <f t="shared" si="187"/>
        <v>45038</v>
      </c>
      <c r="G221" s="93">
        <f t="shared" si="196"/>
        <v>6.1001532602988906E-3</v>
      </c>
      <c r="H221" s="94">
        <f t="shared" si="188"/>
        <v>45127</v>
      </c>
      <c r="I221" s="94">
        <f t="shared" si="197"/>
        <v>45097</v>
      </c>
      <c r="J221" s="95">
        <f t="shared" si="204"/>
        <v>20</v>
      </c>
      <c r="K221" s="95">
        <f t="shared" si="185"/>
        <v>20</v>
      </c>
      <c r="L221" s="8">
        <f t="shared" si="205"/>
        <v>1.00610015</v>
      </c>
      <c r="M221" s="96">
        <f t="shared" si="184"/>
        <v>1.0071003300000001</v>
      </c>
      <c r="N221" s="96">
        <f t="shared" si="179"/>
        <v>1.0329287708165165</v>
      </c>
      <c r="O221" s="89">
        <f t="shared" si="182"/>
        <v>1.03922979</v>
      </c>
      <c r="P221" s="89">
        <f t="shared" si="198"/>
        <v>973.81177101000003</v>
      </c>
      <c r="Q221" s="11">
        <f t="shared" si="210"/>
        <v>7</v>
      </c>
      <c r="R221" s="158">
        <f>S221/P221</f>
        <v>9.265416088205556E-3</v>
      </c>
      <c r="S221" s="159">
        <v>9.0227712499999999</v>
      </c>
      <c r="T221" s="98">
        <f t="shared" si="207"/>
        <v>8.5000000000000006E-2</v>
      </c>
      <c r="U221" s="97">
        <f t="shared" si="180"/>
        <v>20</v>
      </c>
      <c r="V221" s="97">
        <v>252</v>
      </c>
      <c r="W221" s="96">
        <f t="shared" si="199"/>
        <v>1.006495608</v>
      </c>
      <c r="X221" s="89">
        <f t="shared" si="200"/>
        <v>6.3254995300000001</v>
      </c>
      <c r="Y221" s="137">
        <f t="shared" si="201"/>
        <v>15.34827078</v>
      </c>
      <c r="Z221" s="99" t="str">
        <f t="shared" si="211"/>
        <v>J=</v>
      </c>
      <c r="AA221" s="94">
        <f t="shared" si="212"/>
        <v>45097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08"/>
        <v>20</v>
      </c>
      <c r="AH221" s="107">
        <f t="shared" si="213"/>
        <v>45493</v>
      </c>
      <c r="AI221" s="107">
        <f t="shared" si="191"/>
        <v>45492</v>
      </c>
      <c r="AJ221" s="107">
        <f t="shared" si="192"/>
        <v>45495</v>
      </c>
      <c r="AK221" s="107">
        <f t="shared" si="214"/>
        <v>45524</v>
      </c>
      <c r="AL221" s="105">
        <f t="shared" si="19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02"/>
        <v>45098</v>
      </c>
      <c r="B222" s="89">
        <f t="shared" si="195"/>
        <v>965.20212317000005</v>
      </c>
      <c r="C222" s="89">
        <f t="shared" si="183"/>
        <v>928.36926832963331</v>
      </c>
      <c r="D222" s="90">
        <f t="shared" si="203"/>
        <v>6649.99</v>
      </c>
      <c r="E222" s="91">
        <f t="shared" si="186"/>
        <v>6665.28</v>
      </c>
      <c r="F222" s="92">
        <f t="shared" si="187"/>
        <v>45066</v>
      </c>
      <c r="G222" s="93">
        <f t="shared" si="196"/>
        <v>2.2992515778219591E-3</v>
      </c>
      <c r="H222" s="94">
        <f t="shared" si="188"/>
        <v>45127</v>
      </c>
      <c r="I222" s="94">
        <f t="shared" si="197"/>
        <v>45127</v>
      </c>
      <c r="J222" s="95">
        <f t="shared" si="204"/>
        <v>22</v>
      </c>
      <c r="K222" s="95">
        <f t="shared" si="185"/>
        <v>1</v>
      </c>
      <c r="L222" s="8">
        <f t="shared" si="205"/>
        <v>1.00010439</v>
      </c>
      <c r="M222" s="96">
        <f t="shared" si="184"/>
        <v>1.00610015</v>
      </c>
      <c r="N222" s="96">
        <f t="shared" si="179"/>
        <v>1.0392297912578128</v>
      </c>
      <c r="O222" s="89">
        <f t="shared" si="182"/>
        <v>1.03933827</v>
      </c>
      <c r="P222" s="89">
        <f t="shared" si="198"/>
        <v>964.88970926000002</v>
      </c>
      <c r="Q222" s="11">
        <f t="shared" si="210"/>
        <v>0</v>
      </c>
      <c r="R222" s="7">
        <f t="shared" si="206"/>
        <v>0</v>
      </c>
      <c r="S222" s="89">
        <f t="shared" si="181"/>
        <v>0</v>
      </c>
      <c r="T222" s="98">
        <f t="shared" si="207"/>
        <v>8.5000000000000006E-2</v>
      </c>
      <c r="U222" s="97">
        <f t="shared" si="180"/>
        <v>1</v>
      </c>
      <c r="V222" s="97">
        <v>252</v>
      </c>
      <c r="W222" s="96">
        <f t="shared" si="199"/>
        <v>1.0003237819999999</v>
      </c>
      <c r="X222" s="89">
        <f t="shared" si="200"/>
        <v>0.31241391000000002</v>
      </c>
      <c r="Y222" s="137">
        <f t="shared" si="201"/>
        <v>0</v>
      </c>
      <c r="Z222" s="99" t="str">
        <f t="shared" si="211"/>
        <v>J=</v>
      </c>
      <c r="AA222" s="94">
        <f t="shared" si="212"/>
        <v>45127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08"/>
        <v>21</v>
      </c>
      <c r="AH222" s="107">
        <f t="shared" si="213"/>
        <v>45524</v>
      </c>
      <c r="AI222" s="107">
        <f t="shared" si="191"/>
        <v>45523</v>
      </c>
      <c r="AJ222" s="107">
        <f t="shared" si="192"/>
        <v>45524</v>
      </c>
      <c r="AK222" s="107">
        <f t="shared" si="214"/>
        <v>45555</v>
      </c>
      <c r="AL222" s="105">
        <f t="shared" si="194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02"/>
        <v>45099</v>
      </c>
      <c r="B223" s="89">
        <f t="shared" si="195"/>
        <v>965.61544197000001</v>
      </c>
      <c r="C223" s="89">
        <f t="shared" si="183"/>
        <v>928.36926832963331</v>
      </c>
      <c r="D223" s="90">
        <f t="shared" si="203"/>
        <v>6649.99</v>
      </c>
      <c r="E223" s="91">
        <f t="shared" si="186"/>
        <v>6665.28</v>
      </c>
      <c r="F223" s="92">
        <f t="shared" si="187"/>
        <v>45066</v>
      </c>
      <c r="G223" s="93">
        <f t="shared" si="196"/>
        <v>2.2992515778219591E-3</v>
      </c>
      <c r="H223" s="94">
        <f t="shared" si="188"/>
        <v>45127</v>
      </c>
      <c r="I223" s="94">
        <f t="shared" si="197"/>
        <v>45127</v>
      </c>
      <c r="J223" s="95">
        <f t="shared" si="204"/>
        <v>22</v>
      </c>
      <c r="K223" s="95">
        <f t="shared" si="185"/>
        <v>2</v>
      </c>
      <c r="L223" s="8">
        <f t="shared" si="205"/>
        <v>1.0002088</v>
      </c>
      <c r="M223" s="96">
        <f t="shared" si="184"/>
        <v>1.00610015</v>
      </c>
      <c r="N223" s="96">
        <f t="shared" ref="N223:N286" si="215">IF(I223&gt;I222,N222*M223,N222)</f>
        <v>1.0392297912578128</v>
      </c>
      <c r="O223" s="89">
        <f t="shared" si="182"/>
        <v>1.03944678</v>
      </c>
      <c r="P223" s="89">
        <f t="shared" si="198"/>
        <v>964.99044661000005</v>
      </c>
      <c r="Q223" s="11">
        <f t="shared" si="210"/>
        <v>0</v>
      </c>
      <c r="R223" s="7">
        <f t="shared" si="206"/>
        <v>0</v>
      </c>
      <c r="S223" s="89">
        <f t="shared" si="181"/>
        <v>0</v>
      </c>
      <c r="T223" s="98">
        <f t="shared" si="207"/>
        <v>8.5000000000000006E-2</v>
      </c>
      <c r="U223" s="97">
        <f t="shared" si="180"/>
        <v>2</v>
      </c>
      <c r="V223" s="97">
        <v>252</v>
      </c>
      <c r="W223" s="96">
        <f t="shared" si="199"/>
        <v>1.00064767</v>
      </c>
      <c r="X223" s="89">
        <f t="shared" si="200"/>
        <v>0.62499536</v>
      </c>
      <c r="Y223" s="137">
        <f t="shared" si="201"/>
        <v>0</v>
      </c>
      <c r="Z223" s="99" t="str">
        <f t="shared" si="211"/>
        <v>J=</v>
      </c>
      <c r="AA223" s="94">
        <f t="shared" si="212"/>
        <v>45127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08"/>
        <v>22</v>
      </c>
      <c r="AH223" s="107">
        <f t="shared" si="213"/>
        <v>45555</v>
      </c>
      <c r="AI223" s="107">
        <f t="shared" si="191"/>
        <v>45554</v>
      </c>
      <c r="AJ223" s="107">
        <f t="shared" si="192"/>
        <v>45555</v>
      </c>
      <c r="AK223" s="107">
        <f t="shared" si="214"/>
        <v>45586</v>
      </c>
      <c r="AL223" s="105">
        <f t="shared" si="19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02"/>
        <v>45100</v>
      </c>
      <c r="B224" s="89">
        <f t="shared" si="195"/>
        <v>966.02892637999992</v>
      </c>
      <c r="C224" s="89">
        <f t="shared" si="183"/>
        <v>928.36926832963331</v>
      </c>
      <c r="D224" s="90">
        <f t="shared" si="203"/>
        <v>6649.99</v>
      </c>
      <c r="E224" s="91">
        <f t="shared" si="186"/>
        <v>6665.28</v>
      </c>
      <c r="F224" s="92">
        <f t="shared" si="187"/>
        <v>45066</v>
      </c>
      <c r="G224" s="93">
        <f t="shared" si="196"/>
        <v>2.2992515778219591E-3</v>
      </c>
      <c r="H224" s="94">
        <f t="shared" si="188"/>
        <v>45127</v>
      </c>
      <c r="I224" s="94">
        <f t="shared" si="197"/>
        <v>45127</v>
      </c>
      <c r="J224" s="95">
        <f t="shared" si="204"/>
        <v>22</v>
      </c>
      <c r="K224" s="95">
        <f t="shared" si="185"/>
        <v>3</v>
      </c>
      <c r="L224" s="8">
        <f t="shared" si="205"/>
        <v>1.00031322</v>
      </c>
      <c r="M224" s="96">
        <f t="shared" si="184"/>
        <v>1.00610015</v>
      </c>
      <c r="N224" s="96">
        <f t="shared" si="215"/>
        <v>1.0392297912578128</v>
      </c>
      <c r="O224" s="89">
        <f t="shared" si="182"/>
        <v>1.03955529</v>
      </c>
      <c r="P224" s="89">
        <f t="shared" si="198"/>
        <v>965.09118395999997</v>
      </c>
      <c r="Q224" s="11">
        <f t="shared" si="210"/>
        <v>0</v>
      </c>
      <c r="R224" s="7">
        <f t="shared" si="206"/>
        <v>0</v>
      </c>
      <c r="S224" s="89">
        <f t="shared" si="181"/>
        <v>0</v>
      </c>
      <c r="T224" s="98">
        <f t="shared" si="207"/>
        <v>8.5000000000000006E-2</v>
      </c>
      <c r="U224" s="97">
        <f t="shared" si="180"/>
        <v>3</v>
      </c>
      <c r="V224" s="97">
        <v>252</v>
      </c>
      <c r="W224" s="96">
        <f t="shared" si="199"/>
        <v>1.000971662</v>
      </c>
      <c r="X224" s="89">
        <f t="shared" si="200"/>
        <v>0.93774241999999997</v>
      </c>
      <c r="Y224" s="137">
        <f t="shared" si="201"/>
        <v>0</v>
      </c>
      <c r="Z224" s="99" t="str">
        <f t="shared" si="211"/>
        <v>J=</v>
      </c>
      <c r="AA224" s="94">
        <f t="shared" si="212"/>
        <v>45127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08"/>
        <v>23</v>
      </c>
      <c r="AH224" s="107">
        <f t="shared" si="213"/>
        <v>45585</v>
      </c>
      <c r="AI224" s="107">
        <f t="shared" si="191"/>
        <v>45583</v>
      </c>
      <c r="AJ224" s="107">
        <f t="shared" si="192"/>
        <v>45586</v>
      </c>
      <c r="AK224" s="107">
        <f t="shared" si="214"/>
        <v>45617</v>
      </c>
      <c r="AL224" s="105">
        <f t="shared" si="19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02"/>
        <v>45101</v>
      </c>
      <c r="B225" s="89">
        <f t="shared" si="195"/>
        <v>966.44259602</v>
      </c>
      <c r="C225" s="89">
        <f t="shared" si="183"/>
        <v>928.36926832963331</v>
      </c>
      <c r="D225" s="90">
        <f t="shared" si="203"/>
        <v>6649.99</v>
      </c>
      <c r="E225" s="91">
        <f t="shared" si="186"/>
        <v>6665.28</v>
      </c>
      <c r="F225" s="92">
        <f t="shared" si="187"/>
        <v>45066</v>
      </c>
      <c r="G225" s="93">
        <f t="shared" si="196"/>
        <v>2.2992515778219591E-3</v>
      </c>
      <c r="H225" s="94">
        <f t="shared" si="188"/>
        <v>45127</v>
      </c>
      <c r="I225" s="94">
        <f t="shared" si="197"/>
        <v>45127</v>
      </c>
      <c r="J225" s="95">
        <f t="shared" si="204"/>
        <v>22</v>
      </c>
      <c r="K225" s="95">
        <f t="shared" si="185"/>
        <v>4</v>
      </c>
      <c r="L225" s="8">
        <f t="shared" si="205"/>
        <v>1.0004176499999999</v>
      </c>
      <c r="M225" s="96">
        <f t="shared" si="184"/>
        <v>1.00610015</v>
      </c>
      <c r="N225" s="96">
        <f t="shared" si="215"/>
        <v>1.0392297912578128</v>
      </c>
      <c r="O225" s="89">
        <f t="shared" si="182"/>
        <v>1.0396638199999999</v>
      </c>
      <c r="P225" s="89">
        <f t="shared" si="198"/>
        <v>965.19193987999995</v>
      </c>
      <c r="Q225" s="11">
        <f t="shared" si="210"/>
        <v>0</v>
      </c>
      <c r="R225" s="7">
        <f t="shared" si="206"/>
        <v>0</v>
      </c>
      <c r="S225" s="89">
        <f t="shared" si="181"/>
        <v>0</v>
      </c>
      <c r="T225" s="98">
        <f t="shared" si="207"/>
        <v>8.5000000000000006E-2</v>
      </c>
      <c r="U225" s="97">
        <f t="shared" si="180"/>
        <v>4</v>
      </c>
      <c r="V225" s="97">
        <v>252</v>
      </c>
      <c r="W225" s="96">
        <f t="shared" si="199"/>
        <v>1.001295759</v>
      </c>
      <c r="X225" s="89">
        <f t="shared" si="200"/>
        <v>1.25065614</v>
      </c>
      <c r="Y225" s="137">
        <f t="shared" si="201"/>
        <v>0</v>
      </c>
      <c r="Z225" s="99" t="str">
        <f t="shared" si="211"/>
        <v>J=</v>
      </c>
      <c r="AA225" s="94">
        <f t="shared" si="212"/>
        <v>45127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08"/>
        <v>24</v>
      </c>
      <c r="AH225" s="107">
        <f t="shared" si="213"/>
        <v>45616</v>
      </c>
      <c r="AI225" s="107">
        <f t="shared" si="191"/>
        <v>45615</v>
      </c>
      <c r="AJ225" s="107">
        <f t="shared" si="192"/>
        <v>45617</v>
      </c>
      <c r="AK225" s="107">
        <f t="shared" si="214"/>
        <v>45646</v>
      </c>
      <c r="AL225" s="105">
        <f t="shared" si="1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02"/>
        <v>45102</v>
      </c>
      <c r="B226" s="89">
        <f t="shared" si="195"/>
        <v>966.44259602</v>
      </c>
      <c r="C226" s="89">
        <f t="shared" si="183"/>
        <v>928.36926832963331</v>
      </c>
      <c r="D226" s="90">
        <f t="shared" si="203"/>
        <v>6649.99</v>
      </c>
      <c r="E226" s="91">
        <f t="shared" si="186"/>
        <v>6665.28</v>
      </c>
      <c r="F226" s="92">
        <f t="shared" si="187"/>
        <v>45066</v>
      </c>
      <c r="G226" s="93">
        <f t="shared" si="196"/>
        <v>2.2992515778219591E-3</v>
      </c>
      <c r="H226" s="94">
        <f t="shared" si="188"/>
        <v>45127</v>
      </c>
      <c r="I226" s="94">
        <f t="shared" si="197"/>
        <v>45127</v>
      </c>
      <c r="J226" s="95">
        <f t="shared" si="204"/>
        <v>22</v>
      </c>
      <c r="K226" s="95">
        <f t="shared" si="185"/>
        <v>4</v>
      </c>
      <c r="L226" s="8">
        <f t="shared" si="205"/>
        <v>1.0004176499999999</v>
      </c>
      <c r="M226" s="96">
        <f t="shared" si="184"/>
        <v>1.00610015</v>
      </c>
      <c r="N226" s="96">
        <f t="shared" si="215"/>
        <v>1.0392297912578128</v>
      </c>
      <c r="O226" s="89">
        <f t="shared" si="182"/>
        <v>1.0396638199999999</v>
      </c>
      <c r="P226" s="89">
        <f t="shared" si="198"/>
        <v>965.19193987999995</v>
      </c>
      <c r="Q226" s="11">
        <f t="shared" si="210"/>
        <v>0</v>
      </c>
      <c r="R226" s="7">
        <f t="shared" si="206"/>
        <v>0</v>
      </c>
      <c r="S226" s="89">
        <f t="shared" si="181"/>
        <v>0</v>
      </c>
      <c r="T226" s="98">
        <f t="shared" si="207"/>
        <v>8.5000000000000006E-2</v>
      </c>
      <c r="U226" s="97">
        <f t="shared" si="180"/>
        <v>4</v>
      </c>
      <c r="V226" s="97">
        <v>252</v>
      </c>
      <c r="W226" s="96">
        <f t="shared" si="199"/>
        <v>1.001295759</v>
      </c>
      <c r="X226" s="89">
        <f t="shared" si="200"/>
        <v>1.25065614</v>
      </c>
      <c r="Y226" s="137">
        <f t="shared" si="201"/>
        <v>0</v>
      </c>
      <c r="Z226" s="99" t="str">
        <f t="shared" si="211"/>
        <v>J=</v>
      </c>
      <c r="AA226" s="94">
        <f t="shared" si="212"/>
        <v>45127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08"/>
        <v>25</v>
      </c>
      <c r="AH226" s="107">
        <f t="shared" si="213"/>
        <v>45646</v>
      </c>
      <c r="AI226" s="107">
        <f t="shared" si="191"/>
        <v>45645</v>
      </c>
      <c r="AJ226" s="107">
        <f t="shared" si="192"/>
        <v>45646</v>
      </c>
      <c r="AK226" s="107">
        <f t="shared" si="214"/>
        <v>45677</v>
      </c>
      <c r="AL226" s="105">
        <f t="shared" si="194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02"/>
        <v>45103</v>
      </c>
      <c r="B227" s="89">
        <f t="shared" si="195"/>
        <v>966.44259602</v>
      </c>
      <c r="C227" s="89">
        <f t="shared" si="183"/>
        <v>928.36926832963331</v>
      </c>
      <c r="D227" s="90">
        <f t="shared" si="203"/>
        <v>6649.99</v>
      </c>
      <c r="E227" s="91">
        <f t="shared" si="186"/>
        <v>6665.28</v>
      </c>
      <c r="F227" s="92">
        <f t="shared" si="187"/>
        <v>45066</v>
      </c>
      <c r="G227" s="93">
        <f t="shared" si="196"/>
        <v>2.2992515778219591E-3</v>
      </c>
      <c r="H227" s="94">
        <f t="shared" si="188"/>
        <v>45127</v>
      </c>
      <c r="I227" s="94">
        <f t="shared" si="197"/>
        <v>45127</v>
      </c>
      <c r="J227" s="95">
        <f t="shared" si="204"/>
        <v>22</v>
      </c>
      <c r="K227" s="95">
        <f t="shared" si="185"/>
        <v>4</v>
      </c>
      <c r="L227" s="8">
        <f t="shared" si="205"/>
        <v>1.0004176499999999</v>
      </c>
      <c r="M227" s="96">
        <f t="shared" si="184"/>
        <v>1.00610015</v>
      </c>
      <c r="N227" s="96">
        <f t="shared" si="215"/>
        <v>1.0392297912578128</v>
      </c>
      <c r="O227" s="89">
        <f t="shared" si="182"/>
        <v>1.0396638199999999</v>
      </c>
      <c r="P227" s="89">
        <f t="shared" si="198"/>
        <v>965.19193987999995</v>
      </c>
      <c r="Q227" s="11">
        <f t="shared" si="210"/>
        <v>0</v>
      </c>
      <c r="R227" s="7">
        <f t="shared" si="206"/>
        <v>0</v>
      </c>
      <c r="S227" s="89">
        <f t="shared" si="181"/>
        <v>0</v>
      </c>
      <c r="T227" s="98">
        <f t="shared" si="207"/>
        <v>8.5000000000000006E-2</v>
      </c>
      <c r="U227" s="97">
        <f t="shared" si="180"/>
        <v>4</v>
      </c>
      <c r="V227" s="97">
        <v>252</v>
      </c>
      <c r="W227" s="96">
        <f t="shared" si="199"/>
        <v>1.001295759</v>
      </c>
      <c r="X227" s="89">
        <f t="shared" si="200"/>
        <v>1.25065614</v>
      </c>
      <c r="Y227" s="137">
        <f t="shared" si="201"/>
        <v>0</v>
      </c>
      <c r="Z227" s="99" t="str">
        <f t="shared" si="211"/>
        <v>J=</v>
      </c>
      <c r="AA227" s="94">
        <f t="shared" si="212"/>
        <v>45127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08"/>
        <v>26</v>
      </c>
      <c r="AH227" s="107">
        <f t="shared" si="213"/>
        <v>45677</v>
      </c>
      <c r="AI227" s="107">
        <f t="shared" si="191"/>
        <v>45674</v>
      </c>
      <c r="AJ227" s="107">
        <f t="shared" si="192"/>
        <v>45677</v>
      </c>
      <c r="AK227" s="107">
        <f t="shared" si="214"/>
        <v>45708</v>
      </c>
      <c r="AL227" s="105">
        <f t="shared" si="194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02"/>
        <v>45104</v>
      </c>
      <c r="B228" s="89">
        <f t="shared" si="195"/>
        <v>966.85644161000005</v>
      </c>
      <c r="C228" s="89">
        <f t="shared" si="183"/>
        <v>928.36926832963331</v>
      </c>
      <c r="D228" s="90">
        <f t="shared" si="203"/>
        <v>6649.99</v>
      </c>
      <c r="E228" s="91">
        <f t="shared" si="186"/>
        <v>6665.28</v>
      </c>
      <c r="F228" s="92">
        <f t="shared" si="187"/>
        <v>45066</v>
      </c>
      <c r="G228" s="93">
        <f t="shared" si="196"/>
        <v>2.2992515778219591E-3</v>
      </c>
      <c r="H228" s="94">
        <f t="shared" si="188"/>
        <v>45127</v>
      </c>
      <c r="I228" s="94">
        <f t="shared" si="197"/>
        <v>45127</v>
      </c>
      <c r="J228" s="95">
        <f t="shared" si="204"/>
        <v>22</v>
      </c>
      <c r="K228" s="95">
        <f t="shared" si="185"/>
        <v>5</v>
      </c>
      <c r="L228" s="8">
        <f t="shared" si="205"/>
        <v>1.00052209</v>
      </c>
      <c r="M228" s="96">
        <f t="shared" si="184"/>
        <v>1.00610015</v>
      </c>
      <c r="N228" s="96">
        <f t="shared" si="215"/>
        <v>1.0392297912578128</v>
      </c>
      <c r="O228" s="89">
        <f t="shared" si="182"/>
        <v>1.03977236</v>
      </c>
      <c r="P228" s="89">
        <f t="shared" si="198"/>
        <v>965.29270508000002</v>
      </c>
      <c r="Q228" s="11">
        <f t="shared" si="210"/>
        <v>0</v>
      </c>
      <c r="R228" s="7">
        <f t="shared" si="206"/>
        <v>0</v>
      </c>
      <c r="S228" s="89">
        <f t="shared" si="181"/>
        <v>0</v>
      </c>
      <c r="T228" s="98">
        <f t="shared" si="207"/>
        <v>8.5000000000000006E-2</v>
      </c>
      <c r="U228" s="97">
        <f t="shared" si="180"/>
        <v>5</v>
      </c>
      <c r="V228" s="97">
        <v>252</v>
      </c>
      <c r="W228" s="96">
        <f t="shared" si="199"/>
        <v>1.0016199610000001</v>
      </c>
      <c r="X228" s="89">
        <f t="shared" si="200"/>
        <v>1.5637365299999999</v>
      </c>
      <c r="Y228" s="137">
        <f t="shared" si="201"/>
        <v>0</v>
      </c>
      <c r="Z228" s="99" t="str">
        <f t="shared" si="211"/>
        <v>J=</v>
      </c>
      <c r="AA228" s="94">
        <f t="shared" si="212"/>
        <v>45127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08"/>
        <v>27</v>
      </c>
      <c r="AH228" s="107">
        <f t="shared" si="213"/>
        <v>45708</v>
      </c>
      <c r="AI228" s="107">
        <f t="shared" si="191"/>
        <v>45707</v>
      </c>
      <c r="AJ228" s="107">
        <f t="shared" si="192"/>
        <v>45708</v>
      </c>
      <c r="AK228" s="107">
        <f t="shared" si="214"/>
        <v>45736</v>
      </c>
      <c r="AL228" s="105">
        <f t="shared" si="194"/>
        <v>18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02"/>
        <v>45105</v>
      </c>
      <c r="B229" s="89">
        <f t="shared" si="195"/>
        <v>967.27046319999999</v>
      </c>
      <c r="C229" s="89">
        <f t="shared" si="183"/>
        <v>928.36926832963331</v>
      </c>
      <c r="D229" s="90">
        <f t="shared" si="203"/>
        <v>6649.99</v>
      </c>
      <c r="E229" s="91">
        <f t="shared" si="186"/>
        <v>6665.28</v>
      </c>
      <c r="F229" s="92">
        <f t="shared" si="187"/>
        <v>45066</v>
      </c>
      <c r="G229" s="93">
        <f t="shared" si="196"/>
        <v>2.2992515778219591E-3</v>
      </c>
      <c r="H229" s="94">
        <f t="shared" si="188"/>
        <v>45127</v>
      </c>
      <c r="I229" s="94">
        <f t="shared" si="197"/>
        <v>45127</v>
      </c>
      <c r="J229" s="95">
        <f t="shared" si="204"/>
        <v>22</v>
      </c>
      <c r="K229" s="95">
        <f t="shared" si="185"/>
        <v>6</v>
      </c>
      <c r="L229" s="8">
        <f t="shared" si="205"/>
        <v>1.0006265400000001</v>
      </c>
      <c r="M229" s="96">
        <f t="shared" si="184"/>
        <v>1.00610015</v>
      </c>
      <c r="N229" s="96">
        <f t="shared" si="215"/>
        <v>1.0392297912578128</v>
      </c>
      <c r="O229" s="89">
        <f t="shared" si="182"/>
        <v>1.0398809099999999</v>
      </c>
      <c r="P229" s="89">
        <f t="shared" si="198"/>
        <v>965.39347955999995</v>
      </c>
      <c r="Q229" s="11">
        <f t="shared" si="210"/>
        <v>0</v>
      </c>
      <c r="R229" s="7">
        <f t="shared" si="206"/>
        <v>0</v>
      </c>
      <c r="S229" s="89">
        <f t="shared" si="181"/>
        <v>0</v>
      </c>
      <c r="T229" s="98">
        <f t="shared" si="207"/>
        <v>8.5000000000000006E-2</v>
      </c>
      <c r="U229" s="97">
        <f t="shared" ref="U229:U292" si="216">IF(Q228&gt;0,1,IF(K229=K228,U228,U228+1))</f>
        <v>6</v>
      </c>
      <c r="V229" s="97">
        <v>252</v>
      </c>
      <c r="W229" s="96">
        <f t="shared" si="199"/>
        <v>1.0019442679999999</v>
      </c>
      <c r="X229" s="89">
        <f t="shared" si="200"/>
        <v>1.87698364</v>
      </c>
      <c r="Y229" s="137">
        <f t="shared" si="201"/>
        <v>0</v>
      </c>
      <c r="Z229" s="99" t="str">
        <f t="shared" si="211"/>
        <v>J=</v>
      </c>
      <c r="AA229" s="94">
        <f t="shared" si="212"/>
        <v>45127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08"/>
        <v>28</v>
      </c>
      <c r="AH229" s="107">
        <f t="shared" si="213"/>
        <v>45736</v>
      </c>
      <c r="AI229" s="107">
        <f t="shared" si="191"/>
        <v>45735</v>
      </c>
      <c r="AJ229" s="107">
        <f t="shared" si="192"/>
        <v>45736</v>
      </c>
      <c r="AK229" s="107">
        <f t="shared" si="214"/>
        <v>45769</v>
      </c>
      <c r="AL229" s="105">
        <f t="shared" si="1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02"/>
        <v>45106</v>
      </c>
      <c r="B230" s="89">
        <f t="shared" si="195"/>
        <v>967.68465155000001</v>
      </c>
      <c r="C230" s="89">
        <f t="shared" si="183"/>
        <v>928.36926832963331</v>
      </c>
      <c r="D230" s="90">
        <f t="shared" si="203"/>
        <v>6649.99</v>
      </c>
      <c r="E230" s="91">
        <f t="shared" si="186"/>
        <v>6665.28</v>
      </c>
      <c r="F230" s="92">
        <f t="shared" si="187"/>
        <v>45066</v>
      </c>
      <c r="G230" s="93">
        <f t="shared" si="196"/>
        <v>2.2992515778219591E-3</v>
      </c>
      <c r="H230" s="94">
        <f t="shared" si="188"/>
        <v>45127</v>
      </c>
      <c r="I230" s="94">
        <f t="shared" si="197"/>
        <v>45127</v>
      </c>
      <c r="J230" s="95">
        <f t="shared" si="204"/>
        <v>22</v>
      </c>
      <c r="K230" s="95">
        <f t="shared" si="185"/>
        <v>7</v>
      </c>
      <c r="L230" s="8">
        <f t="shared" si="205"/>
        <v>1.000731</v>
      </c>
      <c r="M230" s="96">
        <f t="shared" si="184"/>
        <v>1.00610015</v>
      </c>
      <c r="N230" s="96">
        <f t="shared" si="215"/>
        <v>1.0392297912578128</v>
      </c>
      <c r="O230" s="89">
        <f t="shared" si="182"/>
        <v>1.0399894599999999</v>
      </c>
      <c r="P230" s="89">
        <f t="shared" si="198"/>
        <v>965.49425405</v>
      </c>
      <c r="Q230" s="11">
        <f t="shared" si="210"/>
        <v>0</v>
      </c>
      <c r="R230" s="7">
        <f t="shared" si="206"/>
        <v>0</v>
      </c>
      <c r="S230" s="89">
        <f t="shared" si="181"/>
        <v>0</v>
      </c>
      <c r="T230" s="98">
        <f t="shared" si="207"/>
        <v>8.5000000000000006E-2</v>
      </c>
      <c r="U230" s="97">
        <f t="shared" si="216"/>
        <v>7</v>
      </c>
      <c r="V230" s="97">
        <v>252</v>
      </c>
      <c r="W230" s="96">
        <f t="shared" si="199"/>
        <v>1.00226868</v>
      </c>
      <c r="X230" s="89">
        <f t="shared" si="200"/>
        <v>2.1903975</v>
      </c>
      <c r="Y230" s="137">
        <f t="shared" si="201"/>
        <v>0</v>
      </c>
      <c r="Z230" s="99" t="str">
        <f t="shared" si="211"/>
        <v>J=</v>
      </c>
      <c r="AA230" s="94">
        <f t="shared" si="212"/>
        <v>45127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08"/>
        <v>29</v>
      </c>
      <c r="AH230" s="107">
        <f t="shared" si="213"/>
        <v>45767</v>
      </c>
      <c r="AI230" s="107">
        <f t="shared" si="191"/>
        <v>45764</v>
      </c>
      <c r="AJ230" s="107">
        <f t="shared" si="192"/>
        <v>45769</v>
      </c>
      <c r="AK230" s="107">
        <f t="shared" si="214"/>
        <v>45797</v>
      </c>
      <c r="AL230" s="105">
        <f t="shared" si="194"/>
        <v>19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02"/>
        <v>45107</v>
      </c>
      <c r="B231" s="89">
        <f t="shared" si="195"/>
        <v>968.09903457999997</v>
      </c>
      <c r="C231" s="89">
        <f t="shared" si="183"/>
        <v>928.36926832963331</v>
      </c>
      <c r="D231" s="90">
        <f t="shared" si="203"/>
        <v>6649.99</v>
      </c>
      <c r="E231" s="91">
        <f t="shared" si="186"/>
        <v>6665.28</v>
      </c>
      <c r="F231" s="92">
        <f t="shared" si="187"/>
        <v>45066</v>
      </c>
      <c r="G231" s="93">
        <f t="shared" si="196"/>
        <v>2.2992515778219591E-3</v>
      </c>
      <c r="H231" s="94">
        <f t="shared" si="188"/>
        <v>45127</v>
      </c>
      <c r="I231" s="94">
        <f t="shared" si="197"/>
        <v>45127</v>
      </c>
      <c r="J231" s="95">
        <f t="shared" si="204"/>
        <v>22</v>
      </c>
      <c r="K231" s="95">
        <f t="shared" si="185"/>
        <v>8</v>
      </c>
      <c r="L231" s="8">
        <f t="shared" si="205"/>
        <v>1.0008354800000001</v>
      </c>
      <c r="M231" s="96">
        <f t="shared" si="184"/>
        <v>1.00610015</v>
      </c>
      <c r="N231" s="96">
        <f t="shared" si="215"/>
        <v>1.0392297912578128</v>
      </c>
      <c r="O231" s="89">
        <f t="shared" si="182"/>
        <v>1.0400980399999999</v>
      </c>
      <c r="P231" s="89">
        <f t="shared" si="198"/>
        <v>965.59505637999996</v>
      </c>
      <c r="Q231" s="11">
        <f t="shared" si="210"/>
        <v>0</v>
      </c>
      <c r="R231" s="7">
        <f t="shared" si="206"/>
        <v>0</v>
      </c>
      <c r="S231" s="89">
        <f t="shared" ref="S231:S294" si="217">IF(R231&gt;0,TRUNC(R231*P231,8),0)</f>
        <v>0</v>
      </c>
      <c r="T231" s="98">
        <f t="shared" si="207"/>
        <v>8.5000000000000006E-2</v>
      </c>
      <c r="U231" s="97">
        <f t="shared" si="216"/>
        <v>8</v>
      </c>
      <c r="V231" s="97">
        <v>252</v>
      </c>
      <c r="W231" s="96">
        <f t="shared" si="199"/>
        <v>1.0025931969999999</v>
      </c>
      <c r="X231" s="89">
        <f t="shared" si="200"/>
        <v>2.5039782000000002</v>
      </c>
      <c r="Y231" s="137">
        <f t="shared" si="201"/>
        <v>0</v>
      </c>
      <c r="Z231" s="99" t="str">
        <f t="shared" si="211"/>
        <v>J=</v>
      </c>
      <c r="AA231" s="94">
        <f t="shared" si="212"/>
        <v>45127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08"/>
        <v>30</v>
      </c>
      <c r="AH231" s="107">
        <f t="shared" si="213"/>
        <v>45797</v>
      </c>
      <c r="AI231" s="107">
        <f t="shared" si="191"/>
        <v>45796</v>
      </c>
      <c r="AJ231" s="107">
        <f t="shared" si="192"/>
        <v>45797</v>
      </c>
      <c r="AK231" s="107">
        <f t="shared" si="214"/>
        <v>45828</v>
      </c>
      <c r="AL231" s="105">
        <f t="shared" si="19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02"/>
        <v>45108</v>
      </c>
      <c r="B232" s="89">
        <f t="shared" si="195"/>
        <v>968.51358444000005</v>
      </c>
      <c r="C232" s="89">
        <f t="shared" si="183"/>
        <v>928.36926832963331</v>
      </c>
      <c r="D232" s="90">
        <f t="shared" si="203"/>
        <v>6649.99</v>
      </c>
      <c r="E232" s="91">
        <f t="shared" si="186"/>
        <v>6665.28</v>
      </c>
      <c r="F232" s="92">
        <f t="shared" si="187"/>
        <v>45066</v>
      </c>
      <c r="G232" s="93">
        <f t="shared" si="196"/>
        <v>2.2992515778219591E-3</v>
      </c>
      <c r="H232" s="94">
        <f t="shared" si="188"/>
        <v>45127</v>
      </c>
      <c r="I232" s="94">
        <f t="shared" si="197"/>
        <v>45127</v>
      </c>
      <c r="J232" s="95">
        <f t="shared" si="204"/>
        <v>22</v>
      </c>
      <c r="K232" s="95">
        <f t="shared" si="185"/>
        <v>9</v>
      </c>
      <c r="L232" s="8">
        <f t="shared" si="205"/>
        <v>1.00093996</v>
      </c>
      <c r="M232" s="96">
        <f t="shared" si="184"/>
        <v>1.00610015</v>
      </c>
      <c r="N232" s="96">
        <f t="shared" si="215"/>
        <v>1.0392297912578128</v>
      </c>
      <c r="O232" s="89">
        <f t="shared" si="182"/>
        <v>1.04020662</v>
      </c>
      <c r="P232" s="89">
        <f t="shared" si="198"/>
        <v>965.69585872000005</v>
      </c>
      <c r="Q232" s="11">
        <f t="shared" si="210"/>
        <v>0</v>
      </c>
      <c r="R232" s="7">
        <f t="shared" si="206"/>
        <v>0</v>
      </c>
      <c r="S232" s="89">
        <f t="shared" si="217"/>
        <v>0</v>
      </c>
      <c r="T232" s="98">
        <f t="shared" si="207"/>
        <v>8.5000000000000006E-2</v>
      </c>
      <c r="U232" s="97">
        <f t="shared" si="216"/>
        <v>9</v>
      </c>
      <c r="V232" s="97">
        <v>252</v>
      </c>
      <c r="W232" s="96">
        <f t="shared" si="199"/>
        <v>1.0029178190000001</v>
      </c>
      <c r="X232" s="89">
        <f t="shared" si="200"/>
        <v>2.8177257199999999</v>
      </c>
      <c r="Y232" s="137">
        <f t="shared" si="201"/>
        <v>0</v>
      </c>
      <c r="Z232" s="99" t="str">
        <f t="shared" si="211"/>
        <v>J=</v>
      </c>
      <c r="AA232" s="94">
        <f t="shared" si="212"/>
        <v>45127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08"/>
        <v>31</v>
      </c>
      <c r="AH232" s="107">
        <f t="shared" si="213"/>
        <v>45828</v>
      </c>
      <c r="AI232" s="107">
        <f t="shared" si="191"/>
        <v>45826</v>
      </c>
      <c r="AJ232" s="107">
        <f t="shared" si="192"/>
        <v>45828</v>
      </c>
      <c r="AK232" s="107">
        <f t="shared" si="214"/>
        <v>45859</v>
      </c>
      <c r="AL232" s="105">
        <f t="shared" si="194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02"/>
        <v>45109</v>
      </c>
      <c r="B233" s="89">
        <f t="shared" si="195"/>
        <v>968.51358444000005</v>
      </c>
      <c r="C233" s="89">
        <f t="shared" si="183"/>
        <v>928.36926832963331</v>
      </c>
      <c r="D233" s="90">
        <f t="shared" si="203"/>
        <v>6649.99</v>
      </c>
      <c r="E233" s="91">
        <f t="shared" si="186"/>
        <v>6665.28</v>
      </c>
      <c r="F233" s="92">
        <f t="shared" si="187"/>
        <v>45066</v>
      </c>
      <c r="G233" s="93">
        <f t="shared" si="196"/>
        <v>2.2992515778219591E-3</v>
      </c>
      <c r="H233" s="94">
        <f t="shared" si="188"/>
        <v>45127</v>
      </c>
      <c r="I233" s="94">
        <f t="shared" si="197"/>
        <v>45127</v>
      </c>
      <c r="J233" s="95">
        <f t="shared" si="204"/>
        <v>22</v>
      </c>
      <c r="K233" s="95">
        <f t="shared" si="185"/>
        <v>9</v>
      </c>
      <c r="L233" s="8">
        <f t="shared" si="205"/>
        <v>1.00093996</v>
      </c>
      <c r="M233" s="96">
        <f t="shared" si="184"/>
        <v>1.00610015</v>
      </c>
      <c r="N233" s="96">
        <f t="shared" si="215"/>
        <v>1.0392297912578128</v>
      </c>
      <c r="O233" s="89">
        <f t="shared" ref="O233:O296" si="218">TRUNC(TRUNC((L233*N233),15),8)</f>
        <v>1.04020662</v>
      </c>
      <c r="P233" s="89">
        <f t="shared" si="198"/>
        <v>965.69585872000005</v>
      </c>
      <c r="Q233" s="11">
        <f t="shared" si="210"/>
        <v>0</v>
      </c>
      <c r="R233" s="7">
        <f t="shared" si="206"/>
        <v>0</v>
      </c>
      <c r="S233" s="89">
        <f t="shared" si="217"/>
        <v>0</v>
      </c>
      <c r="T233" s="98">
        <f t="shared" si="207"/>
        <v>8.5000000000000006E-2</v>
      </c>
      <c r="U233" s="97">
        <f t="shared" si="216"/>
        <v>9</v>
      </c>
      <c r="V233" s="97">
        <v>252</v>
      </c>
      <c r="W233" s="96">
        <f t="shared" si="199"/>
        <v>1.0029178190000001</v>
      </c>
      <c r="X233" s="89">
        <f t="shared" si="200"/>
        <v>2.8177257199999999</v>
      </c>
      <c r="Y233" s="137">
        <f t="shared" si="201"/>
        <v>0</v>
      </c>
      <c r="Z233" s="99" t="str">
        <f t="shared" si="211"/>
        <v>J=</v>
      </c>
      <c r="AA233" s="94">
        <f t="shared" si="212"/>
        <v>45127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08"/>
        <v>32</v>
      </c>
      <c r="AH233" s="107">
        <f t="shared" si="213"/>
        <v>45858</v>
      </c>
      <c r="AI233" s="107">
        <f t="shared" ref="AI233:AI264" si="219">WORKDAY(AH233,-1,AD$201:AD$502)</f>
        <v>45856</v>
      </c>
      <c r="AJ233" s="107">
        <f t="shared" ref="AJ233:AJ264" si="220">WORKDAY(AI233,1,AD$201:AD$502)</f>
        <v>45859</v>
      </c>
      <c r="AK233" s="107">
        <f t="shared" si="214"/>
        <v>45889</v>
      </c>
      <c r="AL233" s="105">
        <f t="shared" ref="AL233:AL264" si="221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02"/>
        <v>45110</v>
      </c>
      <c r="B234" s="89">
        <f t="shared" si="195"/>
        <v>968.51358444000005</v>
      </c>
      <c r="C234" s="89">
        <f t="shared" ref="C234:C297" si="222">C233-(S233/O233)</f>
        <v>928.36926832963331</v>
      </c>
      <c r="D234" s="90">
        <f t="shared" si="203"/>
        <v>6649.99</v>
      </c>
      <c r="E234" s="91">
        <f t="shared" si="186"/>
        <v>6665.28</v>
      </c>
      <c r="F234" s="92">
        <f t="shared" si="187"/>
        <v>45066</v>
      </c>
      <c r="G234" s="93">
        <f t="shared" si="196"/>
        <v>2.2992515778219591E-3</v>
      </c>
      <c r="H234" s="94">
        <f t="shared" si="188"/>
        <v>45127</v>
      </c>
      <c r="I234" s="94">
        <f t="shared" si="197"/>
        <v>45127</v>
      </c>
      <c r="J234" s="95">
        <f t="shared" si="204"/>
        <v>22</v>
      </c>
      <c r="K234" s="95">
        <f t="shared" si="185"/>
        <v>9</v>
      </c>
      <c r="L234" s="8">
        <f t="shared" si="205"/>
        <v>1.00093996</v>
      </c>
      <c r="M234" s="96">
        <f t="shared" ref="M234:M297" si="223">IF(I234&gt;I233,L233,M233)</f>
        <v>1.00610015</v>
      </c>
      <c r="N234" s="96">
        <f t="shared" si="215"/>
        <v>1.0392297912578128</v>
      </c>
      <c r="O234" s="89">
        <f t="shared" si="218"/>
        <v>1.04020662</v>
      </c>
      <c r="P234" s="89">
        <f t="shared" si="198"/>
        <v>965.69585872000005</v>
      </c>
      <c r="Q234" s="11">
        <f t="shared" si="210"/>
        <v>0</v>
      </c>
      <c r="R234" s="7">
        <f t="shared" si="206"/>
        <v>0</v>
      </c>
      <c r="S234" s="89">
        <f t="shared" si="217"/>
        <v>0</v>
      </c>
      <c r="T234" s="98">
        <f t="shared" si="207"/>
        <v>8.5000000000000006E-2</v>
      </c>
      <c r="U234" s="97">
        <f t="shared" si="216"/>
        <v>9</v>
      </c>
      <c r="V234" s="97">
        <v>252</v>
      </c>
      <c r="W234" s="96">
        <f t="shared" si="199"/>
        <v>1.0029178190000001</v>
      </c>
      <c r="X234" s="89">
        <f t="shared" si="200"/>
        <v>2.8177257199999999</v>
      </c>
      <c r="Y234" s="137">
        <f t="shared" si="201"/>
        <v>0</v>
      </c>
      <c r="Z234" s="99" t="str">
        <f t="shared" si="211"/>
        <v>J=</v>
      </c>
      <c r="AA234" s="94">
        <f t="shared" si="212"/>
        <v>45127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08"/>
        <v>33</v>
      </c>
      <c r="AH234" s="107">
        <f t="shared" si="213"/>
        <v>45889</v>
      </c>
      <c r="AI234" s="107">
        <f t="shared" si="219"/>
        <v>45888</v>
      </c>
      <c r="AJ234" s="107">
        <f t="shared" si="220"/>
        <v>45889</v>
      </c>
      <c r="AK234" s="107">
        <f t="shared" si="214"/>
        <v>45922</v>
      </c>
      <c r="AL234" s="105">
        <f t="shared" si="221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02"/>
        <v>45111</v>
      </c>
      <c r="B235" s="89">
        <f t="shared" si="195"/>
        <v>968.92831142</v>
      </c>
      <c r="C235" s="89">
        <f t="shared" si="222"/>
        <v>928.36926832963331</v>
      </c>
      <c r="D235" s="90">
        <f t="shared" si="203"/>
        <v>6649.99</v>
      </c>
      <c r="E235" s="91">
        <f t="shared" si="186"/>
        <v>6665.28</v>
      </c>
      <c r="F235" s="92">
        <f t="shared" si="187"/>
        <v>45066</v>
      </c>
      <c r="G235" s="93">
        <f t="shared" si="196"/>
        <v>2.2992515778219591E-3</v>
      </c>
      <c r="H235" s="94">
        <f t="shared" si="188"/>
        <v>45127</v>
      </c>
      <c r="I235" s="94">
        <f t="shared" si="197"/>
        <v>45127</v>
      </c>
      <c r="J235" s="95">
        <f t="shared" si="204"/>
        <v>22</v>
      </c>
      <c r="K235" s="95">
        <f t="shared" ref="K235:K298" si="224">(J235-(NETWORKDAYS(A235,I235,AD$201:AD$502)-1))</f>
        <v>10</v>
      </c>
      <c r="L235" s="8">
        <f t="shared" si="205"/>
        <v>1.00104445</v>
      </c>
      <c r="M235" s="96">
        <f t="shared" si="223"/>
        <v>1.00610015</v>
      </c>
      <c r="N235" s="96">
        <f t="shared" si="215"/>
        <v>1.0392297912578128</v>
      </c>
      <c r="O235" s="89">
        <f t="shared" si="218"/>
        <v>1.0403152099999999</v>
      </c>
      <c r="P235" s="89">
        <f t="shared" si="198"/>
        <v>965.79667032999998</v>
      </c>
      <c r="Q235" s="11">
        <f t="shared" si="210"/>
        <v>0</v>
      </c>
      <c r="R235" s="7">
        <f t="shared" si="206"/>
        <v>0</v>
      </c>
      <c r="S235" s="89">
        <f t="shared" si="217"/>
        <v>0</v>
      </c>
      <c r="T235" s="98">
        <f t="shared" si="207"/>
        <v>8.5000000000000006E-2</v>
      </c>
      <c r="U235" s="97">
        <f t="shared" si="216"/>
        <v>10</v>
      </c>
      <c r="V235" s="97">
        <v>252</v>
      </c>
      <c r="W235" s="96">
        <f t="shared" si="199"/>
        <v>1.0032425469999999</v>
      </c>
      <c r="X235" s="89">
        <f t="shared" si="200"/>
        <v>3.13164109</v>
      </c>
      <c r="Y235" s="137">
        <f t="shared" si="201"/>
        <v>0</v>
      </c>
      <c r="Z235" s="99" t="str">
        <f t="shared" si="211"/>
        <v>J=</v>
      </c>
      <c r="AA235" s="94">
        <f t="shared" si="212"/>
        <v>45127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08"/>
        <v>34</v>
      </c>
      <c r="AH235" s="107">
        <f t="shared" si="213"/>
        <v>45920</v>
      </c>
      <c r="AI235" s="107">
        <f t="shared" si="219"/>
        <v>45919</v>
      </c>
      <c r="AJ235" s="107">
        <f t="shared" si="220"/>
        <v>45922</v>
      </c>
      <c r="AK235" s="107">
        <f t="shared" si="214"/>
        <v>45950</v>
      </c>
      <c r="AL235" s="105">
        <f t="shared" si="221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02"/>
        <v>45112</v>
      </c>
      <c r="B236" s="89">
        <f t="shared" si="195"/>
        <v>969.34322296999994</v>
      </c>
      <c r="C236" s="89">
        <f t="shared" si="222"/>
        <v>928.36926832963331</v>
      </c>
      <c r="D236" s="90">
        <f t="shared" si="203"/>
        <v>6649.99</v>
      </c>
      <c r="E236" s="91">
        <f t="shared" ref="E236:E299" si="225">IF($K236=1,VLOOKUP($A235,$AO$10:$AS$200,4),E235)</f>
        <v>6665.28</v>
      </c>
      <c r="F236" s="92">
        <f t="shared" ref="F236:F299" si="226">IF($K236=1,VLOOKUP($A235,$AO$10:$AS$200,5),F235)</f>
        <v>45066</v>
      </c>
      <c r="G236" s="93">
        <f t="shared" si="196"/>
        <v>2.2992515778219591E-3</v>
      </c>
      <c r="H236" s="94">
        <f t="shared" ref="H236:H299" si="227">IF(DAY(A236)=H$9,VLOOKUP(A236,AH$118:AN$450,4),H235)</f>
        <v>45127</v>
      </c>
      <c r="I236" s="94">
        <f t="shared" si="197"/>
        <v>45127</v>
      </c>
      <c r="J236" s="95">
        <f t="shared" si="204"/>
        <v>22</v>
      </c>
      <c r="K236" s="95">
        <f t="shared" si="224"/>
        <v>11</v>
      </c>
      <c r="L236" s="8">
        <f t="shared" si="205"/>
        <v>1.0011489600000001</v>
      </c>
      <c r="M236" s="96">
        <f t="shared" si="223"/>
        <v>1.00610015</v>
      </c>
      <c r="N236" s="96">
        <f t="shared" si="215"/>
        <v>1.0392297912578128</v>
      </c>
      <c r="O236" s="89">
        <f t="shared" si="218"/>
        <v>1.04042382</v>
      </c>
      <c r="P236" s="89">
        <f t="shared" si="198"/>
        <v>965.89750051999999</v>
      </c>
      <c r="Q236" s="11">
        <f t="shared" si="210"/>
        <v>0</v>
      </c>
      <c r="R236" s="7">
        <f t="shared" si="206"/>
        <v>0</v>
      </c>
      <c r="S236" s="89">
        <f t="shared" si="217"/>
        <v>0</v>
      </c>
      <c r="T236" s="98">
        <f t="shared" si="207"/>
        <v>8.5000000000000006E-2</v>
      </c>
      <c r="U236" s="97">
        <f t="shared" si="216"/>
        <v>11</v>
      </c>
      <c r="V236" s="97">
        <v>252</v>
      </c>
      <c r="W236" s="96">
        <f t="shared" si="199"/>
        <v>1.0035673789999999</v>
      </c>
      <c r="X236" s="89">
        <f t="shared" si="200"/>
        <v>3.4457224499999999</v>
      </c>
      <c r="Y236" s="137">
        <f t="shared" si="201"/>
        <v>0</v>
      </c>
      <c r="Z236" s="99" t="str">
        <f t="shared" si="211"/>
        <v>J=</v>
      </c>
      <c r="AA236" s="94">
        <f t="shared" si="212"/>
        <v>45127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08"/>
        <v>35</v>
      </c>
      <c r="AH236" s="107">
        <f t="shared" si="213"/>
        <v>45950</v>
      </c>
      <c r="AI236" s="107">
        <f t="shared" si="219"/>
        <v>45947</v>
      </c>
      <c r="AJ236" s="107">
        <f t="shared" si="220"/>
        <v>45950</v>
      </c>
      <c r="AK236" s="107">
        <f t="shared" si="214"/>
        <v>45982</v>
      </c>
      <c r="AL236" s="105">
        <f t="shared" si="221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02"/>
        <v>45113</v>
      </c>
      <c r="B237" s="89">
        <f t="shared" si="195"/>
        <v>969.75831174999996</v>
      </c>
      <c r="C237" s="89">
        <f t="shared" si="222"/>
        <v>928.36926832963331</v>
      </c>
      <c r="D237" s="90">
        <f t="shared" si="203"/>
        <v>6649.99</v>
      </c>
      <c r="E237" s="91">
        <f t="shared" si="225"/>
        <v>6665.28</v>
      </c>
      <c r="F237" s="92">
        <f t="shared" si="226"/>
        <v>45066</v>
      </c>
      <c r="G237" s="93">
        <f t="shared" si="196"/>
        <v>2.2992515778219591E-3</v>
      </c>
      <c r="H237" s="94">
        <f t="shared" si="227"/>
        <v>45127</v>
      </c>
      <c r="I237" s="94">
        <f t="shared" si="197"/>
        <v>45127</v>
      </c>
      <c r="J237" s="95">
        <f t="shared" si="204"/>
        <v>22</v>
      </c>
      <c r="K237" s="95">
        <f t="shared" si="224"/>
        <v>12</v>
      </c>
      <c r="L237" s="8">
        <f t="shared" si="205"/>
        <v>1.0012534799999999</v>
      </c>
      <c r="M237" s="96">
        <f t="shared" si="223"/>
        <v>1.00610015</v>
      </c>
      <c r="N237" s="96">
        <f t="shared" si="215"/>
        <v>1.0392297912578128</v>
      </c>
      <c r="O237" s="89">
        <f t="shared" si="218"/>
        <v>1.04053244</v>
      </c>
      <c r="P237" s="89">
        <f t="shared" si="198"/>
        <v>965.99833998999998</v>
      </c>
      <c r="Q237" s="11">
        <f t="shared" si="210"/>
        <v>0</v>
      </c>
      <c r="R237" s="7">
        <f t="shared" si="206"/>
        <v>0</v>
      </c>
      <c r="S237" s="89">
        <f t="shared" si="217"/>
        <v>0</v>
      </c>
      <c r="T237" s="98">
        <f t="shared" si="207"/>
        <v>8.5000000000000006E-2</v>
      </c>
      <c r="U237" s="97">
        <f t="shared" si="216"/>
        <v>12</v>
      </c>
      <c r="V237" s="97">
        <v>252</v>
      </c>
      <c r="W237" s="96">
        <f t="shared" si="199"/>
        <v>1.003892317</v>
      </c>
      <c r="X237" s="89">
        <f t="shared" si="200"/>
        <v>3.75997176</v>
      </c>
      <c r="Y237" s="137">
        <f t="shared" si="201"/>
        <v>0</v>
      </c>
      <c r="Z237" s="99" t="str">
        <f t="shared" si="211"/>
        <v>J=</v>
      </c>
      <c r="AA237" s="94">
        <f t="shared" si="212"/>
        <v>45127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08"/>
        <v>36</v>
      </c>
      <c r="AH237" s="107">
        <f t="shared" si="213"/>
        <v>45981</v>
      </c>
      <c r="AI237" s="107">
        <f t="shared" si="219"/>
        <v>45980</v>
      </c>
      <c r="AJ237" s="107">
        <f t="shared" si="220"/>
        <v>45982</v>
      </c>
      <c r="AK237" s="107">
        <f t="shared" si="214"/>
        <v>46013</v>
      </c>
      <c r="AL237" s="105">
        <f t="shared" si="221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02"/>
        <v>45114</v>
      </c>
      <c r="B238" s="89">
        <f t="shared" si="195"/>
        <v>970.17357584000001</v>
      </c>
      <c r="C238" s="89">
        <f t="shared" si="222"/>
        <v>928.36926832963331</v>
      </c>
      <c r="D238" s="90">
        <f t="shared" si="203"/>
        <v>6649.99</v>
      </c>
      <c r="E238" s="91">
        <f t="shared" si="225"/>
        <v>6665.28</v>
      </c>
      <c r="F238" s="92">
        <f t="shared" si="226"/>
        <v>45066</v>
      </c>
      <c r="G238" s="93">
        <f t="shared" si="196"/>
        <v>2.2992515778219591E-3</v>
      </c>
      <c r="H238" s="94">
        <f t="shared" si="227"/>
        <v>45127</v>
      </c>
      <c r="I238" s="94">
        <f t="shared" si="197"/>
        <v>45127</v>
      </c>
      <c r="J238" s="95">
        <f t="shared" si="204"/>
        <v>22</v>
      </c>
      <c r="K238" s="95">
        <f t="shared" si="224"/>
        <v>13</v>
      </c>
      <c r="L238" s="8">
        <f t="shared" si="205"/>
        <v>1.0013580099999999</v>
      </c>
      <c r="M238" s="96">
        <f t="shared" si="223"/>
        <v>1.00610015</v>
      </c>
      <c r="N238" s="96">
        <f t="shared" si="215"/>
        <v>1.0392297912578128</v>
      </c>
      <c r="O238" s="89">
        <f t="shared" si="218"/>
        <v>1.0406410699999999</v>
      </c>
      <c r="P238" s="89">
        <f t="shared" si="198"/>
        <v>966.09918874000005</v>
      </c>
      <c r="Q238" s="11">
        <f t="shared" si="210"/>
        <v>0</v>
      </c>
      <c r="R238" s="7">
        <f t="shared" si="206"/>
        <v>0</v>
      </c>
      <c r="S238" s="89">
        <f t="shared" si="217"/>
        <v>0</v>
      </c>
      <c r="T238" s="98">
        <f t="shared" si="207"/>
        <v>8.5000000000000006E-2</v>
      </c>
      <c r="U238" s="97">
        <f t="shared" si="216"/>
        <v>13</v>
      </c>
      <c r="V238" s="97">
        <v>252</v>
      </c>
      <c r="W238" s="96">
        <f t="shared" si="199"/>
        <v>1.0042173590000001</v>
      </c>
      <c r="X238" s="89">
        <f t="shared" si="200"/>
        <v>4.0743871</v>
      </c>
      <c r="Y238" s="137">
        <f t="shared" si="201"/>
        <v>0</v>
      </c>
      <c r="Z238" s="99" t="str">
        <f t="shared" si="211"/>
        <v>J=</v>
      </c>
      <c r="AA238" s="94">
        <f t="shared" si="212"/>
        <v>45127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08"/>
        <v>37</v>
      </c>
      <c r="AH238" s="107">
        <f t="shared" si="213"/>
        <v>46011</v>
      </c>
      <c r="AI238" s="107">
        <f t="shared" si="219"/>
        <v>46010</v>
      </c>
      <c r="AJ238" s="107">
        <f t="shared" si="220"/>
        <v>46013</v>
      </c>
      <c r="AK238" s="107">
        <f t="shared" si="214"/>
        <v>46042</v>
      </c>
      <c r="AL238" s="105">
        <f t="shared" si="221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02"/>
        <v>45115</v>
      </c>
      <c r="B239" s="89">
        <f t="shared" si="195"/>
        <v>970.58900889000006</v>
      </c>
      <c r="C239" s="89">
        <f t="shared" si="222"/>
        <v>928.36926832963331</v>
      </c>
      <c r="D239" s="90">
        <f t="shared" si="203"/>
        <v>6649.99</v>
      </c>
      <c r="E239" s="91">
        <f t="shared" si="225"/>
        <v>6665.28</v>
      </c>
      <c r="F239" s="92">
        <f t="shared" si="226"/>
        <v>45066</v>
      </c>
      <c r="G239" s="93">
        <f t="shared" si="196"/>
        <v>2.2992515778219591E-3</v>
      </c>
      <c r="H239" s="94">
        <f t="shared" si="227"/>
        <v>45127</v>
      </c>
      <c r="I239" s="94">
        <f t="shared" si="197"/>
        <v>45127</v>
      </c>
      <c r="J239" s="95">
        <f t="shared" si="204"/>
        <v>22</v>
      </c>
      <c r="K239" s="95">
        <f t="shared" si="224"/>
        <v>14</v>
      </c>
      <c r="L239" s="8">
        <f t="shared" si="205"/>
        <v>1.0014625399999999</v>
      </c>
      <c r="M239" s="96">
        <f t="shared" si="223"/>
        <v>1.00610015</v>
      </c>
      <c r="N239" s="96">
        <f t="shared" si="215"/>
        <v>1.0392297912578128</v>
      </c>
      <c r="O239" s="89">
        <f t="shared" si="218"/>
        <v>1.0407497000000001</v>
      </c>
      <c r="P239" s="89">
        <f t="shared" si="198"/>
        <v>966.20003750000001</v>
      </c>
      <c r="Q239" s="11">
        <f t="shared" si="210"/>
        <v>0</v>
      </c>
      <c r="R239" s="7">
        <f t="shared" si="206"/>
        <v>0</v>
      </c>
      <c r="S239" s="89">
        <f t="shared" si="217"/>
        <v>0</v>
      </c>
      <c r="T239" s="98">
        <f t="shared" si="207"/>
        <v>8.5000000000000006E-2</v>
      </c>
      <c r="U239" s="97">
        <f t="shared" si="216"/>
        <v>14</v>
      </c>
      <c r="V239" s="97">
        <v>252</v>
      </c>
      <c r="W239" s="96">
        <f t="shared" si="199"/>
        <v>1.0045425079999999</v>
      </c>
      <c r="X239" s="89">
        <f t="shared" si="200"/>
        <v>4.38897139</v>
      </c>
      <c r="Y239" s="137">
        <f t="shared" si="201"/>
        <v>0</v>
      </c>
      <c r="Z239" s="99" t="str">
        <f t="shared" si="211"/>
        <v>J=</v>
      </c>
      <c r="AA239" s="94">
        <f t="shared" si="212"/>
        <v>45127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08"/>
        <v>38</v>
      </c>
      <c r="AH239" s="107">
        <f t="shared" si="213"/>
        <v>46042</v>
      </c>
      <c r="AI239" s="107">
        <f t="shared" si="219"/>
        <v>46041</v>
      </c>
      <c r="AJ239" s="107">
        <f t="shared" si="220"/>
        <v>46042</v>
      </c>
      <c r="AK239" s="107">
        <f t="shared" si="214"/>
        <v>46073</v>
      </c>
      <c r="AL239" s="105">
        <f t="shared" si="221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02"/>
        <v>45116</v>
      </c>
      <c r="B240" s="89">
        <f t="shared" si="195"/>
        <v>970.58900889000006</v>
      </c>
      <c r="C240" s="89">
        <f t="shared" si="222"/>
        <v>928.36926832963331</v>
      </c>
      <c r="D240" s="90">
        <f t="shared" si="203"/>
        <v>6649.99</v>
      </c>
      <c r="E240" s="91">
        <f t="shared" si="225"/>
        <v>6665.28</v>
      </c>
      <c r="F240" s="92">
        <f t="shared" si="226"/>
        <v>45066</v>
      </c>
      <c r="G240" s="93">
        <f t="shared" si="196"/>
        <v>2.2992515778219591E-3</v>
      </c>
      <c r="H240" s="94">
        <f t="shared" si="227"/>
        <v>45127</v>
      </c>
      <c r="I240" s="94">
        <f t="shared" si="197"/>
        <v>45127</v>
      </c>
      <c r="J240" s="95">
        <f t="shared" si="204"/>
        <v>22</v>
      </c>
      <c r="K240" s="95">
        <f t="shared" si="224"/>
        <v>14</v>
      </c>
      <c r="L240" s="8">
        <f t="shared" si="205"/>
        <v>1.0014625399999999</v>
      </c>
      <c r="M240" s="96">
        <f t="shared" si="223"/>
        <v>1.00610015</v>
      </c>
      <c r="N240" s="96">
        <f t="shared" si="215"/>
        <v>1.0392297912578128</v>
      </c>
      <c r="O240" s="89">
        <f t="shared" si="218"/>
        <v>1.0407497000000001</v>
      </c>
      <c r="P240" s="89">
        <f t="shared" si="198"/>
        <v>966.20003750000001</v>
      </c>
      <c r="Q240" s="11">
        <f t="shared" si="210"/>
        <v>0</v>
      </c>
      <c r="R240" s="7">
        <f t="shared" si="206"/>
        <v>0</v>
      </c>
      <c r="S240" s="89">
        <f t="shared" si="217"/>
        <v>0</v>
      </c>
      <c r="T240" s="98">
        <f t="shared" si="207"/>
        <v>8.5000000000000006E-2</v>
      </c>
      <c r="U240" s="97">
        <f t="shared" si="216"/>
        <v>14</v>
      </c>
      <c r="V240" s="97">
        <v>252</v>
      </c>
      <c r="W240" s="96">
        <f t="shared" si="199"/>
        <v>1.0045425079999999</v>
      </c>
      <c r="X240" s="89">
        <f t="shared" si="200"/>
        <v>4.38897139</v>
      </c>
      <c r="Y240" s="137">
        <f t="shared" si="201"/>
        <v>0</v>
      </c>
      <c r="Z240" s="99" t="str">
        <f t="shared" si="211"/>
        <v>J=</v>
      </c>
      <c r="AA240" s="94">
        <f t="shared" si="212"/>
        <v>45127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08"/>
        <v>39</v>
      </c>
      <c r="AH240" s="107">
        <f t="shared" si="213"/>
        <v>46073</v>
      </c>
      <c r="AI240" s="107">
        <f t="shared" si="219"/>
        <v>46072</v>
      </c>
      <c r="AJ240" s="107">
        <f t="shared" si="220"/>
        <v>46073</v>
      </c>
      <c r="AK240" s="107">
        <f t="shared" si="214"/>
        <v>46101</v>
      </c>
      <c r="AL240" s="105">
        <f t="shared" si="221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02"/>
        <v>45117</v>
      </c>
      <c r="B241" s="89">
        <f t="shared" si="195"/>
        <v>970.58900889000006</v>
      </c>
      <c r="C241" s="89">
        <f t="shared" si="222"/>
        <v>928.36926832963331</v>
      </c>
      <c r="D241" s="90">
        <f t="shared" si="203"/>
        <v>6649.99</v>
      </c>
      <c r="E241" s="91">
        <f t="shared" si="225"/>
        <v>6665.28</v>
      </c>
      <c r="F241" s="92">
        <f t="shared" si="226"/>
        <v>45066</v>
      </c>
      <c r="G241" s="93">
        <f t="shared" si="196"/>
        <v>2.2992515778219591E-3</v>
      </c>
      <c r="H241" s="94">
        <f t="shared" si="227"/>
        <v>45127</v>
      </c>
      <c r="I241" s="94">
        <f t="shared" si="197"/>
        <v>45127</v>
      </c>
      <c r="J241" s="95">
        <f t="shared" si="204"/>
        <v>22</v>
      </c>
      <c r="K241" s="95">
        <f t="shared" si="224"/>
        <v>14</v>
      </c>
      <c r="L241" s="8">
        <f t="shared" si="205"/>
        <v>1.0014625399999999</v>
      </c>
      <c r="M241" s="96">
        <f t="shared" si="223"/>
        <v>1.00610015</v>
      </c>
      <c r="N241" s="96">
        <f t="shared" si="215"/>
        <v>1.0392297912578128</v>
      </c>
      <c r="O241" s="89">
        <f t="shared" si="218"/>
        <v>1.0407497000000001</v>
      </c>
      <c r="P241" s="89">
        <f t="shared" si="198"/>
        <v>966.20003750000001</v>
      </c>
      <c r="Q241" s="11">
        <f t="shared" si="210"/>
        <v>0</v>
      </c>
      <c r="R241" s="7">
        <f t="shared" si="206"/>
        <v>0</v>
      </c>
      <c r="S241" s="89">
        <f t="shared" si="217"/>
        <v>0</v>
      </c>
      <c r="T241" s="98">
        <f t="shared" si="207"/>
        <v>8.5000000000000006E-2</v>
      </c>
      <c r="U241" s="97">
        <f t="shared" si="216"/>
        <v>14</v>
      </c>
      <c r="V241" s="97">
        <v>252</v>
      </c>
      <c r="W241" s="96">
        <f t="shared" si="199"/>
        <v>1.0045425079999999</v>
      </c>
      <c r="X241" s="89">
        <f t="shared" si="200"/>
        <v>4.38897139</v>
      </c>
      <c r="Y241" s="137">
        <f t="shared" si="201"/>
        <v>0</v>
      </c>
      <c r="Z241" s="99" t="str">
        <f t="shared" si="211"/>
        <v>J=</v>
      </c>
      <c r="AA241" s="94">
        <f t="shared" si="212"/>
        <v>45127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08"/>
        <v>40</v>
      </c>
      <c r="AH241" s="107">
        <f t="shared" si="213"/>
        <v>46101</v>
      </c>
      <c r="AI241" s="107">
        <f t="shared" si="219"/>
        <v>46100</v>
      </c>
      <c r="AJ241" s="107">
        <f t="shared" si="220"/>
        <v>46101</v>
      </c>
      <c r="AK241" s="107">
        <f t="shared" si="214"/>
        <v>46132</v>
      </c>
      <c r="AL241" s="105">
        <f t="shared" si="221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02"/>
        <v>45118</v>
      </c>
      <c r="B242" s="89">
        <f t="shared" si="195"/>
        <v>971.00462666999999</v>
      </c>
      <c r="C242" s="89">
        <f t="shared" si="222"/>
        <v>928.36926832963331</v>
      </c>
      <c r="D242" s="90">
        <f t="shared" si="203"/>
        <v>6649.99</v>
      </c>
      <c r="E242" s="91">
        <f t="shared" si="225"/>
        <v>6665.28</v>
      </c>
      <c r="F242" s="92">
        <f t="shared" si="226"/>
        <v>45066</v>
      </c>
      <c r="G242" s="93">
        <f t="shared" si="196"/>
        <v>2.2992515778219591E-3</v>
      </c>
      <c r="H242" s="94">
        <f t="shared" si="227"/>
        <v>45127</v>
      </c>
      <c r="I242" s="94">
        <f t="shared" si="197"/>
        <v>45127</v>
      </c>
      <c r="J242" s="95">
        <f t="shared" si="204"/>
        <v>22</v>
      </c>
      <c r="K242" s="95">
        <f t="shared" si="224"/>
        <v>15</v>
      </c>
      <c r="L242" s="8">
        <f t="shared" si="205"/>
        <v>1.00156709</v>
      </c>
      <c r="M242" s="96">
        <f t="shared" si="223"/>
        <v>1.00610015</v>
      </c>
      <c r="N242" s="96">
        <f t="shared" si="215"/>
        <v>1.0392297912578128</v>
      </c>
      <c r="O242" s="89">
        <f t="shared" si="218"/>
        <v>1.0408583499999999</v>
      </c>
      <c r="P242" s="89">
        <f t="shared" si="198"/>
        <v>966.30090482000003</v>
      </c>
      <c r="Q242" s="11">
        <f t="shared" si="210"/>
        <v>0</v>
      </c>
      <c r="R242" s="7">
        <f t="shared" si="206"/>
        <v>0</v>
      </c>
      <c r="S242" s="89">
        <f t="shared" si="217"/>
        <v>0</v>
      </c>
      <c r="T242" s="98">
        <f t="shared" si="207"/>
        <v>8.5000000000000006E-2</v>
      </c>
      <c r="U242" s="97">
        <f t="shared" si="216"/>
        <v>15</v>
      </c>
      <c r="V242" s="97">
        <v>252</v>
      </c>
      <c r="W242" s="96">
        <f t="shared" si="199"/>
        <v>1.0048677610000001</v>
      </c>
      <c r="X242" s="89">
        <f t="shared" si="200"/>
        <v>4.70372185</v>
      </c>
      <c r="Y242" s="137">
        <f t="shared" si="201"/>
        <v>0</v>
      </c>
      <c r="Z242" s="99" t="str">
        <f t="shared" si="211"/>
        <v>J=</v>
      </c>
      <c r="AA242" s="94">
        <f t="shared" si="212"/>
        <v>45127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08"/>
        <v>41</v>
      </c>
      <c r="AH242" s="107">
        <f t="shared" si="213"/>
        <v>46132</v>
      </c>
      <c r="AI242" s="107">
        <f t="shared" si="219"/>
        <v>46129</v>
      </c>
      <c r="AJ242" s="107">
        <f t="shared" si="220"/>
        <v>46132</v>
      </c>
      <c r="AK242" s="107">
        <f t="shared" si="214"/>
        <v>46162</v>
      </c>
      <c r="AL242" s="105">
        <f t="shared" si="221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02"/>
        <v>45119</v>
      </c>
      <c r="B243" s="89">
        <f t="shared" si="195"/>
        <v>971.42042087000004</v>
      </c>
      <c r="C243" s="89">
        <f t="shared" si="222"/>
        <v>928.36926832963331</v>
      </c>
      <c r="D243" s="90">
        <f t="shared" si="203"/>
        <v>6649.99</v>
      </c>
      <c r="E243" s="91">
        <f t="shared" si="225"/>
        <v>6665.28</v>
      </c>
      <c r="F243" s="92">
        <f t="shared" si="226"/>
        <v>45066</v>
      </c>
      <c r="G243" s="93">
        <f t="shared" si="196"/>
        <v>2.2992515778219591E-3</v>
      </c>
      <c r="H243" s="94">
        <f t="shared" si="227"/>
        <v>45127</v>
      </c>
      <c r="I243" s="94">
        <f t="shared" si="197"/>
        <v>45127</v>
      </c>
      <c r="J243" s="95">
        <f t="shared" si="204"/>
        <v>22</v>
      </c>
      <c r="K243" s="95">
        <f t="shared" si="224"/>
        <v>16</v>
      </c>
      <c r="L243" s="8">
        <f t="shared" si="205"/>
        <v>1.00167165</v>
      </c>
      <c r="M243" s="96">
        <f t="shared" si="223"/>
        <v>1.00610015</v>
      </c>
      <c r="N243" s="96">
        <f t="shared" si="215"/>
        <v>1.0392297912578128</v>
      </c>
      <c r="O243" s="89">
        <f t="shared" si="218"/>
        <v>1.0409670099999999</v>
      </c>
      <c r="P243" s="89">
        <f t="shared" si="198"/>
        <v>966.40178142000002</v>
      </c>
      <c r="Q243" s="11">
        <f t="shared" si="210"/>
        <v>0</v>
      </c>
      <c r="R243" s="7">
        <f t="shared" si="206"/>
        <v>0</v>
      </c>
      <c r="S243" s="89">
        <f t="shared" si="217"/>
        <v>0</v>
      </c>
      <c r="T243" s="98">
        <f t="shared" si="207"/>
        <v>8.5000000000000006E-2</v>
      </c>
      <c r="U243" s="97">
        <f t="shared" si="216"/>
        <v>16</v>
      </c>
      <c r="V243" s="97">
        <v>252</v>
      </c>
      <c r="W243" s="96">
        <f t="shared" si="199"/>
        <v>1.0051931190000001</v>
      </c>
      <c r="X243" s="89">
        <f t="shared" si="200"/>
        <v>5.0186394500000002</v>
      </c>
      <c r="Y243" s="137">
        <f t="shared" si="201"/>
        <v>0</v>
      </c>
      <c r="Z243" s="99" t="str">
        <f t="shared" si="211"/>
        <v>J=</v>
      </c>
      <c r="AA243" s="94">
        <f t="shared" si="212"/>
        <v>45127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08"/>
        <v>42</v>
      </c>
      <c r="AH243" s="107">
        <f t="shared" si="213"/>
        <v>46162</v>
      </c>
      <c r="AI243" s="107">
        <f t="shared" si="219"/>
        <v>46161</v>
      </c>
      <c r="AJ243" s="107">
        <f t="shared" si="220"/>
        <v>46162</v>
      </c>
      <c r="AK243" s="107">
        <f t="shared" si="214"/>
        <v>46195</v>
      </c>
      <c r="AL243" s="105">
        <f t="shared" si="221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02"/>
        <v>45120</v>
      </c>
      <c r="B244" s="89">
        <f t="shared" si="195"/>
        <v>971.83641116999991</v>
      </c>
      <c r="C244" s="89">
        <f t="shared" si="222"/>
        <v>928.36926832963331</v>
      </c>
      <c r="D244" s="90">
        <f t="shared" si="203"/>
        <v>6649.99</v>
      </c>
      <c r="E244" s="91">
        <f t="shared" si="225"/>
        <v>6665.28</v>
      </c>
      <c r="F244" s="92">
        <f t="shared" si="226"/>
        <v>45066</v>
      </c>
      <c r="G244" s="93">
        <f t="shared" si="196"/>
        <v>2.2992515778219591E-3</v>
      </c>
      <c r="H244" s="94">
        <f t="shared" si="227"/>
        <v>45127</v>
      </c>
      <c r="I244" s="94">
        <f t="shared" si="197"/>
        <v>45127</v>
      </c>
      <c r="J244" s="95">
        <f t="shared" si="204"/>
        <v>22</v>
      </c>
      <c r="K244" s="95">
        <f t="shared" si="224"/>
        <v>17</v>
      </c>
      <c r="L244" s="8">
        <f t="shared" si="205"/>
        <v>1.0017762299999999</v>
      </c>
      <c r="M244" s="96">
        <f t="shared" si="223"/>
        <v>1.00610015</v>
      </c>
      <c r="N244" s="96">
        <f t="shared" si="215"/>
        <v>1.0392297912578128</v>
      </c>
      <c r="O244" s="89">
        <f t="shared" si="218"/>
        <v>1.0410756999999999</v>
      </c>
      <c r="P244" s="89">
        <f t="shared" si="198"/>
        <v>966.50268587999994</v>
      </c>
      <c r="Q244" s="11">
        <f t="shared" si="210"/>
        <v>0</v>
      </c>
      <c r="R244" s="7">
        <f t="shared" si="206"/>
        <v>0</v>
      </c>
      <c r="S244" s="89">
        <f t="shared" si="217"/>
        <v>0</v>
      </c>
      <c r="T244" s="98">
        <f t="shared" si="207"/>
        <v>8.5000000000000006E-2</v>
      </c>
      <c r="U244" s="97">
        <f t="shared" si="216"/>
        <v>17</v>
      </c>
      <c r="V244" s="97">
        <v>252</v>
      </c>
      <c r="W244" s="96">
        <f t="shared" si="199"/>
        <v>1.005518583</v>
      </c>
      <c r="X244" s="89">
        <f t="shared" si="200"/>
        <v>5.3337252900000003</v>
      </c>
      <c r="Y244" s="137">
        <f t="shared" si="201"/>
        <v>0</v>
      </c>
      <c r="Z244" s="99" t="str">
        <f t="shared" si="211"/>
        <v>J=</v>
      </c>
      <c r="AA244" s="94">
        <f t="shared" si="212"/>
        <v>45127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08"/>
        <v>43</v>
      </c>
      <c r="AH244" s="107">
        <f t="shared" si="213"/>
        <v>46193</v>
      </c>
      <c r="AI244" s="107">
        <f t="shared" si="219"/>
        <v>46192</v>
      </c>
      <c r="AJ244" s="107">
        <f t="shared" si="220"/>
        <v>46195</v>
      </c>
      <c r="AK244" s="107">
        <f t="shared" si="214"/>
        <v>46223</v>
      </c>
      <c r="AL244" s="105">
        <f t="shared" si="221"/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02"/>
        <v>45121</v>
      </c>
      <c r="B245" s="89">
        <f t="shared" si="195"/>
        <v>972.25256026</v>
      </c>
      <c r="C245" s="89">
        <f t="shared" si="222"/>
        <v>928.36926832963331</v>
      </c>
      <c r="D245" s="90">
        <f t="shared" si="203"/>
        <v>6649.99</v>
      </c>
      <c r="E245" s="91">
        <f t="shared" si="225"/>
        <v>6665.28</v>
      </c>
      <c r="F245" s="92">
        <f t="shared" si="226"/>
        <v>45066</v>
      </c>
      <c r="G245" s="93">
        <f t="shared" si="196"/>
        <v>2.2992515778219591E-3</v>
      </c>
      <c r="H245" s="94">
        <f t="shared" si="227"/>
        <v>45127</v>
      </c>
      <c r="I245" s="94">
        <f t="shared" si="197"/>
        <v>45127</v>
      </c>
      <c r="J245" s="95">
        <f t="shared" si="204"/>
        <v>22</v>
      </c>
      <c r="K245" s="95">
        <f t="shared" si="224"/>
        <v>18</v>
      </c>
      <c r="L245" s="8">
        <f t="shared" si="205"/>
        <v>1.0018808100000001</v>
      </c>
      <c r="M245" s="96">
        <f t="shared" si="223"/>
        <v>1.00610015</v>
      </c>
      <c r="N245" s="96">
        <f t="shared" si="215"/>
        <v>1.0392297912578128</v>
      </c>
      <c r="O245" s="89">
        <f t="shared" si="218"/>
        <v>1.04118438</v>
      </c>
      <c r="P245" s="89">
        <f t="shared" si="198"/>
        <v>966.60358105</v>
      </c>
      <c r="Q245" s="11">
        <f t="shared" si="210"/>
        <v>0</v>
      </c>
      <c r="R245" s="7">
        <f t="shared" si="206"/>
        <v>0</v>
      </c>
      <c r="S245" s="89">
        <f t="shared" si="217"/>
        <v>0</v>
      </c>
      <c r="T245" s="98">
        <f t="shared" si="207"/>
        <v>8.5000000000000006E-2</v>
      </c>
      <c r="U245" s="97">
        <f t="shared" si="216"/>
        <v>18</v>
      </c>
      <c r="V245" s="97">
        <v>252</v>
      </c>
      <c r="W245" s="96">
        <f t="shared" si="199"/>
        <v>1.005844153</v>
      </c>
      <c r="X245" s="89">
        <f t="shared" si="200"/>
        <v>5.6489792100000003</v>
      </c>
      <c r="Y245" s="137">
        <f t="shared" si="201"/>
        <v>0</v>
      </c>
      <c r="Z245" s="99" t="str">
        <f t="shared" si="211"/>
        <v>J=</v>
      </c>
      <c r="AA245" s="94">
        <f t="shared" si="212"/>
        <v>45127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08"/>
        <v>44</v>
      </c>
      <c r="AH245" s="107">
        <f t="shared" si="213"/>
        <v>46223</v>
      </c>
      <c r="AI245" s="107">
        <f t="shared" si="219"/>
        <v>46220</v>
      </c>
      <c r="AJ245" s="107">
        <f t="shared" si="220"/>
        <v>46223</v>
      </c>
      <c r="AK245" s="107">
        <f t="shared" si="214"/>
        <v>46254</v>
      </c>
      <c r="AL245" s="105">
        <f t="shared" si="221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02"/>
        <v>45122</v>
      </c>
      <c r="B246" s="89">
        <f t="shared" si="195"/>
        <v>972.66888494</v>
      </c>
      <c r="C246" s="89">
        <f t="shared" si="222"/>
        <v>928.36926832963331</v>
      </c>
      <c r="D246" s="90">
        <f t="shared" si="203"/>
        <v>6649.99</v>
      </c>
      <c r="E246" s="91">
        <f t="shared" si="225"/>
        <v>6665.28</v>
      </c>
      <c r="F246" s="92">
        <f t="shared" si="226"/>
        <v>45066</v>
      </c>
      <c r="G246" s="93">
        <f t="shared" si="196"/>
        <v>2.2992515778219591E-3</v>
      </c>
      <c r="H246" s="94">
        <f t="shared" si="227"/>
        <v>45127</v>
      </c>
      <c r="I246" s="94">
        <f t="shared" si="197"/>
        <v>45127</v>
      </c>
      <c r="J246" s="95">
        <f t="shared" si="204"/>
        <v>22</v>
      </c>
      <c r="K246" s="95">
        <f t="shared" si="224"/>
        <v>19</v>
      </c>
      <c r="L246" s="8">
        <f t="shared" si="205"/>
        <v>1.0019853999999999</v>
      </c>
      <c r="M246" s="96">
        <f t="shared" si="223"/>
        <v>1.00610015</v>
      </c>
      <c r="N246" s="96">
        <f t="shared" si="215"/>
        <v>1.0392297912578128</v>
      </c>
      <c r="O246" s="89">
        <f t="shared" si="218"/>
        <v>1.04129307</v>
      </c>
      <c r="P246" s="89">
        <f t="shared" si="198"/>
        <v>966.70448551000004</v>
      </c>
      <c r="Q246" s="11">
        <f t="shared" si="210"/>
        <v>0</v>
      </c>
      <c r="R246" s="7">
        <f t="shared" si="206"/>
        <v>0</v>
      </c>
      <c r="S246" s="89">
        <f t="shared" si="217"/>
        <v>0</v>
      </c>
      <c r="T246" s="98">
        <f t="shared" si="207"/>
        <v>8.5000000000000006E-2</v>
      </c>
      <c r="U246" s="97">
        <f t="shared" si="216"/>
        <v>19</v>
      </c>
      <c r="V246" s="97">
        <v>252</v>
      </c>
      <c r="W246" s="96">
        <f t="shared" si="199"/>
        <v>1.0061698269999999</v>
      </c>
      <c r="X246" s="89">
        <f t="shared" si="200"/>
        <v>5.9643994300000003</v>
      </c>
      <c r="Y246" s="137">
        <f t="shared" si="201"/>
        <v>0</v>
      </c>
      <c r="Z246" s="99" t="str">
        <f t="shared" si="211"/>
        <v>J=</v>
      </c>
      <c r="AA246" s="94">
        <f t="shared" si="212"/>
        <v>45127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08"/>
        <v>45</v>
      </c>
      <c r="AH246" s="107">
        <f t="shared" si="213"/>
        <v>46254</v>
      </c>
      <c r="AI246" s="107">
        <f t="shared" si="219"/>
        <v>46253</v>
      </c>
      <c r="AJ246" s="107">
        <f t="shared" si="220"/>
        <v>46254</v>
      </c>
      <c r="AK246" s="107">
        <f t="shared" si="214"/>
        <v>46286</v>
      </c>
      <c r="AL246" s="105">
        <f t="shared" si="221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02"/>
        <v>45123</v>
      </c>
      <c r="B247" s="89">
        <f t="shared" si="195"/>
        <v>972.66888494</v>
      </c>
      <c r="C247" s="89">
        <f t="shared" si="222"/>
        <v>928.36926832963331</v>
      </c>
      <c r="D247" s="90">
        <f t="shared" si="203"/>
        <v>6649.99</v>
      </c>
      <c r="E247" s="91">
        <f t="shared" si="225"/>
        <v>6665.28</v>
      </c>
      <c r="F247" s="92">
        <f t="shared" si="226"/>
        <v>45066</v>
      </c>
      <c r="G247" s="93">
        <f t="shared" si="196"/>
        <v>2.2992515778219591E-3</v>
      </c>
      <c r="H247" s="94">
        <f t="shared" si="227"/>
        <v>45127</v>
      </c>
      <c r="I247" s="94">
        <f t="shared" si="197"/>
        <v>45127</v>
      </c>
      <c r="J247" s="95">
        <f t="shared" si="204"/>
        <v>22</v>
      </c>
      <c r="K247" s="95">
        <f t="shared" si="224"/>
        <v>19</v>
      </c>
      <c r="L247" s="8">
        <f t="shared" si="205"/>
        <v>1.0019853999999999</v>
      </c>
      <c r="M247" s="96">
        <f t="shared" si="223"/>
        <v>1.00610015</v>
      </c>
      <c r="N247" s="96">
        <f t="shared" si="215"/>
        <v>1.0392297912578128</v>
      </c>
      <c r="O247" s="89">
        <f t="shared" si="218"/>
        <v>1.04129307</v>
      </c>
      <c r="P247" s="89">
        <f t="shared" si="198"/>
        <v>966.70448551000004</v>
      </c>
      <c r="Q247" s="11">
        <f t="shared" si="210"/>
        <v>0</v>
      </c>
      <c r="R247" s="7">
        <f t="shared" si="206"/>
        <v>0</v>
      </c>
      <c r="S247" s="89">
        <f t="shared" si="217"/>
        <v>0</v>
      </c>
      <c r="T247" s="98">
        <f t="shared" si="207"/>
        <v>8.5000000000000006E-2</v>
      </c>
      <c r="U247" s="97">
        <f t="shared" si="216"/>
        <v>19</v>
      </c>
      <c r="V247" s="97">
        <v>252</v>
      </c>
      <c r="W247" s="96">
        <f t="shared" si="199"/>
        <v>1.0061698269999999</v>
      </c>
      <c r="X247" s="89">
        <f t="shared" si="200"/>
        <v>5.9643994300000003</v>
      </c>
      <c r="Y247" s="137">
        <f t="shared" si="201"/>
        <v>0</v>
      </c>
      <c r="Z247" s="99" t="str">
        <f t="shared" si="211"/>
        <v>J=</v>
      </c>
      <c r="AA247" s="94">
        <f t="shared" si="212"/>
        <v>45127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08"/>
        <v>46</v>
      </c>
      <c r="AH247" s="107">
        <f t="shared" si="213"/>
        <v>46285</v>
      </c>
      <c r="AI247" s="107">
        <f t="shared" si="219"/>
        <v>46283</v>
      </c>
      <c r="AJ247" s="107">
        <f t="shared" si="220"/>
        <v>46286</v>
      </c>
      <c r="AK247" s="107">
        <f t="shared" si="214"/>
        <v>46315</v>
      </c>
      <c r="AL247" s="105">
        <f t="shared" si="221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02"/>
        <v>45124</v>
      </c>
      <c r="B248" s="89">
        <f t="shared" si="195"/>
        <v>972.66888494</v>
      </c>
      <c r="C248" s="89">
        <f t="shared" si="222"/>
        <v>928.36926832963331</v>
      </c>
      <c r="D248" s="90">
        <f t="shared" si="203"/>
        <v>6649.99</v>
      </c>
      <c r="E248" s="91">
        <f t="shared" si="225"/>
        <v>6665.28</v>
      </c>
      <c r="F248" s="92">
        <f t="shared" si="226"/>
        <v>45066</v>
      </c>
      <c r="G248" s="93">
        <f t="shared" si="196"/>
        <v>2.2992515778219591E-3</v>
      </c>
      <c r="H248" s="94">
        <f t="shared" si="227"/>
        <v>45127</v>
      </c>
      <c r="I248" s="94">
        <f t="shared" si="197"/>
        <v>45127</v>
      </c>
      <c r="J248" s="95">
        <f t="shared" si="204"/>
        <v>22</v>
      </c>
      <c r="K248" s="95">
        <f t="shared" si="224"/>
        <v>19</v>
      </c>
      <c r="L248" s="8">
        <f t="shared" si="205"/>
        <v>1.0019853999999999</v>
      </c>
      <c r="M248" s="96">
        <f t="shared" si="223"/>
        <v>1.00610015</v>
      </c>
      <c r="N248" s="96">
        <f t="shared" si="215"/>
        <v>1.0392297912578128</v>
      </c>
      <c r="O248" s="89">
        <f t="shared" si="218"/>
        <v>1.04129307</v>
      </c>
      <c r="P248" s="89">
        <f t="shared" si="198"/>
        <v>966.70448551000004</v>
      </c>
      <c r="Q248" s="11">
        <f t="shared" si="210"/>
        <v>0</v>
      </c>
      <c r="R248" s="7">
        <f t="shared" si="206"/>
        <v>0</v>
      </c>
      <c r="S248" s="89">
        <f t="shared" si="217"/>
        <v>0</v>
      </c>
      <c r="T248" s="98">
        <f t="shared" si="207"/>
        <v>8.5000000000000006E-2</v>
      </c>
      <c r="U248" s="97">
        <f t="shared" si="216"/>
        <v>19</v>
      </c>
      <c r="V248" s="97">
        <v>252</v>
      </c>
      <c r="W248" s="96">
        <f t="shared" si="199"/>
        <v>1.0061698269999999</v>
      </c>
      <c r="X248" s="89">
        <f t="shared" si="200"/>
        <v>5.9643994300000003</v>
      </c>
      <c r="Y248" s="137">
        <f t="shared" si="201"/>
        <v>0</v>
      </c>
      <c r="Z248" s="99" t="str">
        <f t="shared" si="211"/>
        <v>J=</v>
      </c>
      <c r="AA248" s="94">
        <f t="shared" si="212"/>
        <v>45127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08"/>
        <v>47</v>
      </c>
      <c r="AH248" s="107">
        <f t="shared" si="213"/>
        <v>46315</v>
      </c>
      <c r="AI248" s="107">
        <f t="shared" si="219"/>
        <v>46314</v>
      </c>
      <c r="AJ248" s="107">
        <f t="shared" si="220"/>
        <v>46315</v>
      </c>
      <c r="AK248" s="107">
        <f t="shared" si="214"/>
        <v>46349</v>
      </c>
      <c r="AL248" s="105">
        <f t="shared" si="221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02"/>
        <v>45125</v>
      </c>
      <c r="B249" s="89">
        <f t="shared" si="195"/>
        <v>973.08540680999999</v>
      </c>
      <c r="C249" s="89">
        <f t="shared" si="222"/>
        <v>928.36926832963331</v>
      </c>
      <c r="D249" s="90">
        <f t="shared" si="203"/>
        <v>6649.99</v>
      </c>
      <c r="E249" s="91">
        <f t="shared" si="225"/>
        <v>6665.28</v>
      </c>
      <c r="F249" s="92">
        <f t="shared" si="226"/>
        <v>45066</v>
      </c>
      <c r="G249" s="93">
        <f t="shared" si="196"/>
        <v>2.2992515778219591E-3</v>
      </c>
      <c r="H249" s="94">
        <f t="shared" si="227"/>
        <v>45127</v>
      </c>
      <c r="I249" s="94">
        <f t="shared" si="197"/>
        <v>45127</v>
      </c>
      <c r="J249" s="95">
        <f t="shared" si="204"/>
        <v>22</v>
      </c>
      <c r="K249" s="95">
        <f t="shared" si="224"/>
        <v>20</v>
      </c>
      <c r="L249" s="8">
        <f t="shared" si="205"/>
        <v>1.0020900100000001</v>
      </c>
      <c r="M249" s="96">
        <f t="shared" si="223"/>
        <v>1.00610015</v>
      </c>
      <c r="N249" s="96">
        <f t="shared" si="215"/>
        <v>1.0392297912578128</v>
      </c>
      <c r="O249" s="89">
        <f t="shared" si="218"/>
        <v>1.0414017900000001</v>
      </c>
      <c r="P249" s="89">
        <f t="shared" si="198"/>
        <v>966.80541780999999</v>
      </c>
      <c r="Q249" s="11">
        <f t="shared" si="210"/>
        <v>0</v>
      </c>
      <c r="R249" s="7">
        <f t="shared" si="206"/>
        <v>0</v>
      </c>
      <c r="S249" s="89">
        <f t="shared" si="217"/>
        <v>0</v>
      </c>
      <c r="T249" s="98">
        <f t="shared" si="207"/>
        <v>8.5000000000000006E-2</v>
      </c>
      <c r="U249" s="97">
        <f t="shared" si="216"/>
        <v>20</v>
      </c>
      <c r="V249" s="97">
        <v>252</v>
      </c>
      <c r="W249" s="96">
        <f t="shared" si="199"/>
        <v>1.006495608</v>
      </c>
      <c r="X249" s="89">
        <f t="shared" si="200"/>
        <v>6.2799889999999996</v>
      </c>
      <c r="Y249" s="137">
        <f t="shared" si="201"/>
        <v>0</v>
      </c>
      <c r="Z249" s="99" t="str">
        <f t="shared" si="211"/>
        <v>J=</v>
      </c>
      <c r="AA249" s="94">
        <f t="shared" si="212"/>
        <v>45127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08"/>
        <v>48</v>
      </c>
      <c r="AH249" s="107">
        <f t="shared" si="213"/>
        <v>46346</v>
      </c>
      <c r="AI249" s="107">
        <f t="shared" si="219"/>
        <v>46345</v>
      </c>
      <c r="AJ249" s="107">
        <f t="shared" si="220"/>
        <v>46349</v>
      </c>
      <c r="AK249" s="107">
        <f t="shared" si="214"/>
        <v>46377</v>
      </c>
      <c r="AL249" s="105">
        <f t="shared" si="221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02"/>
        <v>45126</v>
      </c>
      <c r="B250" s="89">
        <f t="shared" si="195"/>
        <v>973.50208566999993</v>
      </c>
      <c r="C250" s="89">
        <f t="shared" si="222"/>
        <v>928.36926832963331</v>
      </c>
      <c r="D250" s="90">
        <f t="shared" si="203"/>
        <v>6649.99</v>
      </c>
      <c r="E250" s="91">
        <f t="shared" si="225"/>
        <v>6665.28</v>
      </c>
      <c r="F250" s="92">
        <f t="shared" si="226"/>
        <v>45066</v>
      </c>
      <c r="G250" s="93">
        <f t="shared" si="196"/>
        <v>2.2992515778219591E-3</v>
      </c>
      <c r="H250" s="94">
        <f t="shared" si="227"/>
        <v>45127</v>
      </c>
      <c r="I250" s="94">
        <f t="shared" si="197"/>
        <v>45127</v>
      </c>
      <c r="J250" s="95">
        <f t="shared" si="204"/>
        <v>22</v>
      </c>
      <c r="K250" s="95">
        <f t="shared" si="224"/>
        <v>21</v>
      </c>
      <c r="L250" s="8">
        <f t="shared" si="205"/>
        <v>1.00219462</v>
      </c>
      <c r="M250" s="96">
        <f t="shared" si="223"/>
        <v>1.00610015</v>
      </c>
      <c r="N250" s="96">
        <f t="shared" si="215"/>
        <v>1.0392297912578128</v>
      </c>
      <c r="O250" s="89">
        <f t="shared" si="218"/>
        <v>1.0415105</v>
      </c>
      <c r="P250" s="89">
        <f t="shared" si="198"/>
        <v>966.90634083999998</v>
      </c>
      <c r="Q250" s="11">
        <f t="shared" si="210"/>
        <v>0</v>
      </c>
      <c r="R250" s="7">
        <f t="shared" si="206"/>
        <v>0</v>
      </c>
      <c r="S250" s="89">
        <f t="shared" si="217"/>
        <v>0</v>
      </c>
      <c r="T250" s="98">
        <f t="shared" si="207"/>
        <v>8.5000000000000006E-2</v>
      </c>
      <c r="U250" s="97">
        <f t="shared" si="216"/>
        <v>21</v>
      </c>
      <c r="V250" s="97">
        <v>252</v>
      </c>
      <c r="W250" s="96">
        <f t="shared" si="199"/>
        <v>1.0068214929999999</v>
      </c>
      <c r="X250" s="89">
        <f t="shared" si="200"/>
        <v>6.5957448300000001</v>
      </c>
      <c r="Y250" s="137">
        <f t="shared" si="201"/>
        <v>0</v>
      </c>
      <c r="Z250" s="99" t="str">
        <f t="shared" si="211"/>
        <v>J=</v>
      </c>
      <c r="AA250" s="94">
        <f t="shared" si="212"/>
        <v>45127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08"/>
        <v>49</v>
      </c>
      <c r="AH250" s="107">
        <f t="shared" si="213"/>
        <v>46376</v>
      </c>
      <c r="AI250" s="107">
        <f t="shared" si="219"/>
        <v>46374</v>
      </c>
      <c r="AJ250" s="107">
        <f t="shared" si="220"/>
        <v>46377</v>
      </c>
      <c r="AK250" s="107">
        <f t="shared" si="214"/>
        <v>46407</v>
      </c>
      <c r="AL250" s="105">
        <f t="shared" si="221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88">
        <f t="shared" si="202"/>
        <v>45127</v>
      </c>
      <c r="B251" s="89">
        <f t="shared" si="195"/>
        <v>973.91896182000005</v>
      </c>
      <c r="C251" s="89">
        <f t="shared" si="222"/>
        <v>928.36926832963331</v>
      </c>
      <c r="D251" s="90">
        <f t="shared" si="203"/>
        <v>6649.99</v>
      </c>
      <c r="E251" s="91">
        <f t="shared" si="225"/>
        <v>6665.28</v>
      </c>
      <c r="F251" s="92">
        <f t="shared" si="226"/>
        <v>45066</v>
      </c>
      <c r="G251" s="93">
        <f t="shared" si="196"/>
        <v>2.2992515778219591E-3</v>
      </c>
      <c r="H251" s="94">
        <f t="shared" si="227"/>
        <v>45159</v>
      </c>
      <c r="I251" s="94">
        <f t="shared" si="197"/>
        <v>45127</v>
      </c>
      <c r="J251" s="95">
        <f t="shared" si="204"/>
        <v>22</v>
      </c>
      <c r="K251" s="95">
        <f t="shared" si="224"/>
        <v>22</v>
      </c>
      <c r="L251" s="8">
        <f t="shared" si="205"/>
        <v>1.0022992500000001</v>
      </c>
      <c r="M251" s="96">
        <f t="shared" si="223"/>
        <v>1.00610015</v>
      </c>
      <c r="N251" s="96">
        <f t="shared" si="215"/>
        <v>1.0392297912578128</v>
      </c>
      <c r="O251" s="89">
        <f t="shared" si="218"/>
        <v>1.0416192399999999</v>
      </c>
      <c r="P251" s="89">
        <f t="shared" si="198"/>
        <v>967.00729171</v>
      </c>
      <c r="Q251" s="11">
        <f t="shared" si="210"/>
        <v>8</v>
      </c>
      <c r="R251" s="158">
        <f>S251/P251</f>
        <v>8.06704938719267E-3</v>
      </c>
      <c r="S251" s="159">
        <v>7.8008955799999997</v>
      </c>
      <c r="T251" s="98">
        <f t="shared" si="207"/>
        <v>8.5000000000000006E-2</v>
      </c>
      <c r="U251" s="97">
        <f t="shared" si="216"/>
        <v>22</v>
      </c>
      <c r="V251" s="97">
        <v>252</v>
      </c>
      <c r="W251" s="96">
        <f t="shared" si="199"/>
        <v>1.007147485</v>
      </c>
      <c r="X251" s="89">
        <f t="shared" si="200"/>
        <v>6.9116701100000002</v>
      </c>
      <c r="Y251" s="137">
        <f t="shared" si="201"/>
        <v>14.71256569</v>
      </c>
      <c r="Z251" s="99" t="str">
        <f t="shared" si="211"/>
        <v>J=</v>
      </c>
      <c r="AA251" s="94">
        <f t="shared" si="212"/>
        <v>45127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08"/>
        <v>50</v>
      </c>
      <c r="AH251" s="107">
        <f t="shared" si="213"/>
        <v>46407</v>
      </c>
      <c r="AI251" s="107">
        <f t="shared" si="219"/>
        <v>46406</v>
      </c>
      <c r="AJ251" s="107">
        <f t="shared" si="220"/>
        <v>46407</v>
      </c>
      <c r="AK251" s="107">
        <f t="shared" si="214"/>
        <v>46440</v>
      </c>
      <c r="AL251" s="105">
        <f t="shared" si="221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02"/>
        <v>45128</v>
      </c>
      <c r="B252" s="89">
        <f t="shared" si="195"/>
        <v>959.51696989000004</v>
      </c>
      <c r="C252" s="89">
        <f t="shared" si="222"/>
        <v>920.88006759251948</v>
      </c>
      <c r="D252" s="90">
        <f t="shared" si="203"/>
        <v>6665.28</v>
      </c>
      <c r="E252" s="91">
        <f t="shared" si="225"/>
        <v>6659.95</v>
      </c>
      <c r="F252" s="92">
        <f t="shared" si="226"/>
        <v>45097</v>
      </c>
      <c r="G252" s="93">
        <f t="shared" si="196"/>
        <v>-7.9966633059680436E-4</v>
      </c>
      <c r="H252" s="94">
        <f t="shared" si="227"/>
        <v>45159</v>
      </c>
      <c r="I252" s="94">
        <f t="shared" si="197"/>
        <v>45159</v>
      </c>
      <c r="J252" s="95">
        <f t="shared" si="204"/>
        <v>22</v>
      </c>
      <c r="K252" s="95">
        <f t="shared" si="224"/>
        <v>1</v>
      </c>
      <c r="L252" s="8">
        <f t="shared" si="205"/>
        <v>1</v>
      </c>
      <c r="M252" s="96">
        <f t="shared" si="223"/>
        <v>1.0022992500000001</v>
      </c>
      <c r="N252" s="96">
        <f t="shared" si="215"/>
        <v>1.0416192403553624</v>
      </c>
      <c r="O252" s="89">
        <f t="shared" si="218"/>
        <v>1.0416192399999999</v>
      </c>
      <c r="P252" s="89">
        <f t="shared" si="198"/>
        <v>959.20639613000003</v>
      </c>
      <c r="Q252" s="11">
        <f t="shared" si="210"/>
        <v>0</v>
      </c>
      <c r="R252" s="7">
        <f t="shared" si="206"/>
        <v>0</v>
      </c>
      <c r="S252" s="89">
        <f t="shared" si="217"/>
        <v>0</v>
      </c>
      <c r="T252" s="98">
        <f t="shared" si="207"/>
        <v>8.5000000000000006E-2</v>
      </c>
      <c r="U252" s="97">
        <f t="shared" si="216"/>
        <v>1</v>
      </c>
      <c r="V252" s="97">
        <v>252</v>
      </c>
      <c r="W252" s="96">
        <f t="shared" si="199"/>
        <v>1.0003237819999999</v>
      </c>
      <c r="X252" s="89">
        <f t="shared" si="200"/>
        <v>0.31057375999999998</v>
      </c>
      <c r="Y252" s="137">
        <f t="shared" si="201"/>
        <v>0</v>
      </c>
      <c r="Z252" s="99" t="str">
        <f t="shared" si="211"/>
        <v>J=</v>
      </c>
      <c r="AA252" s="94">
        <f t="shared" si="212"/>
        <v>45159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08"/>
        <v>51</v>
      </c>
      <c r="AH252" s="107">
        <f t="shared" si="213"/>
        <v>46438</v>
      </c>
      <c r="AI252" s="107">
        <f t="shared" si="219"/>
        <v>46437</v>
      </c>
      <c r="AJ252" s="107">
        <f t="shared" si="220"/>
        <v>46440</v>
      </c>
      <c r="AK252" s="107">
        <f t="shared" si="214"/>
        <v>46468</v>
      </c>
      <c r="AL252" s="105">
        <f t="shared" si="221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02"/>
        <v>45129</v>
      </c>
      <c r="B253" s="89">
        <f t="shared" si="195"/>
        <v>959.82764533</v>
      </c>
      <c r="C253" s="89">
        <f t="shared" si="222"/>
        <v>920.88006759251948</v>
      </c>
      <c r="D253" s="90">
        <f t="shared" si="203"/>
        <v>6665.28</v>
      </c>
      <c r="E253" s="91">
        <f t="shared" si="225"/>
        <v>6659.95</v>
      </c>
      <c r="F253" s="92">
        <f t="shared" si="226"/>
        <v>45097</v>
      </c>
      <c r="G253" s="93">
        <f t="shared" si="196"/>
        <v>-7.9966633059680436E-4</v>
      </c>
      <c r="H253" s="94">
        <f t="shared" si="227"/>
        <v>45159</v>
      </c>
      <c r="I253" s="94">
        <f t="shared" si="197"/>
        <v>45159</v>
      </c>
      <c r="J253" s="95">
        <f t="shared" si="204"/>
        <v>22</v>
      </c>
      <c r="K253" s="95">
        <f t="shared" si="224"/>
        <v>2</v>
      </c>
      <c r="L253" s="8">
        <f t="shared" si="205"/>
        <v>1</v>
      </c>
      <c r="M253" s="96">
        <f t="shared" si="223"/>
        <v>1.0022992500000001</v>
      </c>
      <c r="N253" s="96">
        <f t="shared" si="215"/>
        <v>1.0416192403553624</v>
      </c>
      <c r="O253" s="89">
        <f t="shared" si="218"/>
        <v>1.0416192399999999</v>
      </c>
      <c r="P253" s="89">
        <f t="shared" si="198"/>
        <v>959.20639613000003</v>
      </c>
      <c r="Q253" s="11">
        <f t="shared" si="210"/>
        <v>0</v>
      </c>
      <c r="R253" s="7">
        <f t="shared" si="206"/>
        <v>0</v>
      </c>
      <c r="S253" s="89">
        <f t="shared" si="217"/>
        <v>0</v>
      </c>
      <c r="T253" s="98">
        <f t="shared" si="207"/>
        <v>8.5000000000000006E-2</v>
      </c>
      <c r="U253" s="97">
        <f t="shared" si="216"/>
        <v>2</v>
      </c>
      <c r="V253" s="97">
        <v>252</v>
      </c>
      <c r="W253" s="96">
        <f t="shared" si="199"/>
        <v>1.00064767</v>
      </c>
      <c r="X253" s="89">
        <f t="shared" si="200"/>
        <v>0.62124919999999995</v>
      </c>
      <c r="Y253" s="137">
        <f t="shared" si="201"/>
        <v>0</v>
      </c>
      <c r="Z253" s="99" t="str">
        <f t="shared" si="211"/>
        <v>J=</v>
      </c>
      <c r="AA253" s="94">
        <f t="shared" si="212"/>
        <v>45159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08"/>
        <v>52</v>
      </c>
      <c r="AH253" s="107">
        <f t="shared" si="213"/>
        <v>46466</v>
      </c>
      <c r="AI253" s="107">
        <f t="shared" si="219"/>
        <v>46465</v>
      </c>
      <c r="AJ253" s="107">
        <f t="shared" si="220"/>
        <v>46468</v>
      </c>
      <c r="AK253" s="107">
        <f t="shared" si="214"/>
        <v>46497</v>
      </c>
      <c r="AL253" s="105">
        <f t="shared" si="221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02"/>
        <v>45130</v>
      </c>
      <c r="B254" s="89">
        <f t="shared" si="195"/>
        <v>959.82764533</v>
      </c>
      <c r="C254" s="89">
        <f t="shared" si="222"/>
        <v>920.88006759251948</v>
      </c>
      <c r="D254" s="90">
        <f t="shared" si="203"/>
        <v>6665.28</v>
      </c>
      <c r="E254" s="91">
        <f t="shared" si="225"/>
        <v>6659.95</v>
      </c>
      <c r="F254" s="92">
        <f t="shared" si="226"/>
        <v>45097</v>
      </c>
      <c r="G254" s="93">
        <f t="shared" si="196"/>
        <v>-7.9966633059680436E-4</v>
      </c>
      <c r="H254" s="94">
        <f t="shared" si="227"/>
        <v>45159</v>
      </c>
      <c r="I254" s="94">
        <f t="shared" si="197"/>
        <v>45159</v>
      </c>
      <c r="J254" s="95">
        <f t="shared" si="204"/>
        <v>22</v>
      </c>
      <c r="K254" s="95">
        <f t="shared" si="224"/>
        <v>2</v>
      </c>
      <c r="L254" s="8">
        <f t="shared" si="205"/>
        <v>1</v>
      </c>
      <c r="M254" s="96">
        <f t="shared" si="223"/>
        <v>1.0022992500000001</v>
      </c>
      <c r="N254" s="96">
        <f t="shared" si="215"/>
        <v>1.0416192403553624</v>
      </c>
      <c r="O254" s="89">
        <f t="shared" si="218"/>
        <v>1.0416192399999999</v>
      </c>
      <c r="P254" s="89">
        <f t="shared" si="198"/>
        <v>959.20639613000003</v>
      </c>
      <c r="Q254" s="11">
        <f t="shared" si="210"/>
        <v>0</v>
      </c>
      <c r="R254" s="7">
        <f t="shared" si="206"/>
        <v>0</v>
      </c>
      <c r="S254" s="89">
        <f t="shared" si="217"/>
        <v>0</v>
      </c>
      <c r="T254" s="98">
        <f t="shared" si="207"/>
        <v>8.5000000000000006E-2</v>
      </c>
      <c r="U254" s="97">
        <f t="shared" si="216"/>
        <v>2</v>
      </c>
      <c r="V254" s="97">
        <v>252</v>
      </c>
      <c r="W254" s="96">
        <f t="shared" si="199"/>
        <v>1.00064767</v>
      </c>
      <c r="X254" s="89">
        <f t="shared" si="200"/>
        <v>0.62124919999999995</v>
      </c>
      <c r="Y254" s="137">
        <f t="shared" si="201"/>
        <v>0</v>
      </c>
      <c r="Z254" s="99" t="str">
        <f t="shared" si="211"/>
        <v>J=</v>
      </c>
      <c r="AA254" s="94">
        <f t="shared" si="212"/>
        <v>45159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08"/>
        <v>53</v>
      </c>
      <c r="AH254" s="107">
        <f t="shared" si="213"/>
        <v>46497</v>
      </c>
      <c r="AI254" s="107">
        <f t="shared" si="219"/>
        <v>46496</v>
      </c>
      <c r="AJ254" s="107">
        <f t="shared" si="220"/>
        <v>46497</v>
      </c>
      <c r="AK254" s="107">
        <f t="shared" si="214"/>
        <v>46527</v>
      </c>
      <c r="AL254" s="105">
        <f t="shared" si="221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02"/>
        <v>45131</v>
      </c>
      <c r="B255" s="89">
        <f t="shared" si="195"/>
        <v>959.82764533</v>
      </c>
      <c r="C255" s="89">
        <f t="shared" si="222"/>
        <v>920.88006759251948</v>
      </c>
      <c r="D255" s="90">
        <f t="shared" si="203"/>
        <v>6665.28</v>
      </c>
      <c r="E255" s="91">
        <f t="shared" si="225"/>
        <v>6659.95</v>
      </c>
      <c r="F255" s="92">
        <f t="shared" si="226"/>
        <v>45097</v>
      </c>
      <c r="G255" s="93">
        <f t="shared" si="196"/>
        <v>-7.9966633059680436E-4</v>
      </c>
      <c r="H255" s="94">
        <f t="shared" si="227"/>
        <v>45159</v>
      </c>
      <c r="I255" s="94">
        <f t="shared" si="197"/>
        <v>45159</v>
      </c>
      <c r="J255" s="95">
        <f t="shared" si="204"/>
        <v>22</v>
      </c>
      <c r="K255" s="95">
        <f t="shared" si="224"/>
        <v>2</v>
      </c>
      <c r="L255" s="8">
        <f t="shared" si="205"/>
        <v>1</v>
      </c>
      <c r="M255" s="96">
        <f t="shared" si="223"/>
        <v>1.0022992500000001</v>
      </c>
      <c r="N255" s="96">
        <f t="shared" si="215"/>
        <v>1.0416192403553624</v>
      </c>
      <c r="O255" s="89">
        <f t="shared" si="218"/>
        <v>1.0416192399999999</v>
      </c>
      <c r="P255" s="89">
        <f t="shared" si="198"/>
        <v>959.20639613000003</v>
      </c>
      <c r="Q255" s="11">
        <f t="shared" si="210"/>
        <v>0</v>
      </c>
      <c r="R255" s="7">
        <f t="shared" si="206"/>
        <v>0</v>
      </c>
      <c r="S255" s="89">
        <f t="shared" si="217"/>
        <v>0</v>
      </c>
      <c r="T255" s="98">
        <f t="shared" si="207"/>
        <v>8.5000000000000006E-2</v>
      </c>
      <c r="U255" s="97">
        <f t="shared" si="216"/>
        <v>2</v>
      </c>
      <c r="V255" s="97">
        <v>252</v>
      </c>
      <c r="W255" s="96">
        <f t="shared" si="199"/>
        <v>1.00064767</v>
      </c>
      <c r="X255" s="89">
        <f t="shared" si="200"/>
        <v>0.62124919999999995</v>
      </c>
      <c r="Y255" s="137">
        <f t="shared" si="201"/>
        <v>0</v>
      </c>
      <c r="Z255" s="99" t="str">
        <f t="shared" si="211"/>
        <v>J=</v>
      </c>
      <c r="AA255" s="94">
        <f t="shared" si="212"/>
        <v>45159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08"/>
        <v>54</v>
      </c>
      <c r="AH255" s="107">
        <f t="shared" si="213"/>
        <v>46527</v>
      </c>
      <c r="AI255" s="107">
        <f t="shared" si="219"/>
        <v>46526</v>
      </c>
      <c r="AJ255" s="107">
        <f t="shared" si="220"/>
        <v>46527</v>
      </c>
      <c r="AK255" s="107">
        <f t="shared" si="214"/>
        <v>46559</v>
      </c>
      <c r="AL255" s="105">
        <f t="shared" si="221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02"/>
        <v>45132</v>
      </c>
      <c r="B256" s="89">
        <f t="shared" si="195"/>
        <v>960.13842053000008</v>
      </c>
      <c r="C256" s="89">
        <f t="shared" si="222"/>
        <v>920.88006759251948</v>
      </c>
      <c r="D256" s="90">
        <f t="shared" si="203"/>
        <v>6665.28</v>
      </c>
      <c r="E256" s="91">
        <f t="shared" si="225"/>
        <v>6659.95</v>
      </c>
      <c r="F256" s="92">
        <f t="shared" si="226"/>
        <v>45097</v>
      </c>
      <c r="G256" s="93">
        <f t="shared" si="196"/>
        <v>-7.9966633059680436E-4</v>
      </c>
      <c r="H256" s="94">
        <f t="shared" si="227"/>
        <v>45159</v>
      </c>
      <c r="I256" s="94">
        <f t="shared" si="197"/>
        <v>45159</v>
      </c>
      <c r="J256" s="95">
        <f t="shared" si="204"/>
        <v>22</v>
      </c>
      <c r="K256" s="95">
        <f t="shared" si="224"/>
        <v>3</v>
      </c>
      <c r="L256" s="8">
        <f t="shared" si="205"/>
        <v>1</v>
      </c>
      <c r="M256" s="96">
        <f t="shared" si="223"/>
        <v>1.0022992500000001</v>
      </c>
      <c r="N256" s="96">
        <f t="shared" si="215"/>
        <v>1.0416192403553624</v>
      </c>
      <c r="O256" s="89">
        <f t="shared" si="218"/>
        <v>1.0416192399999999</v>
      </c>
      <c r="P256" s="89">
        <f t="shared" si="198"/>
        <v>959.20639613000003</v>
      </c>
      <c r="Q256" s="11">
        <f t="shared" si="210"/>
        <v>0</v>
      </c>
      <c r="R256" s="7">
        <f t="shared" si="206"/>
        <v>0</v>
      </c>
      <c r="S256" s="89">
        <f t="shared" si="217"/>
        <v>0</v>
      </c>
      <c r="T256" s="98">
        <f t="shared" si="207"/>
        <v>8.5000000000000006E-2</v>
      </c>
      <c r="U256" s="97">
        <f t="shared" si="216"/>
        <v>3</v>
      </c>
      <c r="V256" s="97">
        <v>252</v>
      </c>
      <c r="W256" s="96">
        <f t="shared" si="199"/>
        <v>1.000971662</v>
      </c>
      <c r="X256" s="89">
        <f t="shared" si="200"/>
        <v>0.93202439999999998</v>
      </c>
      <c r="Y256" s="137">
        <f t="shared" si="201"/>
        <v>0</v>
      </c>
      <c r="Z256" s="99" t="str">
        <f t="shared" si="211"/>
        <v>J=</v>
      </c>
      <c r="AA256" s="94">
        <f t="shared" si="212"/>
        <v>45159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08"/>
        <v>55</v>
      </c>
      <c r="AH256" s="107">
        <f t="shared" si="213"/>
        <v>46558</v>
      </c>
      <c r="AI256" s="107">
        <f t="shared" si="219"/>
        <v>46556</v>
      </c>
      <c r="AJ256" s="107">
        <f t="shared" si="220"/>
        <v>46559</v>
      </c>
      <c r="AK256" s="107">
        <f t="shared" si="214"/>
        <v>46588</v>
      </c>
      <c r="AL256" s="105">
        <f t="shared" si="221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02"/>
        <v>45133</v>
      </c>
      <c r="B257" s="89">
        <f t="shared" si="195"/>
        <v>960.44929645000002</v>
      </c>
      <c r="C257" s="89">
        <f t="shared" si="222"/>
        <v>920.88006759251948</v>
      </c>
      <c r="D257" s="90">
        <f t="shared" si="203"/>
        <v>6665.28</v>
      </c>
      <c r="E257" s="91">
        <f t="shared" si="225"/>
        <v>6659.95</v>
      </c>
      <c r="F257" s="92">
        <f t="shared" si="226"/>
        <v>45097</v>
      </c>
      <c r="G257" s="93">
        <f t="shared" si="196"/>
        <v>-7.9966633059680436E-4</v>
      </c>
      <c r="H257" s="94">
        <f t="shared" si="227"/>
        <v>45159</v>
      </c>
      <c r="I257" s="94">
        <f t="shared" si="197"/>
        <v>45159</v>
      </c>
      <c r="J257" s="95">
        <f t="shared" si="204"/>
        <v>22</v>
      </c>
      <c r="K257" s="95">
        <f t="shared" si="224"/>
        <v>4</v>
      </c>
      <c r="L257" s="8">
        <f t="shared" si="205"/>
        <v>1</v>
      </c>
      <c r="M257" s="96">
        <f t="shared" si="223"/>
        <v>1.0022992500000001</v>
      </c>
      <c r="N257" s="96">
        <f t="shared" si="215"/>
        <v>1.0416192403553624</v>
      </c>
      <c r="O257" s="89">
        <f t="shared" si="218"/>
        <v>1.0416192399999999</v>
      </c>
      <c r="P257" s="89">
        <f t="shared" si="198"/>
        <v>959.20639613000003</v>
      </c>
      <c r="Q257" s="11">
        <f t="shared" si="210"/>
        <v>0</v>
      </c>
      <c r="R257" s="7">
        <f t="shared" si="206"/>
        <v>0</v>
      </c>
      <c r="S257" s="89">
        <f t="shared" si="217"/>
        <v>0</v>
      </c>
      <c r="T257" s="98">
        <f t="shared" si="207"/>
        <v>8.5000000000000006E-2</v>
      </c>
      <c r="U257" s="97">
        <f t="shared" si="216"/>
        <v>4</v>
      </c>
      <c r="V257" s="97">
        <v>252</v>
      </c>
      <c r="W257" s="96">
        <f t="shared" si="199"/>
        <v>1.001295759</v>
      </c>
      <c r="X257" s="89">
        <f t="shared" si="200"/>
        <v>1.2429003199999999</v>
      </c>
      <c r="Y257" s="137">
        <f t="shared" si="201"/>
        <v>0</v>
      </c>
      <c r="Z257" s="99" t="str">
        <f t="shared" si="211"/>
        <v>J=</v>
      </c>
      <c r="AA257" s="94">
        <f t="shared" si="212"/>
        <v>45159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08"/>
        <v>56</v>
      </c>
      <c r="AH257" s="107">
        <f t="shared" si="213"/>
        <v>46588</v>
      </c>
      <c r="AI257" s="107">
        <f t="shared" si="219"/>
        <v>46587</v>
      </c>
      <c r="AJ257" s="107">
        <f t="shared" si="220"/>
        <v>46588</v>
      </c>
      <c r="AK257" s="107">
        <f t="shared" si="214"/>
        <v>46619</v>
      </c>
      <c r="AL257" s="105">
        <f t="shared" si="221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02"/>
        <v>45134</v>
      </c>
      <c r="B258" s="89">
        <f t="shared" si="195"/>
        <v>960.76027308000005</v>
      </c>
      <c r="C258" s="89">
        <f t="shared" si="222"/>
        <v>920.88006759251948</v>
      </c>
      <c r="D258" s="90">
        <f t="shared" si="203"/>
        <v>6665.28</v>
      </c>
      <c r="E258" s="91">
        <f t="shared" si="225"/>
        <v>6659.95</v>
      </c>
      <c r="F258" s="92">
        <f t="shared" si="226"/>
        <v>45097</v>
      </c>
      <c r="G258" s="93">
        <f t="shared" si="196"/>
        <v>-7.9966633059680436E-4</v>
      </c>
      <c r="H258" s="94">
        <f t="shared" si="227"/>
        <v>45159</v>
      </c>
      <c r="I258" s="94">
        <f t="shared" si="197"/>
        <v>45159</v>
      </c>
      <c r="J258" s="95">
        <f t="shared" si="204"/>
        <v>22</v>
      </c>
      <c r="K258" s="95">
        <f t="shared" si="224"/>
        <v>5</v>
      </c>
      <c r="L258" s="8">
        <f t="shared" si="205"/>
        <v>1</v>
      </c>
      <c r="M258" s="96">
        <f t="shared" si="223"/>
        <v>1.0022992500000001</v>
      </c>
      <c r="N258" s="96">
        <f t="shared" si="215"/>
        <v>1.0416192403553624</v>
      </c>
      <c r="O258" s="89">
        <f t="shared" si="218"/>
        <v>1.0416192399999999</v>
      </c>
      <c r="P258" s="89">
        <f t="shared" si="198"/>
        <v>959.20639613000003</v>
      </c>
      <c r="Q258" s="11">
        <f t="shared" si="210"/>
        <v>0</v>
      </c>
      <c r="R258" s="7">
        <f t="shared" si="206"/>
        <v>0</v>
      </c>
      <c r="S258" s="89">
        <f t="shared" si="217"/>
        <v>0</v>
      </c>
      <c r="T258" s="98">
        <f t="shared" si="207"/>
        <v>8.5000000000000006E-2</v>
      </c>
      <c r="U258" s="97">
        <f t="shared" si="216"/>
        <v>5</v>
      </c>
      <c r="V258" s="97">
        <v>252</v>
      </c>
      <c r="W258" s="96">
        <f t="shared" si="199"/>
        <v>1.0016199610000001</v>
      </c>
      <c r="X258" s="89">
        <f t="shared" si="200"/>
        <v>1.55387695</v>
      </c>
      <c r="Y258" s="137">
        <f t="shared" si="201"/>
        <v>0</v>
      </c>
      <c r="Z258" s="99" t="str">
        <f t="shared" si="211"/>
        <v>J=</v>
      </c>
      <c r="AA258" s="94">
        <f t="shared" si="212"/>
        <v>45159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08"/>
        <v>57</v>
      </c>
      <c r="AH258" s="107">
        <f t="shared" si="213"/>
        <v>46619</v>
      </c>
      <c r="AI258" s="107">
        <f t="shared" si="219"/>
        <v>46618</v>
      </c>
      <c r="AJ258" s="107">
        <f t="shared" si="220"/>
        <v>46619</v>
      </c>
      <c r="AK258" s="107">
        <f t="shared" si="214"/>
        <v>46650</v>
      </c>
      <c r="AL258" s="105">
        <f t="shared" si="221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02"/>
        <v>45135</v>
      </c>
      <c r="B259" s="89">
        <f t="shared" si="195"/>
        <v>961.07135043000005</v>
      </c>
      <c r="C259" s="89">
        <f t="shared" si="222"/>
        <v>920.88006759251948</v>
      </c>
      <c r="D259" s="90">
        <f t="shared" si="203"/>
        <v>6665.28</v>
      </c>
      <c r="E259" s="91">
        <f t="shared" si="225"/>
        <v>6659.95</v>
      </c>
      <c r="F259" s="92">
        <f t="shared" si="226"/>
        <v>45097</v>
      </c>
      <c r="G259" s="93">
        <f t="shared" si="196"/>
        <v>-7.9966633059680436E-4</v>
      </c>
      <c r="H259" s="94">
        <f t="shared" si="227"/>
        <v>45159</v>
      </c>
      <c r="I259" s="94">
        <f t="shared" si="197"/>
        <v>45159</v>
      </c>
      <c r="J259" s="95">
        <f t="shared" si="204"/>
        <v>22</v>
      </c>
      <c r="K259" s="95">
        <f t="shared" si="224"/>
        <v>6</v>
      </c>
      <c r="L259" s="8">
        <f t="shared" si="205"/>
        <v>1</v>
      </c>
      <c r="M259" s="96">
        <f t="shared" si="223"/>
        <v>1.0022992500000001</v>
      </c>
      <c r="N259" s="96">
        <f t="shared" si="215"/>
        <v>1.0416192403553624</v>
      </c>
      <c r="O259" s="89">
        <f t="shared" si="218"/>
        <v>1.0416192399999999</v>
      </c>
      <c r="P259" s="89">
        <f t="shared" si="198"/>
        <v>959.20639613000003</v>
      </c>
      <c r="Q259" s="11">
        <f t="shared" si="210"/>
        <v>0</v>
      </c>
      <c r="R259" s="7">
        <f t="shared" si="206"/>
        <v>0</v>
      </c>
      <c r="S259" s="89">
        <f t="shared" si="217"/>
        <v>0</v>
      </c>
      <c r="T259" s="98">
        <f t="shared" si="207"/>
        <v>8.5000000000000006E-2</v>
      </c>
      <c r="U259" s="97">
        <f t="shared" si="216"/>
        <v>6</v>
      </c>
      <c r="V259" s="97">
        <v>252</v>
      </c>
      <c r="W259" s="96">
        <f t="shared" si="199"/>
        <v>1.0019442679999999</v>
      </c>
      <c r="X259" s="89">
        <f t="shared" si="200"/>
        <v>1.8649543</v>
      </c>
      <c r="Y259" s="137">
        <f t="shared" si="201"/>
        <v>0</v>
      </c>
      <c r="Z259" s="99" t="str">
        <f t="shared" si="211"/>
        <v>J=</v>
      </c>
      <c r="AA259" s="94">
        <f t="shared" si="212"/>
        <v>45159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08"/>
        <v>58</v>
      </c>
      <c r="AH259" s="107">
        <f t="shared" si="213"/>
        <v>46650</v>
      </c>
      <c r="AI259" s="107">
        <f t="shared" si="219"/>
        <v>46647</v>
      </c>
      <c r="AJ259" s="107">
        <f t="shared" si="220"/>
        <v>46650</v>
      </c>
      <c r="AK259" s="107">
        <f t="shared" si="214"/>
        <v>46680</v>
      </c>
      <c r="AL259" s="105">
        <f t="shared" si="221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02"/>
        <v>45136</v>
      </c>
      <c r="B260" s="89">
        <f t="shared" si="195"/>
        <v>961.38252849000003</v>
      </c>
      <c r="C260" s="89">
        <f t="shared" si="222"/>
        <v>920.88006759251948</v>
      </c>
      <c r="D260" s="90">
        <f t="shared" si="203"/>
        <v>6665.28</v>
      </c>
      <c r="E260" s="91">
        <f t="shared" si="225"/>
        <v>6659.95</v>
      </c>
      <c r="F260" s="92">
        <f t="shared" si="226"/>
        <v>45097</v>
      </c>
      <c r="G260" s="93">
        <f t="shared" si="196"/>
        <v>-7.9966633059680436E-4</v>
      </c>
      <c r="H260" s="94">
        <f t="shared" si="227"/>
        <v>45159</v>
      </c>
      <c r="I260" s="94">
        <f t="shared" si="197"/>
        <v>45159</v>
      </c>
      <c r="J260" s="95">
        <f t="shared" si="204"/>
        <v>22</v>
      </c>
      <c r="K260" s="95">
        <f t="shared" si="224"/>
        <v>7</v>
      </c>
      <c r="L260" s="8">
        <f t="shared" si="205"/>
        <v>1</v>
      </c>
      <c r="M260" s="96">
        <f t="shared" si="223"/>
        <v>1.0022992500000001</v>
      </c>
      <c r="N260" s="96">
        <f t="shared" si="215"/>
        <v>1.0416192403553624</v>
      </c>
      <c r="O260" s="89">
        <f t="shared" si="218"/>
        <v>1.0416192399999999</v>
      </c>
      <c r="P260" s="89">
        <f t="shared" si="198"/>
        <v>959.20639613000003</v>
      </c>
      <c r="Q260" s="11">
        <f t="shared" si="210"/>
        <v>0</v>
      </c>
      <c r="R260" s="7">
        <f t="shared" si="206"/>
        <v>0</v>
      </c>
      <c r="S260" s="89">
        <f t="shared" si="217"/>
        <v>0</v>
      </c>
      <c r="T260" s="98">
        <f t="shared" si="207"/>
        <v>8.5000000000000006E-2</v>
      </c>
      <c r="U260" s="97">
        <f t="shared" si="216"/>
        <v>7</v>
      </c>
      <c r="V260" s="97">
        <v>252</v>
      </c>
      <c r="W260" s="96">
        <f t="shared" si="199"/>
        <v>1.00226868</v>
      </c>
      <c r="X260" s="89">
        <f t="shared" si="200"/>
        <v>2.17613236</v>
      </c>
      <c r="Y260" s="137">
        <f t="shared" si="201"/>
        <v>0</v>
      </c>
      <c r="Z260" s="99" t="str">
        <f t="shared" si="211"/>
        <v>J=</v>
      </c>
      <c r="AA260" s="94">
        <f t="shared" si="212"/>
        <v>45159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08"/>
        <v>59</v>
      </c>
      <c r="AH260" s="107">
        <f t="shared" si="213"/>
        <v>46680</v>
      </c>
      <c r="AI260" s="107">
        <f t="shared" si="219"/>
        <v>46679</v>
      </c>
      <c r="AJ260" s="107">
        <f t="shared" si="220"/>
        <v>46680</v>
      </c>
      <c r="AK260" s="107">
        <f t="shared" si="214"/>
        <v>46713</v>
      </c>
      <c r="AL260" s="105">
        <f t="shared" si="221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02"/>
        <v>45137</v>
      </c>
      <c r="B261" s="89">
        <f t="shared" si="195"/>
        <v>961.38252849000003</v>
      </c>
      <c r="C261" s="89">
        <f t="shared" si="222"/>
        <v>920.88006759251948</v>
      </c>
      <c r="D261" s="90">
        <f t="shared" si="203"/>
        <v>6665.28</v>
      </c>
      <c r="E261" s="91">
        <f t="shared" si="225"/>
        <v>6659.95</v>
      </c>
      <c r="F261" s="92">
        <f t="shared" si="226"/>
        <v>45097</v>
      </c>
      <c r="G261" s="93">
        <f t="shared" si="196"/>
        <v>-7.9966633059680436E-4</v>
      </c>
      <c r="H261" s="94">
        <f t="shared" si="227"/>
        <v>45159</v>
      </c>
      <c r="I261" s="94">
        <f t="shared" si="197"/>
        <v>45159</v>
      </c>
      <c r="J261" s="95">
        <f t="shared" si="204"/>
        <v>22</v>
      </c>
      <c r="K261" s="95">
        <f t="shared" si="224"/>
        <v>7</v>
      </c>
      <c r="L261" s="8">
        <f t="shared" si="205"/>
        <v>1</v>
      </c>
      <c r="M261" s="96">
        <f t="shared" si="223"/>
        <v>1.0022992500000001</v>
      </c>
      <c r="N261" s="96">
        <f t="shared" si="215"/>
        <v>1.0416192403553624</v>
      </c>
      <c r="O261" s="89">
        <f t="shared" si="218"/>
        <v>1.0416192399999999</v>
      </c>
      <c r="P261" s="89">
        <f t="shared" si="198"/>
        <v>959.20639613000003</v>
      </c>
      <c r="Q261" s="11">
        <f t="shared" si="210"/>
        <v>0</v>
      </c>
      <c r="R261" s="7">
        <f t="shared" si="206"/>
        <v>0</v>
      </c>
      <c r="S261" s="89">
        <f t="shared" si="217"/>
        <v>0</v>
      </c>
      <c r="T261" s="98">
        <f t="shared" si="207"/>
        <v>8.5000000000000006E-2</v>
      </c>
      <c r="U261" s="97">
        <f t="shared" si="216"/>
        <v>7</v>
      </c>
      <c r="V261" s="97">
        <v>252</v>
      </c>
      <c r="W261" s="96">
        <f t="shared" si="199"/>
        <v>1.00226868</v>
      </c>
      <c r="X261" s="89">
        <f t="shared" si="200"/>
        <v>2.17613236</v>
      </c>
      <c r="Y261" s="137">
        <f t="shared" si="201"/>
        <v>0</v>
      </c>
      <c r="Z261" s="99" t="str">
        <f t="shared" si="211"/>
        <v>J=</v>
      </c>
      <c r="AA261" s="94">
        <f t="shared" si="212"/>
        <v>45159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08"/>
        <v>60</v>
      </c>
      <c r="AH261" s="107">
        <f t="shared" si="213"/>
        <v>46711</v>
      </c>
      <c r="AI261" s="107">
        <f t="shared" si="219"/>
        <v>46710</v>
      </c>
      <c r="AJ261" s="107">
        <f t="shared" si="220"/>
        <v>46713</v>
      </c>
      <c r="AK261" s="107">
        <f t="shared" si="214"/>
        <v>46741</v>
      </c>
      <c r="AL261" s="105">
        <f t="shared" si="221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02"/>
        <v>45138</v>
      </c>
      <c r="B262" s="89">
        <f t="shared" si="195"/>
        <v>961.38252849000003</v>
      </c>
      <c r="C262" s="89">
        <f t="shared" si="222"/>
        <v>920.88006759251948</v>
      </c>
      <c r="D262" s="90">
        <f t="shared" si="203"/>
        <v>6665.28</v>
      </c>
      <c r="E262" s="91">
        <f t="shared" si="225"/>
        <v>6659.95</v>
      </c>
      <c r="F262" s="92">
        <f t="shared" si="226"/>
        <v>45097</v>
      </c>
      <c r="G262" s="93">
        <f t="shared" si="196"/>
        <v>-7.9966633059680436E-4</v>
      </c>
      <c r="H262" s="94">
        <f t="shared" si="227"/>
        <v>45159</v>
      </c>
      <c r="I262" s="94">
        <f t="shared" si="197"/>
        <v>45159</v>
      </c>
      <c r="J262" s="95">
        <f t="shared" si="204"/>
        <v>22</v>
      </c>
      <c r="K262" s="95">
        <f t="shared" si="224"/>
        <v>7</v>
      </c>
      <c r="L262" s="8">
        <f t="shared" si="205"/>
        <v>1</v>
      </c>
      <c r="M262" s="96">
        <f t="shared" si="223"/>
        <v>1.0022992500000001</v>
      </c>
      <c r="N262" s="96">
        <f t="shared" si="215"/>
        <v>1.0416192403553624</v>
      </c>
      <c r="O262" s="89">
        <f t="shared" si="218"/>
        <v>1.0416192399999999</v>
      </c>
      <c r="P262" s="89">
        <f t="shared" si="198"/>
        <v>959.20639613000003</v>
      </c>
      <c r="Q262" s="11">
        <f t="shared" si="210"/>
        <v>0</v>
      </c>
      <c r="R262" s="7">
        <f t="shared" si="206"/>
        <v>0</v>
      </c>
      <c r="S262" s="89">
        <f t="shared" si="217"/>
        <v>0</v>
      </c>
      <c r="T262" s="98">
        <f t="shared" si="207"/>
        <v>8.5000000000000006E-2</v>
      </c>
      <c r="U262" s="97">
        <f t="shared" si="216"/>
        <v>7</v>
      </c>
      <c r="V262" s="97">
        <v>252</v>
      </c>
      <c r="W262" s="96">
        <f t="shared" si="199"/>
        <v>1.00226868</v>
      </c>
      <c r="X262" s="89">
        <f t="shared" si="200"/>
        <v>2.17613236</v>
      </c>
      <c r="Y262" s="137">
        <f t="shared" si="201"/>
        <v>0</v>
      </c>
      <c r="Z262" s="99" t="str">
        <f t="shared" si="211"/>
        <v>J=</v>
      </c>
      <c r="AA262" s="94">
        <f t="shared" si="212"/>
        <v>45159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08"/>
        <v>61</v>
      </c>
      <c r="AH262" s="107">
        <f t="shared" si="213"/>
        <v>46741</v>
      </c>
      <c r="AI262" s="107">
        <f t="shared" si="219"/>
        <v>46738</v>
      </c>
      <c r="AJ262" s="107">
        <f t="shared" si="220"/>
        <v>46741</v>
      </c>
      <c r="AK262" s="107">
        <f t="shared" si="214"/>
        <v>46772</v>
      </c>
      <c r="AL262" s="105">
        <f t="shared" si="221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02"/>
        <v>45139</v>
      </c>
      <c r="B263" s="89">
        <f t="shared" si="195"/>
        <v>961.69380726999998</v>
      </c>
      <c r="C263" s="89">
        <f t="shared" si="222"/>
        <v>920.88006759251948</v>
      </c>
      <c r="D263" s="90">
        <f t="shared" si="203"/>
        <v>6665.28</v>
      </c>
      <c r="E263" s="91">
        <f t="shared" si="225"/>
        <v>6659.95</v>
      </c>
      <c r="F263" s="92">
        <f t="shared" si="226"/>
        <v>45097</v>
      </c>
      <c r="G263" s="93">
        <f t="shared" si="196"/>
        <v>-7.9966633059680436E-4</v>
      </c>
      <c r="H263" s="94">
        <f t="shared" si="227"/>
        <v>45159</v>
      </c>
      <c r="I263" s="94">
        <f t="shared" si="197"/>
        <v>45159</v>
      </c>
      <c r="J263" s="95">
        <f t="shared" si="204"/>
        <v>22</v>
      </c>
      <c r="K263" s="95">
        <f t="shared" si="224"/>
        <v>8</v>
      </c>
      <c r="L263" s="8">
        <f t="shared" si="205"/>
        <v>1</v>
      </c>
      <c r="M263" s="96">
        <f t="shared" si="223"/>
        <v>1.0022992500000001</v>
      </c>
      <c r="N263" s="96">
        <f t="shared" si="215"/>
        <v>1.0416192403553624</v>
      </c>
      <c r="O263" s="89">
        <f t="shared" si="218"/>
        <v>1.0416192399999999</v>
      </c>
      <c r="P263" s="89">
        <f t="shared" si="198"/>
        <v>959.20639613000003</v>
      </c>
      <c r="Q263" s="11">
        <f t="shared" si="210"/>
        <v>0</v>
      </c>
      <c r="R263" s="7">
        <f t="shared" si="206"/>
        <v>0</v>
      </c>
      <c r="S263" s="89">
        <f t="shared" si="217"/>
        <v>0</v>
      </c>
      <c r="T263" s="98">
        <f t="shared" si="207"/>
        <v>8.5000000000000006E-2</v>
      </c>
      <c r="U263" s="97">
        <f t="shared" si="216"/>
        <v>8</v>
      </c>
      <c r="V263" s="97">
        <v>252</v>
      </c>
      <c r="W263" s="96">
        <f t="shared" si="199"/>
        <v>1.0025931969999999</v>
      </c>
      <c r="X263" s="89">
        <f>TRUNC((P263*(W263-1)),8)</f>
        <v>2.4874111399999999</v>
      </c>
      <c r="Y263" s="137">
        <f t="shared" si="201"/>
        <v>0</v>
      </c>
      <c r="Z263" s="99" t="str">
        <f t="shared" si="211"/>
        <v>J=</v>
      </c>
      <c r="AA263" s="94">
        <f t="shared" si="212"/>
        <v>45159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08"/>
        <v>62</v>
      </c>
      <c r="AH263" s="107">
        <f t="shared" si="213"/>
        <v>46772</v>
      </c>
      <c r="AI263" s="107">
        <f t="shared" si="219"/>
        <v>46771</v>
      </c>
      <c r="AJ263" s="107">
        <f t="shared" si="220"/>
        <v>46772</v>
      </c>
      <c r="AK263" s="107">
        <f t="shared" si="214"/>
        <v>46804</v>
      </c>
      <c r="AL263" s="105">
        <f t="shared" si="221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02"/>
        <v>45140</v>
      </c>
      <c r="B264" s="89">
        <f t="shared" si="195"/>
        <v>962.00518677000002</v>
      </c>
      <c r="C264" s="89">
        <f t="shared" si="222"/>
        <v>920.88006759251948</v>
      </c>
      <c r="D264" s="90">
        <f t="shared" si="203"/>
        <v>6665.28</v>
      </c>
      <c r="E264" s="91">
        <f t="shared" si="225"/>
        <v>6659.95</v>
      </c>
      <c r="F264" s="92">
        <f t="shared" si="226"/>
        <v>45097</v>
      </c>
      <c r="G264" s="93">
        <f t="shared" si="196"/>
        <v>-7.9966633059680436E-4</v>
      </c>
      <c r="H264" s="94">
        <f t="shared" si="227"/>
        <v>45159</v>
      </c>
      <c r="I264" s="94">
        <f t="shared" si="197"/>
        <v>45159</v>
      </c>
      <c r="J264" s="95">
        <f t="shared" si="204"/>
        <v>22</v>
      </c>
      <c r="K264" s="95">
        <f t="shared" si="224"/>
        <v>9</v>
      </c>
      <c r="L264" s="8">
        <f t="shared" si="205"/>
        <v>1</v>
      </c>
      <c r="M264" s="96">
        <f t="shared" si="223"/>
        <v>1.0022992500000001</v>
      </c>
      <c r="N264" s="96">
        <f t="shared" si="215"/>
        <v>1.0416192403553624</v>
      </c>
      <c r="O264" s="89">
        <f t="shared" si="218"/>
        <v>1.0416192399999999</v>
      </c>
      <c r="P264" s="89">
        <f t="shared" si="198"/>
        <v>959.20639613000003</v>
      </c>
      <c r="Q264" s="11">
        <f t="shared" si="210"/>
        <v>0</v>
      </c>
      <c r="R264" s="7">
        <f t="shared" si="206"/>
        <v>0</v>
      </c>
      <c r="S264" s="89">
        <f t="shared" si="217"/>
        <v>0</v>
      </c>
      <c r="T264" s="98">
        <f t="shared" si="207"/>
        <v>8.5000000000000006E-2</v>
      </c>
      <c r="U264" s="97">
        <f t="shared" si="216"/>
        <v>9</v>
      </c>
      <c r="V264" s="97">
        <v>252</v>
      </c>
      <c r="W264" s="96">
        <f t="shared" si="199"/>
        <v>1.0029178190000001</v>
      </c>
      <c r="X264" s="89">
        <f t="shared" si="200"/>
        <v>2.79879064</v>
      </c>
      <c r="Y264" s="137">
        <f t="shared" si="201"/>
        <v>0</v>
      </c>
      <c r="Z264" s="99" t="str">
        <f t="shared" si="211"/>
        <v>J=</v>
      </c>
      <c r="AA264" s="94">
        <f t="shared" si="212"/>
        <v>45159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08"/>
        <v>63</v>
      </c>
      <c r="AH264" s="107">
        <f t="shared" si="213"/>
        <v>46803</v>
      </c>
      <c r="AI264" s="107">
        <f t="shared" si="219"/>
        <v>46801</v>
      </c>
      <c r="AJ264" s="107">
        <f t="shared" si="220"/>
        <v>46804</v>
      </c>
      <c r="AK264" s="107">
        <f t="shared" si="214"/>
        <v>46832</v>
      </c>
      <c r="AL264" s="105">
        <f t="shared" si="221"/>
        <v>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02"/>
        <v>45141</v>
      </c>
      <c r="B265" s="89">
        <f t="shared" si="195"/>
        <v>962.31666795000001</v>
      </c>
      <c r="C265" s="89">
        <f t="shared" si="222"/>
        <v>920.88006759251948</v>
      </c>
      <c r="D265" s="90">
        <f t="shared" si="203"/>
        <v>6665.28</v>
      </c>
      <c r="E265" s="91">
        <f t="shared" si="225"/>
        <v>6659.95</v>
      </c>
      <c r="F265" s="92">
        <f t="shared" si="226"/>
        <v>45097</v>
      </c>
      <c r="G265" s="93">
        <f t="shared" si="196"/>
        <v>-7.9966633059680436E-4</v>
      </c>
      <c r="H265" s="94">
        <f t="shared" si="227"/>
        <v>45159</v>
      </c>
      <c r="I265" s="94">
        <f t="shared" si="197"/>
        <v>45159</v>
      </c>
      <c r="J265" s="95">
        <f t="shared" si="204"/>
        <v>22</v>
      </c>
      <c r="K265" s="95">
        <f t="shared" si="224"/>
        <v>10</v>
      </c>
      <c r="L265" s="8">
        <f t="shared" si="205"/>
        <v>1</v>
      </c>
      <c r="M265" s="96">
        <f t="shared" si="223"/>
        <v>1.0022992500000001</v>
      </c>
      <c r="N265" s="96">
        <f t="shared" si="215"/>
        <v>1.0416192403553624</v>
      </c>
      <c r="O265" s="89">
        <f t="shared" si="218"/>
        <v>1.0416192399999999</v>
      </c>
      <c r="P265" s="89">
        <f t="shared" si="198"/>
        <v>959.20639613000003</v>
      </c>
      <c r="Q265" s="11">
        <f t="shared" si="210"/>
        <v>0</v>
      </c>
      <c r="R265" s="7">
        <f t="shared" si="206"/>
        <v>0</v>
      </c>
      <c r="S265" s="89">
        <f t="shared" si="217"/>
        <v>0</v>
      </c>
      <c r="T265" s="98">
        <f t="shared" si="207"/>
        <v>8.5000000000000006E-2</v>
      </c>
      <c r="U265" s="97">
        <f t="shared" si="216"/>
        <v>10</v>
      </c>
      <c r="V265" s="97">
        <v>252</v>
      </c>
      <c r="W265" s="96">
        <f t="shared" si="199"/>
        <v>1.0032425469999999</v>
      </c>
      <c r="X265" s="89">
        <f t="shared" si="200"/>
        <v>3.1102718199999999</v>
      </c>
      <c r="Y265" s="137">
        <f t="shared" si="201"/>
        <v>0</v>
      </c>
      <c r="Z265" s="99" t="str">
        <f t="shared" si="211"/>
        <v>J=</v>
      </c>
      <c r="AA265" s="94">
        <f t="shared" si="212"/>
        <v>45159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08"/>
        <v>64</v>
      </c>
      <c r="AH265" s="107">
        <f t="shared" si="213"/>
        <v>46832</v>
      </c>
      <c r="AI265" s="107">
        <f t="shared" ref="AI265:AI296" si="228">WORKDAY(AH265,-1,AD$201:AD$502)</f>
        <v>46829</v>
      </c>
      <c r="AJ265" s="107">
        <f t="shared" ref="AJ265:AJ296" si="229">WORKDAY(AI265,1,AD$201:AD$502)</f>
        <v>46832</v>
      </c>
      <c r="AK265" s="107">
        <f t="shared" si="214"/>
        <v>46863</v>
      </c>
      <c r="AL265" s="105">
        <f t="shared" ref="AL265:AL296" si="230">NETWORKDAYS(AJ265,AJ266,$AD$201:$AD$502)-1</f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02"/>
        <v>45142</v>
      </c>
      <c r="B266" s="89">
        <f t="shared" ref="B266:B329" si="231">(P266+X266)</f>
        <v>962.62824888</v>
      </c>
      <c r="C266" s="89">
        <f t="shared" si="222"/>
        <v>920.88006759251948</v>
      </c>
      <c r="D266" s="90">
        <f t="shared" si="203"/>
        <v>6665.28</v>
      </c>
      <c r="E266" s="91">
        <f t="shared" si="225"/>
        <v>6659.95</v>
      </c>
      <c r="F266" s="92">
        <f t="shared" si="226"/>
        <v>45097</v>
      </c>
      <c r="G266" s="93">
        <f t="shared" ref="G266:G329" si="232">(E266/D266)-1</f>
        <v>-7.9966633059680436E-4</v>
      </c>
      <c r="H266" s="94">
        <f t="shared" si="227"/>
        <v>45159</v>
      </c>
      <c r="I266" s="94">
        <f t="shared" ref="I266:I329" si="233">IF(A266&gt;I265,H266,I265)</f>
        <v>45159</v>
      </c>
      <c r="J266" s="95">
        <f t="shared" si="204"/>
        <v>22</v>
      </c>
      <c r="K266" s="95">
        <f t="shared" si="224"/>
        <v>11</v>
      </c>
      <c r="L266" s="8">
        <f t="shared" si="205"/>
        <v>1</v>
      </c>
      <c r="M266" s="96">
        <f t="shared" si="223"/>
        <v>1.0022992500000001</v>
      </c>
      <c r="N266" s="96">
        <f t="shared" si="215"/>
        <v>1.0416192403553624</v>
      </c>
      <c r="O266" s="89">
        <f t="shared" si="218"/>
        <v>1.0416192399999999</v>
      </c>
      <c r="P266" s="89">
        <f t="shared" ref="P266:P329" si="234">TRUNC(C266*O266,8)</f>
        <v>959.20639613000003</v>
      </c>
      <c r="Q266" s="11">
        <f t="shared" si="210"/>
        <v>0</v>
      </c>
      <c r="R266" s="7">
        <f t="shared" si="206"/>
        <v>0</v>
      </c>
      <c r="S266" s="89">
        <f t="shared" si="217"/>
        <v>0</v>
      </c>
      <c r="T266" s="98">
        <f t="shared" si="207"/>
        <v>8.5000000000000006E-2</v>
      </c>
      <c r="U266" s="97">
        <f t="shared" si="216"/>
        <v>11</v>
      </c>
      <c r="V266" s="97">
        <v>252</v>
      </c>
      <c r="W266" s="96">
        <f t="shared" ref="W266:W329" si="235">ROUND((1+T266)^TRUNC((U266/V266),9),9)</f>
        <v>1.0035673789999999</v>
      </c>
      <c r="X266" s="89">
        <f t="shared" ref="X266:X329" si="236">TRUNC((P266*(W266-1)),8)</f>
        <v>3.4218527500000002</v>
      </c>
      <c r="Y266" s="137">
        <f t="shared" ref="Y266:Y329" si="237">IF(AND(Q266&gt;0,Z266&lt;&gt;"INCORPJ="),S266+X266,0)</f>
        <v>0</v>
      </c>
      <c r="Z266" s="99" t="str">
        <f t="shared" si="211"/>
        <v>J=</v>
      </c>
      <c r="AA266" s="94">
        <f t="shared" si="212"/>
        <v>45159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08"/>
        <v>65</v>
      </c>
      <c r="AH266" s="107">
        <f t="shared" si="213"/>
        <v>46863</v>
      </c>
      <c r="AI266" s="107">
        <f t="shared" si="228"/>
        <v>46862</v>
      </c>
      <c r="AJ266" s="107">
        <f t="shared" si="229"/>
        <v>46863</v>
      </c>
      <c r="AK266" s="107">
        <f t="shared" si="214"/>
        <v>46895</v>
      </c>
      <c r="AL266" s="105">
        <f t="shared" si="230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38">(A266+1)</f>
        <v>45143</v>
      </c>
      <c r="B267" s="89">
        <f t="shared" si="231"/>
        <v>962.93993149000005</v>
      </c>
      <c r="C267" s="89">
        <f t="shared" si="222"/>
        <v>920.88006759251948</v>
      </c>
      <c r="D267" s="90">
        <f t="shared" ref="D267:D330" si="239">IF(E267=E266,D266,E266)</f>
        <v>6665.28</v>
      </c>
      <c r="E267" s="91">
        <f t="shared" si="225"/>
        <v>6659.95</v>
      </c>
      <c r="F267" s="92">
        <f t="shared" si="226"/>
        <v>45097</v>
      </c>
      <c r="G267" s="93">
        <f t="shared" si="232"/>
        <v>-7.9966633059680436E-4</v>
      </c>
      <c r="H267" s="94">
        <f t="shared" si="227"/>
        <v>45159</v>
      </c>
      <c r="I267" s="94">
        <f t="shared" si="233"/>
        <v>45159</v>
      </c>
      <c r="J267" s="95">
        <f t="shared" ref="J267:J330" si="240">IF(I267=I266,J266,NETWORKDAYS(I266,I267,$AD$201:$AD$502)-1)</f>
        <v>22</v>
      </c>
      <c r="K267" s="95">
        <f t="shared" si="224"/>
        <v>12</v>
      </c>
      <c r="L267" s="8">
        <f t="shared" ref="L267:L330" si="241">IF(E267&lt;D267,1,TRUNC((E267/D267)^TRUNC((K267/J267),9),8))</f>
        <v>1</v>
      </c>
      <c r="M267" s="96">
        <f t="shared" si="223"/>
        <v>1.0022992500000001</v>
      </c>
      <c r="N267" s="96">
        <f t="shared" si="215"/>
        <v>1.0416192403553624</v>
      </c>
      <c r="O267" s="89">
        <f t="shared" si="218"/>
        <v>1.0416192399999999</v>
      </c>
      <c r="P267" s="89">
        <f t="shared" si="234"/>
        <v>959.20639613000003</v>
      </c>
      <c r="Q267" s="11">
        <f t="shared" si="210"/>
        <v>0</v>
      </c>
      <c r="R267" s="7">
        <f t="shared" ref="R267:R330" si="242">IF(Q267&gt;0,VLOOKUP($A267,$AD$10:$AI$200,6),0)</f>
        <v>0</v>
      </c>
      <c r="S267" s="89">
        <f t="shared" si="217"/>
        <v>0</v>
      </c>
      <c r="T267" s="98">
        <f t="shared" ref="T267:T330" si="243">(T266)</f>
        <v>8.5000000000000006E-2</v>
      </c>
      <c r="U267" s="97">
        <f t="shared" si="216"/>
        <v>12</v>
      </c>
      <c r="V267" s="97">
        <v>252</v>
      </c>
      <c r="W267" s="96">
        <f t="shared" si="235"/>
        <v>1.003892317</v>
      </c>
      <c r="X267" s="89">
        <f t="shared" si="236"/>
        <v>3.7335353599999999</v>
      </c>
      <c r="Y267" s="137">
        <f t="shared" si="237"/>
        <v>0</v>
      </c>
      <c r="Z267" s="99" t="str">
        <f t="shared" si="211"/>
        <v>J=</v>
      </c>
      <c r="AA267" s="94">
        <f t="shared" si="212"/>
        <v>45159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08"/>
        <v>66</v>
      </c>
      <c r="AH267" s="107">
        <f t="shared" si="213"/>
        <v>46893</v>
      </c>
      <c r="AI267" s="107">
        <f t="shared" si="228"/>
        <v>46892</v>
      </c>
      <c r="AJ267" s="107">
        <f t="shared" si="229"/>
        <v>46895</v>
      </c>
      <c r="AK267" s="107">
        <f t="shared" si="214"/>
        <v>46924</v>
      </c>
      <c r="AL267" s="105">
        <f t="shared" si="230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38"/>
        <v>45144</v>
      </c>
      <c r="B268" s="89">
        <f t="shared" si="231"/>
        <v>962.93993149000005</v>
      </c>
      <c r="C268" s="89">
        <f t="shared" si="222"/>
        <v>920.88006759251948</v>
      </c>
      <c r="D268" s="90">
        <f t="shared" si="239"/>
        <v>6665.28</v>
      </c>
      <c r="E268" s="91">
        <f t="shared" si="225"/>
        <v>6659.95</v>
      </c>
      <c r="F268" s="92">
        <f t="shared" si="226"/>
        <v>45097</v>
      </c>
      <c r="G268" s="93">
        <f t="shared" si="232"/>
        <v>-7.9966633059680436E-4</v>
      </c>
      <c r="H268" s="94">
        <f t="shared" si="227"/>
        <v>45159</v>
      </c>
      <c r="I268" s="94">
        <f t="shared" si="233"/>
        <v>45159</v>
      </c>
      <c r="J268" s="95">
        <f t="shared" si="240"/>
        <v>22</v>
      </c>
      <c r="K268" s="95">
        <f t="shared" si="224"/>
        <v>12</v>
      </c>
      <c r="L268" s="8">
        <f t="shared" si="241"/>
        <v>1</v>
      </c>
      <c r="M268" s="96">
        <f t="shared" si="223"/>
        <v>1.0022992500000001</v>
      </c>
      <c r="N268" s="96">
        <f t="shared" si="215"/>
        <v>1.0416192403553624</v>
      </c>
      <c r="O268" s="89">
        <f t="shared" si="218"/>
        <v>1.0416192399999999</v>
      </c>
      <c r="P268" s="89">
        <f t="shared" si="234"/>
        <v>959.20639613000003</v>
      </c>
      <c r="Q268" s="11">
        <f t="shared" ref="Q268:Q331" si="244">IF(VLOOKUP(A268,AD$10:AK$200,8)=VLOOKUP(A267,AD$10:AK$200,8),0,VLOOKUP(A268,AD$10:AK$200,8))</f>
        <v>0</v>
      </c>
      <c r="R268" s="7">
        <f t="shared" si="242"/>
        <v>0</v>
      </c>
      <c r="S268" s="89">
        <f t="shared" si="217"/>
        <v>0</v>
      </c>
      <c r="T268" s="98">
        <f t="shared" si="243"/>
        <v>8.5000000000000006E-2</v>
      </c>
      <c r="U268" s="97">
        <f t="shared" si="216"/>
        <v>12</v>
      </c>
      <c r="V268" s="97">
        <v>252</v>
      </c>
      <c r="W268" s="96">
        <f t="shared" si="235"/>
        <v>1.003892317</v>
      </c>
      <c r="X268" s="89">
        <f t="shared" si="236"/>
        <v>3.7335353599999999</v>
      </c>
      <c r="Y268" s="137">
        <f t="shared" si="237"/>
        <v>0</v>
      </c>
      <c r="Z268" s="99" t="str">
        <f t="shared" ref="Z268:Z331" si="245">IF($Q267&gt;0,VLOOKUP($A267,$AD$10:$AM$200,9),Z267)</f>
        <v>J=</v>
      </c>
      <c r="AA268" s="94">
        <f t="shared" ref="AA268:AA331" si="246">IF($Q267&gt;0,VLOOKUP($A267,$AD$10:$AM$200,10),AA267)</f>
        <v>45159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47">AG267+1</f>
        <v>67</v>
      </c>
      <c r="AH268" s="107">
        <f t="shared" si="213"/>
        <v>46924</v>
      </c>
      <c r="AI268" s="107">
        <f t="shared" si="228"/>
        <v>46923</v>
      </c>
      <c r="AJ268" s="107">
        <f t="shared" si="229"/>
        <v>46924</v>
      </c>
      <c r="AK268" s="107">
        <f t="shared" si="214"/>
        <v>46954</v>
      </c>
      <c r="AL268" s="105">
        <f t="shared" si="230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38"/>
        <v>45145</v>
      </c>
      <c r="B269" s="89">
        <f t="shared" si="231"/>
        <v>962.93993149000005</v>
      </c>
      <c r="C269" s="89">
        <f t="shared" si="222"/>
        <v>920.88006759251948</v>
      </c>
      <c r="D269" s="90">
        <f t="shared" si="239"/>
        <v>6665.28</v>
      </c>
      <c r="E269" s="91">
        <f t="shared" si="225"/>
        <v>6659.95</v>
      </c>
      <c r="F269" s="92">
        <f t="shared" si="226"/>
        <v>45097</v>
      </c>
      <c r="G269" s="93">
        <f t="shared" si="232"/>
        <v>-7.9966633059680436E-4</v>
      </c>
      <c r="H269" s="94">
        <f t="shared" si="227"/>
        <v>45159</v>
      </c>
      <c r="I269" s="94">
        <f t="shared" si="233"/>
        <v>45159</v>
      </c>
      <c r="J269" s="95">
        <f t="shared" si="240"/>
        <v>22</v>
      </c>
      <c r="K269" s="95">
        <f t="shared" si="224"/>
        <v>12</v>
      </c>
      <c r="L269" s="8">
        <f t="shared" si="241"/>
        <v>1</v>
      </c>
      <c r="M269" s="96">
        <f t="shared" si="223"/>
        <v>1.0022992500000001</v>
      </c>
      <c r="N269" s="96">
        <f t="shared" si="215"/>
        <v>1.0416192403553624</v>
      </c>
      <c r="O269" s="89">
        <f t="shared" si="218"/>
        <v>1.0416192399999999</v>
      </c>
      <c r="P269" s="89">
        <f t="shared" si="234"/>
        <v>959.20639613000003</v>
      </c>
      <c r="Q269" s="11">
        <f t="shared" si="244"/>
        <v>0</v>
      </c>
      <c r="R269" s="7">
        <f t="shared" si="242"/>
        <v>0</v>
      </c>
      <c r="S269" s="89">
        <f t="shared" si="217"/>
        <v>0</v>
      </c>
      <c r="T269" s="98">
        <f t="shared" si="243"/>
        <v>8.5000000000000006E-2</v>
      </c>
      <c r="U269" s="97">
        <f t="shared" si="216"/>
        <v>12</v>
      </c>
      <c r="V269" s="97">
        <v>252</v>
      </c>
      <c r="W269" s="96">
        <f t="shared" si="235"/>
        <v>1.003892317</v>
      </c>
      <c r="X269" s="89">
        <f t="shared" si="236"/>
        <v>3.7335353599999999</v>
      </c>
      <c r="Y269" s="137">
        <f t="shared" si="237"/>
        <v>0</v>
      </c>
      <c r="Z269" s="99" t="str">
        <f t="shared" si="245"/>
        <v>J=</v>
      </c>
      <c r="AA269" s="94">
        <f t="shared" si="246"/>
        <v>45159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47"/>
        <v>68</v>
      </c>
      <c r="AH269" s="107">
        <f t="shared" si="213"/>
        <v>46954</v>
      </c>
      <c r="AI269" s="107">
        <f t="shared" si="228"/>
        <v>46953</v>
      </c>
      <c r="AJ269" s="107">
        <f t="shared" si="229"/>
        <v>46954</v>
      </c>
      <c r="AK269" s="107">
        <f t="shared" si="214"/>
        <v>46986</v>
      </c>
      <c r="AL269" s="105">
        <f t="shared" si="230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38"/>
        <v>45146</v>
      </c>
      <c r="B270" s="89">
        <f t="shared" si="231"/>
        <v>963.25171384999999</v>
      </c>
      <c r="C270" s="89">
        <f t="shared" si="222"/>
        <v>920.88006759251948</v>
      </c>
      <c r="D270" s="90">
        <f t="shared" si="239"/>
        <v>6665.28</v>
      </c>
      <c r="E270" s="91">
        <f t="shared" si="225"/>
        <v>6659.95</v>
      </c>
      <c r="F270" s="92">
        <f t="shared" si="226"/>
        <v>45097</v>
      </c>
      <c r="G270" s="93">
        <f t="shared" si="232"/>
        <v>-7.9966633059680436E-4</v>
      </c>
      <c r="H270" s="94">
        <f t="shared" si="227"/>
        <v>45159</v>
      </c>
      <c r="I270" s="94">
        <f t="shared" si="233"/>
        <v>45159</v>
      </c>
      <c r="J270" s="95">
        <f t="shared" si="240"/>
        <v>22</v>
      </c>
      <c r="K270" s="95">
        <f t="shared" si="224"/>
        <v>13</v>
      </c>
      <c r="L270" s="8">
        <f t="shared" si="241"/>
        <v>1</v>
      </c>
      <c r="M270" s="96">
        <f t="shared" si="223"/>
        <v>1.0022992500000001</v>
      </c>
      <c r="N270" s="96">
        <f t="shared" si="215"/>
        <v>1.0416192403553624</v>
      </c>
      <c r="O270" s="89">
        <f t="shared" si="218"/>
        <v>1.0416192399999999</v>
      </c>
      <c r="P270" s="89">
        <f t="shared" si="234"/>
        <v>959.20639613000003</v>
      </c>
      <c r="Q270" s="11">
        <f t="shared" si="244"/>
        <v>0</v>
      </c>
      <c r="R270" s="7">
        <f t="shared" si="242"/>
        <v>0</v>
      </c>
      <c r="S270" s="89">
        <f t="shared" si="217"/>
        <v>0</v>
      </c>
      <c r="T270" s="98">
        <f t="shared" si="243"/>
        <v>8.5000000000000006E-2</v>
      </c>
      <c r="U270" s="97">
        <f t="shared" si="216"/>
        <v>13</v>
      </c>
      <c r="V270" s="97">
        <v>252</v>
      </c>
      <c r="W270" s="96">
        <f t="shared" si="235"/>
        <v>1.0042173590000001</v>
      </c>
      <c r="X270" s="89">
        <f t="shared" si="236"/>
        <v>4.0453177199999999</v>
      </c>
      <c r="Y270" s="137">
        <f t="shared" si="237"/>
        <v>0</v>
      </c>
      <c r="Z270" s="99" t="str">
        <f t="shared" si="245"/>
        <v>J=</v>
      </c>
      <c r="AA270" s="94">
        <f t="shared" si="246"/>
        <v>45159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47"/>
        <v>69</v>
      </c>
      <c r="AH270" s="107">
        <f t="shared" si="213"/>
        <v>46985</v>
      </c>
      <c r="AI270" s="107">
        <f t="shared" si="228"/>
        <v>46983</v>
      </c>
      <c r="AJ270" s="107">
        <f t="shared" si="229"/>
        <v>46986</v>
      </c>
      <c r="AK270" s="107">
        <f t="shared" si="214"/>
        <v>47016</v>
      </c>
      <c r="AL270" s="105">
        <f t="shared" si="230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38"/>
        <v>45147</v>
      </c>
      <c r="B271" s="89">
        <f t="shared" si="231"/>
        <v>963.56359885000006</v>
      </c>
      <c r="C271" s="89">
        <f t="shared" si="222"/>
        <v>920.88006759251948</v>
      </c>
      <c r="D271" s="90">
        <f t="shared" si="239"/>
        <v>6665.28</v>
      </c>
      <c r="E271" s="91">
        <f t="shared" si="225"/>
        <v>6659.95</v>
      </c>
      <c r="F271" s="92">
        <f t="shared" si="226"/>
        <v>45097</v>
      </c>
      <c r="G271" s="93">
        <f t="shared" si="232"/>
        <v>-7.9966633059680436E-4</v>
      </c>
      <c r="H271" s="94">
        <f t="shared" si="227"/>
        <v>45159</v>
      </c>
      <c r="I271" s="94">
        <f t="shared" si="233"/>
        <v>45159</v>
      </c>
      <c r="J271" s="95">
        <f t="shared" si="240"/>
        <v>22</v>
      </c>
      <c r="K271" s="95">
        <f t="shared" si="224"/>
        <v>14</v>
      </c>
      <c r="L271" s="8">
        <f t="shared" si="241"/>
        <v>1</v>
      </c>
      <c r="M271" s="96">
        <f t="shared" si="223"/>
        <v>1.0022992500000001</v>
      </c>
      <c r="N271" s="96">
        <f t="shared" si="215"/>
        <v>1.0416192403553624</v>
      </c>
      <c r="O271" s="89">
        <f t="shared" si="218"/>
        <v>1.0416192399999999</v>
      </c>
      <c r="P271" s="89">
        <f t="shared" si="234"/>
        <v>959.20639613000003</v>
      </c>
      <c r="Q271" s="11">
        <f t="shared" si="244"/>
        <v>0</v>
      </c>
      <c r="R271" s="7">
        <f t="shared" si="242"/>
        <v>0</v>
      </c>
      <c r="S271" s="89">
        <f t="shared" si="217"/>
        <v>0</v>
      </c>
      <c r="T271" s="98">
        <f t="shared" si="243"/>
        <v>8.5000000000000006E-2</v>
      </c>
      <c r="U271" s="97">
        <f t="shared" si="216"/>
        <v>14</v>
      </c>
      <c r="V271" s="97">
        <v>252</v>
      </c>
      <c r="W271" s="96">
        <f t="shared" si="235"/>
        <v>1.0045425079999999</v>
      </c>
      <c r="X271" s="89">
        <f t="shared" si="236"/>
        <v>4.3572027200000001</v>
      </c>
      <c r="Y271" s="137">
        <f t="shared" si="237"/>
        <v>0</v>
      </c>
      <c r="Z271" s="99" t="str">
        <f t="shared" si="245"/>
        <v>J=</v>
      </c>
      <c r="AA271" s="94">
        <f t="shared" si="246"/>
        <v>45159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47"/>
        <v>70</v>
      </c>
      <c r="AH271" s="107">
        <f t="shared" si="213"/>
        <v>47016</v>
      </c>
      <c r="AI271" s="107">
        <f t="shared" si="228"/>
        <v>47015</v>
      </c>
      <c r="AJ271" s="107">
        <f t="shared" si="229"/>
        <v>47016</v>
      </c>
      <c r="AK271" s="107">
        <f t="shared" si="214"/>
        <v>47046</v>
      </c>
      <c r="AL271" s="105">
        <f t="shared" si="230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38"/>
        <v>45148</v>
      </c>
      <c r="B272" s="89">
        <f t="shared" si="231"/>
        <v>963.87558361000004</v>
      </c>
      <c r="C272" s="89">
        <f t="shared" si="222"/>
        <v>920.88006759251948</v>
      </c>
      <c r="D272" s="90">
        <f t="shared" si="239"/>
        <v>6665.28</v>
      </c>
      <c r="E272" s="91">
        <f t="shared" si="225"/>
        <v>6659.95</v>
      </c>
      <c r="F272" s="92">
        <f t="shared" si="226"/>
        <v>45097</v>
      </c>
      <c r="G272" s="93">
        <f t="shared" si="232"/>
        <v>-7.9966633059680436E-4</v>
      </c>
      <c r="H272" s="94">
        <f t="shared" si="227"/>
        <v>45159</v>
      </c>
      <c r="I272" s="94">
        <f t="shared" si="233"/>
        <v>45159</v>
      </c>
      <c r="J272" s="95">
        <f t="shared" si="240"/>
        <v>22</v>
      </c>
      <c r="K272" s="95">
        <f t="shared" si="224"/>
        <v>15</v>
      </c>
      <c r="L272" s="8">
        <f t="shared" si="241"/>
        <v>1</v>
      </c>
      <c r="M272" s="96">
        <f t="shared" si="223"/>
        <v>1.0022992500000001</v>
      </c>
      <c r="N272" s="96">
        <f t="shared" si="215"/>
        <v>1.0416192403553624</v>
      </c>
      <c r="O272" s="89">
        <f t="shared" si="218"/>
        <v>1.0416192399999999</v>
      </c>
      <c r="P272" s="89">
        <f t="shared" si="234"/>
        <v>959.20639613000003</v>
      </c>
      <c r="Q272" s="11">
        <f t="shared" si="244"/>
        <v>0</v>
      </c>
      <c r="R272" s="7">
        <f t="shared" si="242"/>
        <v>0</v>
      </c>
      <c r="S272" s="89">
        <f t="shared" si="217"/>
        <v>0</v>
      </c>
      <c r="T272" s="98">
        <f t="shared" si="243"/>
        <v>8.5000000000000006E-2</v>
      </c>
      <c r="U272" s="97">
        <f t="shared" si="216"/>
        <v>15</v>
      </c>
      <c r="V272" s="97">
        <v>252</v>
      </c>
      <c r="W272" s="96">
        <f t="shared" si="235"/>
        <v>1.0048677610000001</v>
      </c>
      <c r="X272" s="89">
        <f t="shared" si="236"/>
        <v>4.6691874799999997</v>
      </c>
      <c r="Y272" s="137">
        <f t="shared" si="237"/>
        <v>0</v>
      </c>
      <c r="Z272" s="99" t="str">
        <f t="shared" si="245"/>
        <v>J=</v>
      </c>
      <c r="AA272" s="94">
        <f t="shared" si="246"/>
        <v>45159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47"/>
        <v>71</v>
      </c>
      <c r="AH272" s="107">
        <f t="shared" si="213"/>
        <v>47046</v>
      </c>
      <c r="AI272" s="107">
        <f t="shared" si="228"/>
        <v>47045</v>
      </c>
      <c r="AJ272" s="107">
        <f t="shared" si="229"/>
        <v>47046</v>
      </c>
      <c r="AK272" s="107">
        <f t="shared" si="214"/>
        <v>47078</v>
      </c>
      <c r="AL272" s="105">
        <f t="shared" si="230"/>
        <v>19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38"/>
        <v>45149</v>
      </c>
      <c r="B273" s="89">
        <f t="shared" si="231"/>
        <v>964.18766908999999</v>
      </c>
      <c r="C273" s="89">
        <f t="shared" si="222"/>
        <v>920.88006759251948</v>
      </c>
      <c r="D273" s="90">
        <f t="shared" si="239"/>
        <v>6665.28</v>
      </c>
      <c r="E273" s="91">
        <f t="shared" si="225"/>
        <v>6659.95</v>
      </c>
      <c r="F273" s="92">
        <f t="shared" si="226"/>
        <v>45097</v>
      </c>
      <c r="G273" s="93">
        <f t="shared" si="232"/>
        <v>-7.9966633059680436E-4</v>
      </c>
      <c r="H273" s="94">
        <f t="shared" si="227"/>
        <v>45159</v>
      </c>
      <c r="I273" s="94">
        <f t="shared" si="233"/>
        <v>45159</v>
      </c>
      <c r="J273" s="95">
        <f t="shared" si="240"/>
        <v>22</v>
      </c>
      <c r="K273" s="95">
        <f t="shared" si="224"/>
        <v>16</v>
      </c>
      <c r="L273" s="8">
        <f t="shared" si="241"/>
        <v>1</v>
      </c>
      <c r="M273" s="96">
        <f t="shared" si="223"/>
        <v>1.0022992500000001</v>
      </c>
      <c r="N273" s="96">
        <f t="shared" si="215"/>
        <v>1.0416192403553624</v>
      </c>
      <c r="O273" s="89">
        <f t="shared" si="218"/>
        <v>1.0416192399999999</v>
      </c>
      <c r="P273" s="89">
        <f t="shared" si="234"/>
        <v>959.20639613000003</v>
      </c>
      <c r="Q273" s="11">
        <f t="shared" si="244"/>
        <v>0</v>
      </c>
      <c r="R273" s="7">
        <f t="shared" si="242"/>
        <v>0</v>
      </c>
      <c r="S273" s="89">
        <f t="shared" si="217"/>
        <v>0</v>
      </c>
      <c r="T273" s="98">
        <f t="shared" si="243"/>
        <v>8.5000000000000006E-2</v>
      </c>
      <c r="U273" s="97">
        <f t="shared" si="216"/>
        <v>16</v>
      </c>
      <c r="V273" s="97">
        <v>252</v>
      </c>
      <c r="W273" s="96">
        <f t="shared" si="235"/>
        <v>1.0051931190000001</v>
      </c>
      <c r="X273" s="89">
        <f t="shared" si="236"/>
        <v>4.9812729600000001</v>
      </c>
      <c r="Y273" s="137">
        <f t="shared" si="237"/>
        <v>0</v>
      </c>
      <c r="Z273" s="99" t="str">
        <f t="shared" si="245"/>
        <v>J=</v>
      </c>
      <c r="AA273" s="94">
        <f t="shared" si="246"/>
        <v>45159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47"/>
        <v>72</v>
      </c>
      <c r="AH273" s="107">
        <f t="shared" si="213"/>
        <v>47077</v>
      </c>
      <c r="AI273" s="107">
        <f t="shared" si="228"/>
        <v>47074</v>
      </c>
      <c r="AJ273" s="107">
        <f t="shared" si="229"/>
        <v>47078</v>
      </c>
      <c r="AK273" s="107">
        <f t="shared" si="214"/>
        <v>47107</v>
      </c>
      <c r="AL273" s="105">
        <f t="shared" si="230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38"/>
        <v>45150</v>
      </c>
      <c r="B274" s="89">
        <f t="shared" si="231"/>
        <v>964.49985623999999</v>
      </c>
      <c r="C274" s="89">
        <f t="shared" si="222"/>
        <v>920.88006759251948</v>
      </c>
      <c r="D274" s="90">
        <f t="shared" si="239"/>
        <v>6665.28</v>
      </c>
      <c r="E274" s="91">
        <f t="shared" si="225"/>
        <v>6659.95</v>
      </c>
      <c r="F274" s="92">
        <f t="shared" si="226"/>
        <v>45097</v>
      </c>
      <c r="G274" s="93">
        <f t="shared" si="232"/>
        <v>-7.9966633059680436E-4</v>
      </c>
      <c r="H274" s="94">
        <f t="shared" si="227"/>
        <v>45159</v>
      </c>
      <c r="I274" s="94">
        <f t="shared" si="233"/>
        <v>45159</v>
      </c>
      <c r="J274" s="95">
        <f t="shared" si="240"/>
        <v>22</v>
      </c>
      <c r="K274" s="95">
        <f t="shared" si="224"/>
        <v>17</v>
      </c>
      <c r="L274" s="8">
        <f t="shared" si="241"/>
        <v>1</v>
      </c>
      <c r="M274" s="96">
        <f t="shared" si="223"/>
        <v>1.0022992500000001</v>
      </c>
      <c r="N274" s="96">
        <f t="shared" si="215"/>
        <v>1.0416192403553624</v>
      </c>
      <c r="O274" s="89">
        <f t="shared" si="218"/>
        <v>1.0416192399999999</v>
      </c>
      <c r="P274" s="89">
        <f t="shared" si="234"/>
        <v>959.20639613000003</v>
      </c>
      <c r="Q274" s="11">
        <f t="shared" si="244"/>
        <v>0</v>
      </c>
      <c r="R274" s="7">
        <f t="shared" si="242"/>
        <v>0</v>
      </c>
      <c r="S274" s="89">
        <f t="shared" si="217"/>
        <v>0</v>
      </c>
      <c r="T274" s="98">
        <f t="shared" si="243"/>
        <v>8.5000000000000006E-2</v>
      </c>
      <c r="U274" s="97">
        <f t="shared" si="216"/>
        <v>17</v>
      </c>
      <c r="V274" s="97">
        <v>252</v>
      </c>
      <c r="W274" s="96">
        <f t="shared" si="235"/>
        <v>1.005518583</v>
      </c>
      <c r="X274" s="89">
        <f t="shared" si="236"/>
        <v>5.2934601099999998</v>
      </c>
      <c r="Y274" s="137">
        <f t="shared" si="237"/>
        <v>0</v>
      </c>
      <c r="Z274" s="99" t="str">
        <f t="shared" si="245"/>
        <v>J=</v>
      </c>
      <c r="AA274" s="94">
        <f t="shared" si="246"/>
        <v>45159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47"/>
        <v>73</v>
      </c>
      <c r="AH274" s="107">
        <f t="shared" si="213"/>
        <v>47107</v>
      </c>
      <c r="AI274" s="107">
        <f t="shared" si="228"/>
        <v>47106</v>
      </c>
      <c r="AJ274" s="107">
        <f t="shared" si="229"/>
        <v>47107</v>
      </c>
      <c r="AK274" s="107">
        <f t="shared" si="214"/>
        <v>47140</v>
      </c>
      <c r="AL274" s="105">
        <f t="shared" si="230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38"/>
        <v>45151</v>
      </c>
      <c r="B275" s="89">
        <f t="shared" si="231"/>
        <v>964.49985623999999</v>
      </c>
      <c r="C275" s="89">
        <f t="shared" si="222"/>
        <v>920.88006759251948</v>
      </c>
      <c r="D275" s="90">
        <f t="shared" si="239"/>
        <v>6665.28</v>
      </c>
      <c r="E275" s="91">
        <f t="shared" si="225"/>
        <v>6659.95</v>
      </c>
      <c r="F275" s="92">
        <f t="shared" si="226"/>
        <v>45097</v>
      </c>
      <c r="G275" s="93">
        <f t="shared" si="232"/>
        <v>-7.9966633059680436E-4</v>
      </c>
      <c r="H275" s="94">
        <f t="shared" si="227"/>
        <v>45159</v>
      </c>
      <c r="I275" s="94">
        <f t="shared" si="233"/>
        <v>45159</v>
      </c>
      <c r="J275" s="95">
        <f t="shared" si="240"/>
        <v>22</v>
      </c>
      <c r="K275" s="95">
        <f t="shared" si="224"/>
        <v>17</v>
      </c>
      <c r="L275" s="8">
        <f t="shared" si="241"/>
        <v>1</v>
      </c>
      <c r="M275" s="96">
        <f t="shared" si="223"/>
        <v>1.0022992500000001</v>
      </c>
      <c r="N275" s="96">
        <f t="shared" si="215"/>
        <v>1.0416192403553624</v>
      </c>
      <c r="O275" s="89">
        <f t="shared" si="218"/>
        <v>1.0416192399999999</v>
      </c>
      <c r="P275" s="89">
        <f t="shared" si="234"/>
        <v>959.20639613000003</v>
      </c>
      <c r="Q275" s="11">
        <f t="shared" si="244"/>
        <v>0</v>
      </c>
      <c r="R275" s="7">
        <f t="shared" si="242"/>
        <v>0</v>
      </c>
      <c r="S275" s="89">
        <f t="shared" si="217"/>
        <v>0</v>
      </c>
      <c r="T275" s="98">
        <f t="shared" si="243"/>
        <v>8.5000000000000006E-2</v>
      </c>
      <c r="U275" s="97">
        <f t="shared" si="216"/>
        <v>17</v>
      </c>
      <c r="V275" s="97">
        <v>252</v>
      </c>
      <c r="W275" s="96">
        <f t="shared" si="235"/>
        <v>1.005518583</v>
      </c>
      <c r="X275" s="89">
        <f t="shared" si="236"/>
        <v>5.2934601099999998</v>
      </c>
      <c r="Y275" s="137">
        <f t="shared" si="237"/>
        <v>0</v>
      </c>
      <c r="Z275" s="99" t="str">
        <f t="shared" si="245"/>
        <v>J=</v>
      </c>
      <c r="AA275" s="94">
        <f t="shared" si="246"/>
        <v>45159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47"/>
        <v>74</v>
      </c>
      <c r="AH275" s="107">
        <f t="shared" si="213"/>
        <v>47138</v>
      </c>
      <c r="AI275" s="107">
        <f t="shared" si="228"/>
        <v>47137</v>
      </c>
      <c r="AJ275" s="107">
        <f t="shared" si="229"/>
        <v>47140</v>
      </c>
      <c r="AK275" s="107">
        <f t="shared" si="214"/>
        <v>47169</v>
      </c>
      <c r="AL275" s="105">
        <f t="shared" si="230"/>
        <v>19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38"/>
        <v>45152</v>
      </c>
      <c r="B276" s="89">
        <f t="shared" si="231"/>
        <v>964.49985623999999</v>
      </c>
      <c r="C276" s="89">
        <f t="shared" si="222"/>
        <v>920.88006759251948</v>
      </c>
      <c r="D276" s="90">
        <f t="shared" si="239"/>
        <v>6665.28</v>
      </c>
      <c r="E276" s="91">
        <f t="shared" si="225"/>
        <v>6659.95</v>
      </c>
      <c r="F276" s="92">
        <f t="shared" si="226"/>
        <v>45097</v>
      </c>
      <c r="G276" s="93">
        <f t="shared" si="232"/>
        <v>-7.9966633059680436E-4</v>
      </c>
      <c r="H276" s="94">
        <f t="shared" si="227"/>
        <v>45159</v>
      </c>
      <c r="I276" s="94">
        <f t="shared" si="233"/>
        <v>45159</v>
      </c>
      <c r="J276" s="95">
        <f t="shared" si="240"/>
        <v>22</v>
      </c>
      <c r="K276" s="95">
        <f t="shared" si="224"/>
        <v>17</v>
      </c>
      <c r="L276" s="8">
        <f t="shared" si="241"/>
        <v>1</v>
      </c>
      <c r="M276" s="96">
        <f t="shared" si="223"/>
        <v>1.0022992500000001</v>
      </c>
      <c r="N276" s="96">
        <f t="shared" si="215"/>
        <v>1.0416192403553624</v>
      </c>
      <c r="O276" s="89">
        <f t="shared" si="218"/>
        <v>1.0416192399999999</v>
      </c>
      <c r="P276" s="89">
        <f t="shared" si="234"/>
        <v>959.20639613000003</v>
      </c>
      <c r="Q276" s="11">
        <f t="shared" si="244"/>
        <v>0</v>
      </c>
      <c r="R276" s="7">
        <f t="shared" si="242"/>
        <v>0</v>
      </c>
      <c r="S276" s="89">
        <f t="shared" si="217"/>
        <v>0</v>
      </c>
      <c r="T276" s="98">
        <f t="shared" si="243"/>
        <v>8.5000000000000006E-2</v>
      </c>
      <c r="U276" s="97">
        <f t="shared" si="216"/>
        <v>17</v>
      </c>
      <c r="V276" s="97">
        <v>252</v>
      </c>
      <c r="W276" s="96">
        <f t="shared" si="235"/>
        <v>1.005518583</v>
      </c>
      <c r="X276" s="89">
        <f t="shared" si="236"/>
        <v>5.2934601099999998</v>
      </c>
      <c r="Y276" s="137">
        <f t="shared" si="237"/>
        <v>0</v>
      </c>
      <c r="Z276" s="99" t="str">
        <f t="shared" si="245"/>
        <v>J=</v>
      </c>
      <c r="AA276" s="94">
        <f t="shared" si="246"/>
        <v>45159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47"/>
        <v>75</v>
      </c>
      <c r="AH276" s="107">
        <f t="shared" si="213"/>
        <v>47169</v>
      </c>
      <c r="AI276" s="107">
        <f t="shared" si="228"/>
        <v>47168</v>
      </c>
      <c r="AJ276" s="107">
        <f t="shared" si="229"/>
        <v>47169</v>
      </c>
      <c r="AK276" s="107">
        <f t="shared" si="214"/>
        <v>47197</v>
      </c>
      <c r="AL276" s="105">
        <f t="shared" si="230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38"/>
        <v>45153</v>
      </c>
      <c r="B277" s="89">
        <f t="shared" si="231"/>
        <v>964.81214506000003</v>
      </c>
      <c r="C277" s="89">
        <f t="shared" si="222"/>
        <v>920.88006759251948</v>
      </c>
      <c r="D277" s="90">
        <f t="shared" si="239"/>
        <v>6665.28</v>
      </c>
      <c r="E277" s="91">
        <f t="shared" si="225"/>
        <v>6659.95</v>
      </c>
      <c r="F277" s="92">
        <f t="shared" si="226"/>
        <v>45097</v>
      </c>
      <c r="G277" s="93">
        <f t="shared" si="232"/>
        <v>-7.9966633059680436E-4</v>
      </c>
      <c r="H277" s="94">
        <f t="shared" si="227"/>
        <v>45159</v>
      </c>
      <c r="I277" s="94">
        <f t="shared" si="233"/>
        <v>45159</v>
      </c>
      <c r="J277" s="95">
        <f t="shared" si="240"/>
        <v>22</v>
      </c>
      <c r="K277" s="95">
        <f t="shared" si="224"/>
        <v>18</v>
      </c>
      <c r="L277" s="8">
        <f t="shared" si="241"/>
        <v>1</v>
      </c>
      <c r="M277" s="96">
        <f t="shared" si="223"/>
        <v>1.0022992500000001</v>
      </c>
      <c r="N277" s="96">
        <f t="shared" si="215"/>
        <v>1.0416192403553624</v>
      </c>
      <c r="O277" s="89">
        <f t="shared" si="218"/>
        <v>1.0416192399999999</v>
      </c>
      <c r="P277" s="89">
        <f t="shared" si="234"/>
        <v>959.20639613000003</v>
      </c>
      <c r="Q277" s="11">
        <f t="shared" si="244"/>
        <v>0</v>
      </c>
      <c r="R277" s="7">
        <f t="shared" si="242"/>
        <v>0</v>
      </c>
      <c r="S277" s="89">
        <f t="shared" si="217"/>
        <v>0</v>
      </c>
      <c r="T277" s="98">
        <f t="shared" si="243"/>
        <v>8.5000000000000006E-2</v>
      </c>
      <c r="U277" s="97">
        <f t="shared" si="216"/>
        <v>18</v>
      </c>
      <c r="V277" s="97">
        <v>252</v>
      </c>
      <c r="W277" s="96">
        <f t="shared" si="235"/>
        <v>1.005844153</v>
      </c>
      <c r="X277" s="89">
        <f t="shared" si="236"/>
        <v>5.6057489299999999</v>
      </c>
      <c r="Y277" s="137">
        <f t="shared" si="237"/>
        <v>0</v>
      </c>
      <c r="Z277" s="99" t="str">
        <f t="shared" si="245"/>
        <v>J=</v>
      </c>
      <c r="AA277" s="94">
        <f t="shared" si="246"/>
        <v>45159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47"/>
        <v>76</v>
      </c>
      <c r="AH277" s="107">
        <f t="shared" si="213"/>
        <v>47197</v>
      </c>
      <c r="AI277" s="107">
        <f t="shared" si="228"/>
        <v>47196</v>
      </c>
      <c r="AJ277" s="107">
        <f t="shared" si="229"/>
        <v>47197</v>
      </c>
      <c r="AK277" s="107">
        <f t="shared" si="214"/>
        <v>47228</v>
      </c>
      <c r="AL277" s="105">
        <f t="shared" si="230"/>
        <v>22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38"/>
        <v>45154</v>
      </c>
      <c r="B278" s="89">
        <f t="shared" si="231"/>
        <v>965.12453364999999</v>
      </c>
      <c r="C278" s="89">
        <f t="shared" si="222"/>
        <v>920.88006759251948</v>
      </c>
      <c r="D278" s="90">
        <f t="shared" si="239"/>
        <v>6665.28</v>
      </c>
      <c r="E278" s="91">
        <f t="shared" si="225"/>
        <v>6659.95</v>
      </c>
      <c r="F278" s="92">
        <f t="shared" si="226"/>
        <v>45097</v>
      </c>
      <c r="G278" s="93">
        <f t="shared" si="232"/>
        <v>-7.9966633059680436E-4</v>
      </c>
      <c r="H278" s="94">
        <f t="shared" si="227"/>
        <v>45159</v>
      </c>
      <c r="I278" s="94">
        <f t="shared" si="233"/>
        <v>45159</v>
      </c>
      <c r="J278" s="95">
        <f t="shared" si="240"/>
        <v>22</v>
      </c>
      <c r="K278" s="95">
        <f t="shared" si="224"/>
        <v>19</v>
      </c>
      <c r="L278" s="8">
        <f t="shared" si="241"/>
        <v>1</v>
      </c>
      <c r="M278" s="96">
        <f t="shared" si="223"/>
        <v>1.0022992500000001</v>
      </c>
      <c r="N278" s="96">
        <f t="shared" si="215"/>
        <v>1.0416192403553624</v>
      </c>
      <c r="O278" s="89">
        <f t="shared" si="218"/>
        <v>1.0416192399999999</v>
      </c>
      <c r="P278" s="89">
        <f t="shared" si="234"/>
        <v>959.20639613000003</v>
      </c>
      <c r="Q278" s="11">
        <f t="shared" si="244"/>
        <v>0</v>
      </c>
      <c r="R278" s="7">
        <f t="shared" si="242"/>
        <v>0</v>
      </c>
      <c r="S278" s="89">
        <f t="shared" si="217"/>
        <v>0</v>
      </c>
      <c r="T278" s="98">
        <f t="shared" si="243"/>
        <v>8.5000000000000006E-2</v>
      </c>
      <c r="U278" s="97">
        <f t="shared" si="216"/>
        <v>19</v>
      </c>
      <c r="V278" s="97">
        <v>252</v>
      </c>
      <c r="W278" s="96">
        <f t="shared" si="235"/>
        <v>1.0061698269999999</v>
      </c>
      <c r="X278" s="89">
        <f t="shared" si="236"/>
        <v>5.9181375200000002</v>
      </c>
      <c r="Y278" s="137">
        <f t="shared" si="237"/>
        <v>0</v>
      </c>
      <c r="Z278" s="99" t="str">
        <f t="shared" si="245"/>
        <v>J=</v>
      </c>
      <c r="AA278" s="94">
        <f t="shared" si="246"/>
        <v>45159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47"/>
        <v>77</v>
      </c>
      <c r="AH278" s="107">
        <f t="shared" si="213"/>
        <v>47228</v>
      </c>
      <c r="AI278" s="107">
        <f t="shared" si="228"/>
        <v>47227</v>
      </c>
      <c r="AJ278" s="107">
        <f t="shared" si="229"/>
        <v>47228</v>
      </c>
      <c r="AK278" s="107">
        <f t="shared" si="214"/>
        <v>47259</v>
      </c>
      <c r="AL278" s="105">
        <f t="shared" si="230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38"/>
        <v>45155</v>
      </c>
      <c r="B279" s="89">
        <f t="shared" si="231"/>
        <v>965.43702487000007</v>
      </c>
      <c r="C279" s="89">
        <f t="shared" si="222"/>
        <v>920.88006759251948</v>
      </c>
      <c r="D279" s="90">
        <f t="shared" si="239"/>
        <v>6665.28</v>
      </c>
      <c r="E279" s="91">
        <f t="shared" si="225"/>
        <v>6659.95</v>
      </c>
      <c r="F279" s="92">
        <f t="shared" si="226"/>
        <v>45097</v>
      </c>
      <c r="G279" s="93">
        <f t="shared" si="232"/>
        <v>-7.9966633059680436E-4</v>
      </c>
      <c r="H279" s="94">
        <f t="shared" si="227"/>
        <v>45159</v>
      </c>
      <c r="I279" s="94">
        <f t="shared" si="233"/>
        <v>45159</v>
      </c>
      <c r="J279" s="95">
        <f t="shared" si="240"/>
        <v>22</v>
      </c>
      <c r="K279" s="95">
        <f t="shared" si="224"/>
        <v>20</v>
      </c>
      <c r="L279" s="8">
        <f t="shared" si="241"/>
        <v>1</v>
      </c>
      <c r="M279" s="96">
        <f t="shared" si="223"/>
        <v>1.0022992500000001</v>
      </c>
      <c r="N279" s="96">
        <f t="shared" si="215"/>
        <v>1.0416192403553624</v>
      </c>
      <c r="O279" s="89">
        <f t="shared" si="218"/>
        <v>1.0416192399999999</v>
      </c>
      <c r="P279" s="89">
        <f t="shared" si="234"/>
        <v>959.20639613000003</v>
      </c>
      <c r="Q279" s="11">
        <f t="shared" si="244"/>
        <v>0</v>
      </c>
      <c r="R279" s="7">
        <f t="shared" si="242"/>
        <v>0</v>
      </c>
      <c r="S279" s="89">
        <f t="shared" si="217"/>
        <v>0</v>
      </c>
      <c r="T279" s="98">
        <f t="shared" si="243"/>
        <v>8.5000000000000006E-2</v>
      </c>
      <c r="U279" s="97">
        <f t="shared" si="216"/>
        <v>20</v>
      </c>
      <c r="V279" s="97">
        <v>252</v>
      </c>
      <c r="W279" s="96">
        <f t="shared" si="235"/>
        <v>1.006495608</v>
      </c>
      <c r="X279" s="89">
        <f t="shared" si="236"/>
        <v>6.2306287400000002</v>
      </c>
      <c r="Y279" s="137">
        <f t="shared" si="237"/>
        <v>0</v>
      </c>
      <c r="Z279" s="99" t="str">
        <f t="shared" si="245"/>
        <v>J=</v>
      </c>
      <c r="AA279" s="94">
        <f t="shared" si="246"/>
        <v>45159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47"/>
        <v>78</v>
      </c>
      <c r="AH279" s="107">
        <f t="shared" si="213"/>
        <v>47258</v>
      </c>
      <c r="AI279" s="107">
        <f t="shared" si="228"/>
        <v>47256</v>
      </c>
      <c r="AJ279" s="107">
        <f t="shared" si="229"/>
        <v>47259</v>
      </c>
      <c r="AK279" s="107">
        <f t="shared" si="214"/>
        <v>47289</v>
      </c>
      <c r="AL279" s="105">
        <f t="shared" si="230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38"/>
        <v>45156</v>
      </c>
      <c r="B280" s="89">
        <f t="shared" si="231"/>
        <v>965.74961584000005</v>
      </c>
      <c r="C280" s="89">
        <f t="shared" si="222"/>
        <v>920.88006759251948</v>
      </c>
      <c r="D280" s="90">
        <f t="shared" si="239"/>
        <v>6665.28</v>
      </c>
      <c r="E280" s="91">
        <f t="shared" si="225"/>
        <v>6659.95</v>
      </c>
      <c r="F280" s="92">
        <f t="shared" si="226"/>
        <v>45097</v>
      </c>
      <c r="G280" s="93">
        <f t="shared" si="232"/>
        <v>-7.9966633059680436E-4</v>
      </c>
      <c r="H280" s="94">
        <f t="shared" si="227"/>
        <v>45159</v>
      </c>
      <c r="I280" s="94">
        <f t="shared" si="233"/>
        <v>45159</v>
      </c>
      <c r="J280" s="95">
        <f t="shared" si="240"/>
        <v>22</v>
      </c>
      <c r="K280" s="95">
        <f t="shared" si="224"/>
        <v>21</v>
      </c>
      <c r="L280" s="8">
        <f t="shared" si="241"/>
        <v>1</v>
      </c>
      <c r="M280" s="96">
        <f t="shared" si="223"/>
        <v>1.0022992500000001</v>
      </c>
      <c r="N280" s="96">
        <f t="shared" si="215"/>
        <v>1.0416192403553624</v>
      </c>
      <c r="O280" s="89">
        <f t="shared" si="218"/>
        <v>1.0416192399999999</v>
      </c>
      <c r="P280" s="89">
        <f t="shared" si="234"/>
        <v>959.20639613000003</v>
      </c>
      <c r="Q280" s="11">
        <f t="shared" si="244"/>
        <v>0</v>
      </c>
      <c r="R280" s="7">
        <f t="shared" si="242"/>
        <v>0</v>
      </c>
      <c r="S280" s="89">
        <f t="shared" si="217"/>
        <v>0</v>
      </c>
      <c r="T280" s="98">
        <f t="shared" si="243"/>
        <v>8.5000000000000006E-2</v>
      </c>
      <c r="U280" s="97">
        <f t="shared" si="216"/>
        <v>21</v>
      </c>
      <c r="V280" s="97">
        <v>252</v>
      </c>
      <c r="W280" s="96">
        <f t="shared" si="235"/>
        <v>1.0068214929999999</v>
      </c>
      <c r="X280" s="89">
        <f t="shared" si="236"/>
        <v>6.5432197099999998</v>
      </c>
      <c r="Y280" s="137">
        <f t="shared" si="237"/>
        <v>0</v>
      </c>
      <c r="Z280" s="99" t="str">
        <f t="shared" si="245"/>
        <v>J=</v>
      </c>
      <c r="AA280" s="94">
        <f t="shared" si="246"/>
        <v>45159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47"/>
        <v>79</v>
      </c>
      <c r="AH280" s="107">
        <f t="shared" ref="AH280:AH343" si="248">EDATE(AH279,1)</f>
        <v>47289</v>
      </c>
      <c r="AI280" s="107">
        <f t="shared" si="228"/>
        <v>47288</v>
      </c>
      <c r="AJ280" s="107">
        <f t="shared" si="229"/>
        <v>47289</v>
      </c>
      <c r="AK280" s="107">
        <f t="shared" ref="AK280:AK284" si="249">AJ281</f>
        <v>47319</v>
      </c>
      <c r="AL280" s="105">
        <f t="shared" si="230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38"/>
        <v>45157</v>
      </c>
      <c r="B281" s="89">
        <f t="shared" si="231"/>
        <v>966.06230945000004</v>
      </c>
      <c r="C281" s="89">
        <f t="shared" si="222"/>
        <v>920.88006759251948</v>
      </c>
      <c r="D281" s="90">
        <f t="shared" si="239"/>
        <v>6665.28</v>
      </c>
      <c r="E281" s="91">
        <f t="shared" si="225"/>
        <v>6659.95</v>
      </c>
      <c r="F281" s="92">
        <f t="shared" si="226"/>
        <v>45097</v>
      </c>
      <c r="G281" s="93">
        <f t="shared" si="232"/>
        <v>-7.9966633059680436E-4</v>
      </c>
      <c r="H281" s="94">
        <f t="shared" si="227"/>
        <v>45159</v>
      </c>
      <c r="I281" s="94">
        <f t="shared" si="233"/>
        <v>45159</v>
      </c>
      <c r="J281" s="95">
        <f t="shared" si="240"/>
        <v>22</v>
      </c>
      <c r="K281" s="95">
        <f t="shared" si="224"/>
        <v>22</v>
      </c>
      <c r="L281" s="8">
        <f t="shared" si="241"/>
        <v>1</v>
      </c>
      <c r="M281" s="96">
        <f t="shared" si="223"/>
        <v>1.0022992500000001</v>
      </c>
      <c r="N281" s="96">
        <f t="shared" si="215"/>
        <v>1.0416192403553624</v>
      </c>
      <c r="O281" s="89">
        <f t="shared" si="218"/>
        <v>1.0416192399999999</v>
      </c>
      <c r="P281" s="89">
        <f t="shared" si="234"/>
        <v>959.20639613000003</v>
      </c>
      <c r="Q281" s="11">
        <f t="shared" si="244"/>
        <v>0</v>
      </c>
      <c r="R281" s="7">
        <f t="shared" si="242"/>
        <v>0</v>
      </c>
      <c r="S281" s="89">
        <f t="shared" si="217"/>
        <v>0</v>
      </c>
      <c r="T281" s="98">
        <f t="shared" si="243"/>
        <v>8.5000000000000006E-2</v>
      </c>
      <c r="U281" s="97">
        <f t="shared" si="216"/>
        <v>22</v>
      </c>
      <c r="V281" s="97">
        <v>252</v>
      </c>
      <c r="W281" s="96">
        <f t="shared" si="235"/>
        <v>1.007147485</v>
      </c>
      <c r="X281" s="89">
        <f t="shared" si="236"/>
        <v>6.85591332</v>
      </c>
      <c r="Y281" s="137">
        <f t="shared" si="237"/>
        <v>0</v>
      </c>
      <c r="Z281" s="99" t="str">
        <f t="shared" si="245"/>
        <v>J=</v>
      </c>
      <c r="AA281" s="94">
        <f t="shared" si="246"/>
        <v>45159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47"/>
        <v>80</v>
      </c>
      <c r="AH281" s="107">
        <f t="shared" si="248"/>
        <v>47319</v>
      </c>
      <c r="AI281" s="107">
        <f t="shared" si="228"/>
        <v>47318</v>
      </c>
      <c r="AJ281" s="107">
        <f t="shared" si="229"/>
        <v>47319</v>
      </c>
      <c r="AK281" s="107">
        <f t="shared" si="249"/>
        <v>47350</v>
      </c>
      <c r="AL281" s="105">
        <f t="shared" si="230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38"/>
        <v>45158</v>
      </c>
      <c r="B282" s="89">
        <f t="shared" si="231"/>
        <v>966.06230945000004</v>
      </c>
      <c r="C282" s="89">
        <f t="shared" si="222"/>
        <v>920.88006759251948</v>
      </c>
      <c r="D282" s="90">
        <f t="shared" si="239"/>
        <v>6665.28</v>
      </c>
      <c r="E282" s="91">
        <f t="shared" si="225"/>
        <v>6659.95</v>
      </c>
      <c r="F282" s="92">
        <f t="shared" si="226"/>
        <v>45097</v>
      </c>
      <c r="G282" s="93">
        <f t="shared" si="232"/>
        <v>-7.9966633059680436E-4</v>
      </c>
      <c r="H282" s="94">
        <f t="shared" si="227"/>
        <v>45189</v>
      </c>
      <c r="I282" s="94">
        <f t="shared" si="233"/>
        <v>45159</v>
      </c>
      <c r="J282" s="95">
        <f t="shared" si="240"/>
        <v>22</v>
      </c>
      <c r="K282" s="95">
        <f t="shared" si="224"/>
        <v>22</v>
      </c>
      <c r="L282" s="8">
        <f t="shared" si="241"/>
        <v>1</v>
      </c>
      <c r="M282" s="96">
        <f t="shared" si="223"/>
        <v>1.0022992500000001</v>
      </c>
      <c r="N282" s="96">
        <f t="shared" si="215"/>
        <v>1.0416192403553624</v>
      </c>
      <c r="O282" s="89">
        <f t="shared" si="218"/>
        <v>1.0416192399999999</v>
      </c>
      <c r="P282" s="89">
        <f t="shared" si="234"/>
        <v>959.20639613000003</v>
      </c>
      <c r="Q282" s="11">
        <f t="shared" si="244"/>
        <v>0</v>
      </c>
      <c r="R282" s="7">
        <f t="shared" si="242"/>
        <v>0</v>
      </c>
      <c r="S282" s="89">
        <f t="shared" si="217"/>
        <v>0</v>
      </c>
      <c r="T282" s="98">
        <f t="shared" si="243"/>
        <v>8.5000000000000006E-2</v>
      </c>
      <c r="U282" s="97">
        <f t="shared" si="216"/>
        <v>22</v>
      </c>
      <c r="V282" s="97">
        <v>252</v>
      </c>
      <c r="W282" s="96">
        <f t="shared" si="235"/>
        <v>1.007147485</v>
      </c>
      <c r="X282" s="89">
        <f t="shared" si="236"/>
        <v>6.85591332</v>
      </c>
      <c r="Y282" s="137">
        <f t="shared" si="237"/>
        <v>0</v>
      </c>
      <c r="Z282" s="99" t="str">
        <f t="shared" si="245"/>
        <v>J=</v>
      </c>
      <c r="AA282" s="94">
        <f t="shared" si="246"/>
        <v>45159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47"/>
        <v>81</v>
      </c>
      <c r="AH282" s="107">
        <f t="shared" si="248"/>
        <v>47350</v>
      </c>
      <c r="AI282" s="107">
        <f t="shared" si="228"/>
        <v>47347</v>
      </c>
      <c r="AJ282" s="107">
        <f t="shared" si="229"/>
        <v>47350</v>
      </c>
      <c r="AK282" s="107">
        <f t="shared" si="249"/>
        <v>47381</v>
      </c>
      <c r="AL282" s="105">
        <f t="shared" si="230"/>
        <v>22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88">
        <f t="shared" si="238"/>
        <v>45159</v>
      </c>
      <c r="B283" s="89">
        <f t="shared" si="231"/>
        <v>966.06230945000004</v>
      </c>
      <c r="C283" s="89">
        <f t="shared" si="222"/>
        <v>920.88006759251948</v>
      </c>
      <c r="D283" s="90">
        <f t="shared" si="239"/>
        <v>6665.28</v>
      </c>
      <c r="E283" s="91">
        <f t="shared" si="225"/>
        <v>6659.95</v>
      </c>
      <c r="F283" s="92">
        <f t="shared" si="226"/>
        <v>45097</v>
      </c>
      <c r="G283" s="93">
        <f t="shared" si="232"/>
        <v>-7.9966633059680436E-4</v>
      </c>
      <c r="H283" s="94">
        <f t="shared" si="227"/>
        <v>45189</v>
      </c>
      <c r="I283" s="94">
        <f t="shared" si="233"/>
        <v>45159</v>
      </c>
      <c r="J283" s="95">
        <f t="shared" si="240"/>
        <v>22</v>
      </c>
      <c r="K283" s="95">
        <f t="shared" si="224"/>
        <v>22</v>
      </c>
      <c r="L283" s="8">
        <f t="shared" si="241"/>
        <v>1</v>
      </c>
      <c r="M283" s="96">
        <f t="shared" si="223"/>
        <v>1.0022992500000001</v>
      </c>
      <c r="N283" s="96">
        <f t="shared" si="215"/>
        <v>1.0416192403553624</v>
      </c>
      <c r="O283" s="89">
        <f t="shared" si="218"/>
        <v>1.0416192399999999</v>
      </c>
      <c r="P283" s="89">
        <f t="shared" si="234"/>
        <v>959.20639613000003</v>
      </c>
      <c r="Q283" s="11">
        <f t="shared" si="244"/>
        <v>9</v>
      </c>
      <c r="R283" s="158">
        <f>S283/P283</f>
        <v>2.2581974742237169E-2</v>
      </c>
      <c r="S283" s="159">
        <f>12.52819461+9.13258</f>
        <v>21.660774610000001</v>
      </c>
      <c r="T283" s="98">
        <f t="shared" si="243"/>
        <v>8.5000000000000006E-2</v>
      </c>
      <c r="U283" s="97">
        <f t="shared" si="216"/>
        <v>22</v>
      </c>
      <c r="V283" s="97">
        <v>252</v>
      </c>
      <c r="W283" s="96">
        <f t="shared" si="235"/>
        <v>1.007147485</v>
      </c>
      <c r="X283" s="89">
        <f t="shared" si="236"/>
        <v>6.85591332</v>
      </c>
      <c r="Y283" s="137">
        <f t="shared" si="237"/>
        <v>28.51668793</v>
      </c>
      <c r="Z283" s="99" t="str">
        <f t="shared" si="245"/>
        <v>J=</v>
      </c>
      <c r="AA283" s="94">
        <f t="shared" si="246"/>
        <v>45159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47"/>
        <v>82</v>
      </c>
      <c r="AH283" s="107">
        <f t="shared" si="248"/>
        <v>47381</v>
      </c>
      <c r="AI283" s="107">
        <f t="shared" si="228"/>
        <v>47380</v>
      </c>
      <c r="AJ283" s="107">
        <f t="shared" si="229"/>
        <v>47381</v>
      </c>
      <c r="AK283" s="107">
        <f t="shared" si="249"/>
        <v>47413</v>
      </c>
      <c r="AL283" s="105">
        <f t="shared" si="230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88">
        <f t="shared" si="238"/>
        <v>45160</v>
      </c>
      <c r="B284" s="89">
        <f t="shared" si="231"/>
        <v>937.90271828000004</v>
      </c>
      <c r="C284" s="89">
        <f t="shared" si="222"/>
        <v>900.08477716566449</v>
      </c>
      <c r="D284" s="90">
        <f t="shared" si="239"/>
        <v>6659.95</v>
      </c>
      <c r="E284" s="91">
        <f t="shared" si="225"/>
        <v>6667.94</v>
      </c>
      <c r="F284" s="92">
        <f t="shared" si="226"/>
        <v>45128</v>
      </c>
      <c r="G284" s="93">
        <f t="shared" si="232"/>
        <v>1.1997087065218626E-3</v>
      </c>
      <c r="H284" s="94">
        <f t="shared" si="227"/>
        <v>45189</v>
      </c>
      <c r="I284" s="94">
        <f t="shared" si="233"/>
        <v>45189</v>
      </c>
      <c r="J284" s="95">
        <f t="shared" si="240"/>
        <v>21</v>
      </c>
      <c r="K284" s="95">
        <f t="shared" si="224"/>
        <v>1</v>
      </c>
      <c r="L284" s="8">
        <f t="shared" si="241"/>
        <v>1.0000570900000001</v>
      </c>
      <c r="M284" s="96">
        <f t="shared" si="223"/>
        <v>1</v>
      </c>
      <c r="N284" s="96">
        <f t="shared" si="215"/>
        <v>1.0416192403553624</v>
      </c>
      <c r="O284" s="89">
        <f t="shared" si="218"/>
        <v>1.0416787000000001</v>
      </c>
      <c r="P284" s="89">
        <f t="shared" si="234"/>
        <v>937.59914056000002</v>
      </c>
      <c r="Q284" s="11">
        <f t="shared" si="244"/>
        <v>0</v>
      </c>
      <c r="R284" s="7">
        <f t="shared" si="242"/>
        <v>0</v>
      </c>
      <c r="S284" s="89">
        <f t="shared" si="217"/>
        <v>0</v>
      </c>
      <c r="T284" s="98">
        <f t="shared" si="243"/>
        <v>8.5000000000000006E-2</v>
      </c>
      <c r="U284" s="97">
        <f t="shared" si="216"/>
        <v>1</v>
      </c>
      <c r="V284" s="97">
        <v>252</v>
      </c>
      <c r="W284" s="96">
        <f t="shared" si="235"/>
        <v>1.0003237819999999</v>
      </c>
      <c r="X284" s="89">
        <f t="shared" si="236"/>
        <v>0.30357772</v>
      </c>
      <c r="Y284" s="137">
        <f t="shared" si="237"/>
        <v>0</v>
      </c>
      <c r="Z284" s="99" t="str">
        <f t="shared" si="245"/>
        <v>J=</v>
      </c>
      <c r="AA284" s="94">
        <f t="shared" si="246"/>
        <v>45189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47"/>
        <v>83</v>
      </c>
      <c r="AH284" s="107">
        <f t="shared" si="248"/>
        <v>47411</v>
      </c>
      <c r="AI284" s="107">
        <f t="shared" si="228"/>
        <v>47410</v>
      </c>
      <c r="AJ284" s="107">
        <f t="shared" si="229"/>
        <v>47413</v>
      </c>
      <c r="AK284" s="107">
        <f t="shared" si="249"/>
        <v>47443</v>
      </c>
      <c r="AL284" s="105">
        <f t="shared" si="230"/>
        <v>19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38"/>
        <v>45161</v>
      </c>
      <c r="B285" s="89">
        <f t="shared" si="231"/>
        <v>938.25996710999993</v>
      </c>
      <c r="C285" s="89">
        <f t="shared" si="222"/>
        <v>900.08477716566449</v>
      </c>
      <c r="D285" s="90">
        <f t="shared" si="239"/>
        <v>6659.95</v>
      </c>
      <c r="E285" s="91">
        <f t="shared" si="225"/>
        <v>6667.94</v>
      </c>
      <c r="F285" s="92">
        <f t="shared" si="226"/>
        <v>45128</v>
      </c>
      <c r="G285" s="93">
        <f t="shared" si="232"/>
        <v>1.1997087065218626E-3</v>
      </c>
      <c r="H285" s="94">
        <f t="shared" si="227"/>
        <v>45189</v>
      </c>
      <c r="I285" s="94">
        <f t="shared" si="233"/>
        <v>45189</v>
      </c>
      <c r="J285" s="95">
        <f t="shared" si="240"/>
        <v>21</v>
      </c>
      <c r="K285" s="95">
        <f t="shared" si="224"/>
        <v>2</v>
      </c>
      <c r="L285" s="8">
        <f t="shared" si="241"/>
        <v>1.0001141899999999</v>
      </c>
      <c r="M285" s="96">
        <f t="shared" si="223"/>
        <v>1</v>
      </c>
      <c r="N285" s="96">
        <f t="shared" si="215"/>
        <v>1.0416192403553624</v>
      </c>
      <c r="O285" s="89">
        <f t="shared" si="218"/>
        <v>1.0417381800000001</v>
      </c>
      <c r="P285" s="89">
        <f t="shared" si="234"/>
        <v>937.65267760999996</v>
      </c>
      <c r="Q285" s="11">
        <f t="shared" si="244"/>
        <v>0</v>
      </c>
      <c r="R285" s="7">
        <f t="shared" si="242"/>
        <v>0</v>
      </c>
      <c r="S285" s="89">
        <f t="shared" si="217"/>
        <v>0</v>
      </c>
      <c r="T285" s="98">
        <f t="shared" si="243"/>
        <v>8.5000000000000006E-2</v>
      </c>
      <c r="U285" s="97">
        <f t="shared" si="216"/>
        <v>2</v>
      </c>
      <c r="V285" s="97">
        <v>252</v>
      </c>
      <c r="W285" s="96">
        <f t="shared" si="235"/>
        <v>1.00064767</v>
      </c>
      <c r="X285" s="89">
        <f t="shared" si="236"/>
        <v>0.60728950000000004</v>
      </c>
      <c r="Y285" s="137">
        <f t="shared" si="237"/>
        <v>0</v>
      </c>
      <c r="Z285" s="99" t="str">
        <f t="shared" si="245"/>
        <v>J=</v>
      </c>
      <c r="AA285" s="94">
        <f t="shared" si="246"/>
        <v>45189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47"/>
        <v>84</v>
      </c>
      <c r="AH285" s="107">
        <f t="shared" si="248"/>
        <v>47442</v>
      </c>
      <c r="AI285" s="107">
        <f t="shared" si="228"/>
        <v>47441</v>
      </c>
      <c r="AJ285" s="107">
        <f t="shared" si="229"/>
        <v>47443</v>
      </c>
      <c r="AK285" s="107">
        <f t="shared" ref="AK285" si="250">AJ286</f>
        <v>47472</v>
      </c>
      <c r="AL285" s="105">
        <f t="shared" si="230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38"/>
        <v>45162</v>
      </c>
      <c r="B286" s="89">
        <f t="shared" si="231"/>
        <v>938.61733913</v>
      </c>
      <c r="C286" s="89">
        <f t="shared" si="222"/>
        <v>900.08477716566449</v>
      </c>
      <c r="D286" s="90">
        <f t="shared" si="239"/>
        <v>6659.95</v>
      </c>
      <c r="E286" s="91">
        <f t="shared" si="225"/>
        <v>6667.94</v>
      </c>
      <c r="F286" s="92">
        <f t="shared" si="226"/>
        <v>45128</v>
      </c>
      <c r="G286" s="93">
        <f t="shared" si="232"/>
        <v>1.1997087065218626E-3</v>
      </c>
      <c r="H286" s="94">
        <f t="shared" si="227"/>
        <v>45189</v>
      </c>
      <c r="I286" s="94">
        <f t="shared" si="233"/>
        <v>45189</v>
      </c>
      <c r="J286" s="95">
        <f t="shared" si="240"/>
        <v>21</v>
      </c>
      <c r="K286" s="95">
        <f t="shared" si="224"/>
        <v>3</v>
      </c>
      <c r="L286" s="8">
        <f t="shared" si="241"/>
        <v>1.0001712899999999</v>
      </c>
      <c r="M286" s="96">
        <f t="shared" si="223"/>
        <v>1</v>
      </c>
      <c r="N286" s="96">
        <f t="shared" si="215"/>
        <v>1.0416192403553624</v>
      </c>
      <c r="O286" s="89">
        <f t="shared" si="218"/>
        <v>1.0417976499999999</v>
      </c>
      <c r="P286" s="89">
        <f t="shared" si="234"/>
        <v>937.70620565000002</v>
      </c>
      <c r="Q286" s="11">
        <f t="shared" si="244"/>
        <v>0</v>
      </c>
      <c r="R286" s="7">
        <f t="shared" si="242"/>
        <v>0</v>
      </c>
      <c r="S286" s="89">
        <f t="shared" si="217"/>
        <v>0</v>
      </c>
      <c r="T286" s="98">
        <f t="shared" si="243"/>
        <v>8.5000000000000006E-2</v>
      </c>
      <c r="U286" s="97">
        <f t="shared" si="216"/>
        <v>3</v>
      </c>
      <c r="V286" s="97">
        <v>252</v>
      </c>
      <c r="W286" s="96">
        <f t="shared" si="235"/>
        <v>1.000971662</v>
      </c>
      <c r="X286" s="89">
        <f t="shared" si="236"/>
        <v>0.91113348000000005</v>
      </c>
      <c r="Y286" s="137">
        <f t="shared" si="237"/>
        <v>0</v>
      </c>
      <c r="Z286" s="99" t="str">
        <f t="shared" si="245"/>
        <v>J=</v>
      </c>
      <c r="AA286" s="94">
        <f t="shared" si="246"/>
        <v>45189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47"/>
        <v>85</v>
      </c>
      <c r="AH286" s="107">
        <f t="shared" si="248"/>
        <v>47472</v>
      </c>
      <c r="AI286" s="107">
        <f t="shared" si="228"/>
        <v>47471</v>
      </c>
      <c r="AJ286" s="107">
        <f t="shared" si="229"/>
        <v>47472</v>
      </c>
      <c r="AK286" s="107">
        <f t="shared" ref="AK286:AK320" si="251">AJ287</f>
        <v>47504</v>
      </c>
      <c r="AL286" s="105">
        <f t="shared" si="230"/>
        <v>20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38"/>
        <v>45163</v>
      </c>
      <c r="B287" s="89">
        <f t="shared" si="231"/>
        <v>938.97486232000006</v>
      </c>
      <c r="C287" s="89">
        <f t="shared" si="222"/>
        <v>900.08477716566449</v>
      </c>
      <c r="D287" s="90">
        <f t="shared" si="239"/>
        <v>6659.95</v>
      </c>
      <c r="E287" s="91">
        <f t="shared" si="225"/>
        <v>6667.94</v>
      </c>
      <c r="F287" s="92">
        <f t="shared" si="226"/>
        <v>45128</v>
      </c>
      <c r="G287" s="93">
        <f t="shared" si="232"/>
        <v>1.1997087065218626E-3</v>
      </c>
      <c r="H287" s="94">
        <f t="shared" si="227"/>
        <v>45189</v>
      </c>
      <c r="I287" s="94">
        <f t="shared" si="233"/>
        <v>45189</v>
      </c>
      <c r="J287" s="95">
        <f t="shared" si="240"/>
        <v>21</v>
      </c>
      <c r="K287" s="95">
        <f t="shared" si="224"/>
        <v>4</v>
      </c>
      <c r="L287" s="8">
        <f t="shared" si="241"/>
        <v>1.0002283999999999</v>
      </c>
      <c r="M287" s="96">
        <f t="shared" si="223"/>
        <v>1</v>
      </c>
      <c r="N287" s="96">
        <f t="shared" ref="N287:N350" si="252">IF(I287&gt;I286,N286*M287,N286)</f>
        <v>1.0416192403553624</v>
      </c>
      <c r="O287" s="89">
        <f t="shared" si="218"/>
        <v>1.0418571400000001</v>
      </c>
      <c r="P287" s="89">
        <f t="shared" si="234"/>
        <v>937.75975169000003</v>
      </c>
      <c r="Q287" s="11">
        <f t="shared" si="244"/>
        <v>0</v>
      </c>
      <c r="R287" s="7">
        <f t="shared" si="242"/>
        <v>0</v>
      </c>
      <c r="S287" s="89">
        <f t="shared" si="217"/>
        <v>0</v>
      </c>
      <c r="T287" s="98">
        <f t="shared" si="243"/>
        <v>8.5000000000000006E-2</v>
      </c>
      <c r="U287" s="97">
        <f t="shared" si="216"/>
        <v>4</v>
      </c>
      <c r="V287" s="97">
        <v>252</v>
      </c>
      <c r="W287" s="96">
        <f t="shared" si="235"/>
        <v>1.001295759</v>
      </c>
      <c r="X287" s="89">
        <f t="shared" si="236"/>
        <v>1.2151106300000001</v>
      </c>
      <c r="Y287" s="137">
        <f t="shared" si="237"/>
        <v>0</v>
      </c>
      <c r="Z287" s="99" t="str">
        <f t="shared" si="245"/>
        <v>J=</v>
      </c>
      <c r="AA287" s="94">
        <f t="shared" si="246"/>
        <v>45189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47"/>
        <v>86</v>
      </c>
      <c r="AH287" s="107">
        <f t="shared" si="248"/>
        <v>47503</v>
      </c>
      <c r="AI287" s="107">
        <f t="shared" si="228"/>
        <v>47501</v>
      </c>
      <c r="AJ287" s="107">
        <f t="shared" si="229"/>
        <v>47504</v>
      </c>
      <c r="AK287" s="107">
        <f t="shared" si="251"/>
        <v>47534</v>
      </c>
      <c r="AL287" s="105">
        <f t="shared" si="230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38"/>
        <v>45164</v>
      </c>
      <c r="B288" s="89">
        <f t="shared" si="231"/>
        <v>939.33251869000003</v>
      </c>
      <c r="C288" s="89">
        <f t="shared" si="222"/>
        <v>900.08477716566449</v>
      </c>
      <c r="D288" s="90">
        <f t="shared" si="239"/>
        <v>6659.95</v>
      </c>
      <c r="E288" s="91">
        <f t="shared" si="225"/>
        <v>6667.94</v>
      </c>
      <c r="F288" s="92">
        <f t="shared" si="226"/>
        <v>45128</v>
      </c>
      <c r="G288" s="93">
        <f t="shared" si="232"/>
        <v>1.1997087065218626E-3</v>
      </c>
      <c r="H288" s="94">
        <f t="shared" si="227"/>
        <v>45189</v>
      </c>
      <c r="I288" s="94">
        <f t="shared" si="233"/>
        <v>45189</v>
      </c>
      <c r="J288" s="95">
        <f t="shared" si="240"/>
        <v>21</v>
      </c>
      <c r="K288" s="95">
        <f t="shared" si="224"/>
        <v>5</v>
      </c>
      <c r="L288" s="8">
        <f t="shared" si="241"/>
        <v>1.0002855100000001</v>
      </c>
      <c r="M288" s="96">
        <f t="shared" si="223"/>
        <v>1</v>
      </c>
      <c r="N288" s="96">
        <f t="shared" si="252"/>
        <v>1.0416192403553624</v>
      </c>
      <c r="O288" s="89">
        <f t="shared" si="218"/>
        <v>1.04191663</v>
      </c>
      <c r="P288" s="89">
        <f t="shared" si="234"/>
        <v>937.81329773000004</v>
      </c>
      <c r="Q288" s="11">
        <f t="shared" si="244"/>
        <v>0</v>
      </c>
      <c r="R288" s="7">
        <f t="shared" si="242"/>
        <v>0</v>
      </c>
      <c r="S288" s="89">
        <f t="shared" si="217"/>
        <v>0</v>
      </c>
      <c r="T288" s="98">
        <f t="shared" si="243"/>
        <v>8.5000000000000006E-2</v>
      </c>
      <c r="U288" s="97">
        <f t="shared" si="216"/>
        <v>5</v>
      </c>
      <c r="V288" s="97">
        <v>252</v>
      </c>
      <c r="W288" s="96">
        <f t="shared" si="235"/>
        <v>1.0016199610000001</v>
      </c>
      <c r="X288" s="89">
        <f t="shared" si="236"/>
        <v>1.51922096</v>
      </c>
      <c r="Y288" s="137">
        <f t="shared" si="237"/>
        <v>0</v>
      </c>
      <c r="Z288" s="99" t="str">
        <f t="shared" si="245"/>
        <v>J=</v>
      </c>
      <c r="AA288" s="94">
        <f t="shared" si="246"/>
        <v>45189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47"/>
        <v>87</v>
      </c>
      <c r="AH288" s="107">
        <f t="shared" si="248"/>
        <v>47534</v>
      </c>
      <c r="AI288" s="107">
        <f t="shared" si="228"/>
        <v>47533</v>
      </c>
      <c r="AJ288" s="107">
        <f t="shared" si="229"/>
        <v>47534</v>
      </c>
      <c r="AK288" s="107">
        <f t="shared" si="251"/>
        <v>47562</v>
      </c>
      <c r="AL288" s="105">
        <f t="shared" si="230"/>
        <v>18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38"/>
        <v>45165</v>
      </c>
      <c r="B289" s="89">
        <f t="shared" si="231"/>
        <v>939.33251869000003</v>
      </c>
      <c r="C289" s="89">
        <f t="shared" si="222"/>
        <v>900.08477716566449</v>
      </c>
      <c r="D289" s="90">
        <f t="shared" si="239"/>
        <v>6659.95</v>
      </c>
      <c r="E289" s="91">
        <f t="shared" si="225"/>
        <v>6667.94</v>
      </c>
      <c r="F289" s="92">
        <f t="shared" si="226"/>
        <v>45128</v>
      </c>
      <c r="G289" s="93">
        <f t="shared" si="232"/>
        <v>1.1997087065218626E-3</v>
      </c>
      <c r="H289" s="94">
        <f t="shared" si="227"/>
        <v>45189</v>
      </c>
      <c r="I289" s="94">
        <f t="shared" si="233"/>
        <v>45189</v>
      </c>
      <c r="J289" s="95">
        <f t="shared" si="240"/>
        <v>21</v>
      </c>
      <c r="K289" s="95">
        <f t="shared" si="224"/>
        <v>5</v>
      </c>
      <c r="L289" s="8">
        <f t="shared" si="241"/>
        <v>1.0002855100000001</v>
      </c>
      <c r="M289" s="96">
        <f t="shared" si="223"/>
        <v>1</v>
      </c>
      <c r="N289" s="96">
        <f t="shared" si="252"/>
        <v>1.0416192403553624</v>
      </c>
      <c r="O289" s="89">
        <f t="shared" si="218"/>
        <v>1.04191663</v>
      </c>
      <c r="P289" s="89">
        <f t="shared" si="234"/>
        <v>937.81329773000004</v>
      </c>
      <c r="Q289" s="11">
        <f t="shared" si="244"/>
        <v>0</v>
      </c>
      <c r="R289" s="7">
        <f t="shared" si="242"/>
        <v>0</v>
      </c>
      <c r="S289" s="89">
        <f t="shared" si="217"/>
        <v>0</v>
      </c>
      <c r="T289" s="98">
        <f t="shared" si="243"/>
        <v>8.5000000000000006E-2</v>
      </c>
      <c r="U289" s="97">
        <f t="shared" si="216"/>
        <v>5</v>
      </c>
      <c r="V289" s="97">
        <v>252</v>
      </c>
      <c r="W289" s="96">
        <f t="shared" si="235"/>
        <v>1.0016199610000001</v>
      </c>
      <c r="X289" s="89">
        <f t="shared" si="236"/>
        <v>1.51922096</v>
      </c>
      <c r="Y289" s="137">
        <f t="shared" si="237"/>
        <v>0</v>
      </c>
      <c r="Z289" s="99" t="str">
        <f t="shared" si="245"/>
        <v>J=</v>
      </c>
      <c r="AA289" s="94">
        <f t="shared" si="246"/>
        <v>45189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47"/>
        <v>88</v>
      </c>
      <c r="AH289" s="107">
        <f t="shared" si="248"/>
        <v>47562</v>
      </c>
      <c r="AI289" s="107">
        <f t="shared" si="228"/>
        <v>47561</v>
      </c>
      <c r="AJ289" s="107">
        <f t="shared" si="229"/>
        <v>47562</v>
      </c>
      <c r="AK289" s="107">
        <f t="shared" si="251"/>
        <v>47595</v>
      </c>
      <c r="AL289" s="105">
        <f t="shared" si="230"/>
        <v>22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38"/>
        <v>45166</v>
      </c>
      <c r="B290" s="89">
        <f t="shared" si="231"/>
        <v>939.33251869000003</v>
      </c>
      <c r="C290" s="89">
        <f t="shared" si="222"/>
        <v>900.08477716566449</v>
      </c>
      <c r="D290" s="90">
        <f t="shared" si="239"/>
        <v>6659.95</v>
      </c>
      <c r="E290" s="91">
        <f t="shared" si="225"/>
        <v>6667.94</v>
      </c>
      <c r="F290" s="92">
        <f t="shared" si="226"/>
        <v>45128</v>
      </c>
      <c r="G290" s="93">
        <f t="shared" si="232"/>
        <v>1.1997087065218626E-3</v>
      </c>
      <c r="H290" s="94">
        <f t="shared" si="227"/>
        <v>45189</v>
      </c>
      <c r="I290" s="94">
        <f t="shared" si="233"/>
        <v>45189</v>
      </c>
      <c r="J290" s="95">
        <f t="shared" si="240"/>
        <v>21</v>
      </c>
      <c r="K290" s="95">
        <f t="shared" si="224"/>
        <v>5</v>
      </c>
      <c r="L290" s="8">
        <f t="shared" si="241"/>
        <v>1.0002855100000001</v>
      </c>
      <c r="M290" s="96">
        <f t="shared" si="223"/>
        <v>1</v>
      </c>
      <c r="N290" s="96">
        <f t="shared" si="252"/>
        <v>1.0416192403553624</v>
      </c>
      <c r="O290" s="89">
        <f t="shared" si="218"/>
        <v>1.04191663</v>
      </c>
      <c r="P290" s="89">
        <f t="shared" si="234"/>
        <v>937.81329773000004</v>
      </c>
      <c r="Q290" s="11">
        <f t="shared" si="244"/>
        <v>0</v>
      </c>
      <c r="R290" s="7">
        <f t="shared" si="242"/>
        <v>0</v>
      </c>
      <c r="S290" s="89">
        <f t="shared" si="217"/>
        <v>0</v>
      </c>
      <c r="T290" s="98">
        <f t="shared" si="243"/>
        <v>8.5000000000000006E-2</v>
      </c>
      <c r="U290" s="97">
        <f t="shared" si="216"/>
        <v>5</v>
      </c>
      <c r="V290" s="97">
        <v>252</v>
      </c>
      <c r="W290" s="96">
        <f t="shared" si="235"/>
        <v>1.0016199610000001</v>
      </c>
      <c r="X290" s="89">
        <f t="shared" si="236"/>
        <v>1.51922096</v>
      </c>
      <c r="Y290" s="137">
        <f t="shared" si="237"/>
        <v>0</v>
      </c>
      <c r="Z290" s="99" t="str">
        <f t="shared" si="245"/>
        <v>J=</v>
      </c>
      <c r="AA290" s="94">
        <f t="shared" si="246"/>
        <v>45189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47"/>
        <v>89</v>
      </c>
      <c r="AH290" s="107">
        <f t="shared" si="248"/>
        <v>47593</v>
      </c>
      <c r="AI290" s="107">
        <f t="shared" si="228"/>
        <v>47591</v>
      </c>
      <c r="AJ290" s="107">
        <f t="shared" si="229"/>
        <v>47595</v>
      </c>
      <c r="AK290" s="107">
        <f t="shared" si="251"/>
        <v>47623</v>
      </c>
      <c r="AL290" s="105">
        <f t="shared" si="230"/>
        <v>19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38"/>
        <v>45167</v>
      </c>
      <c r="B291" s="89">
        <f t="shared" si="231"/>
        <v>939.69029924999995</v>
      </c>
      <c r="C291" s="89">
        <f t="shared" si="222"/>
        <v>900.08477716566449</v>
      </c>
      <c r="D291" s="90">
        <f t="shared" si="239"/>
        <v>6659.95</v>
      </c>
      <c r="E291" s="91">
        <f t="shared" si="225"/>
        <v>6667.94</v>
      </c>
      <c r="F291" s="92">
        <f t="shared" si="226"/>
        <v>45128</v>
      </c>
      <c r="G291" s="93">
        <f t="shared" si="232"/>
        <v>1.1997087065218626E-3</v>
      </c>
      <c r="H291" s="94">
        <f t="shared" si="227"/>
        <v>45189</v>
      </c>
      <c r="I291" s="94">
        <f t="shared" si="233"/>
        <v>45189</v>
      </c>
      <c r="J291" s="95">
        <f t="shared" si="240"/>
        <v>21</v>
      </c>
      <c r="K291" s="95">
        <f t="shared" si="224"/>
        <v>6</v>
      </c>
      <c r="L291" s="8">
        <f t="shared" si="241"/>
        <v>1.0003426200000001</v>
      </c>
      <c r="M291" s="96">
        <f t="shared" si="223"/>
        <v>1</v>
      </c>
      <c r="N291" s="96">
        <f t="shared" si="252"/>
        <v>1.0416192403553624</v>
      </c>
      <c r="O291" s="89">
        <f t="shared" si="218"/>
        <v>1.04197611</v>
      </c>
      <c r="P291" s="89">
        <f t="shared" si="234"/>
        <v>937.86683477999998</v>
      </c>
      <c r="Q291" s="11">
        <f t="shared" si="244"/>
        <v>0</v>
      </c>
      <c r="R291" s="7">
        <f t="shared" si="242"/>
        <v>0</v>
      </c>
      <c r="S291" s="89">
        <f t="shared" si="217"/>
        <v>0</v>
      </c>
      <c r="T291" s="98">
        <f t="shared" si="243"/>
        <v>8.5000000000000006E-2</v>
      </c>
      <c r="U291" s="97">
        <f t="shared" si="216"/>
        <v>6</v>
      </c>
      <c r="V291" s="97">
        <v>252</v>
      </c>
      <c r="W291" s="96">
        <f t="shared" si="235"/>
        <v>1.0019442679999999</v>
      </c>
      <c r="X291" s="89">
        <f t="shared" si="236"/>
        <v>1.82346447</v>
      </c>
      <c r="Y291" s="137">
        <f t="shared" si="237"/>
        <v>0</v>
      </c>
      <c r="Z291" s="99" t="str">
        <f t="shared" si="245"/>
        <v>J=</v>
      </c>
      <c r="AA291" s="94">
        <f t="shared" si="246"/>
        <v>45189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47"/>
        <v>90</v>
      </c>
      <c r="AH291" s="107">
        <f t="shared" si="248"/>
        <v>47623</v>
      </c>
      <c r="AI291" s="107">
        <f t="shared" si="228"/>
        <v>47620</v>
      </c>
      <c r="AJ291" s="107">
        <f t="shared" si="229"/>
        <v>47623</v>
      </c>
      <c r="AK291" s="107">
        <f t="shared" si="251"/>
        <v>47655</v>
      </c>
      <c r="AL291" s="105">
        <f t="shared" si="230"/>
        <v>23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38"/>
        <v>45168</v>
      </c>
      <c r="B292" s="89">
        <f t="shared" si="231"/>
        <v>940.04823104000002</v>
      </c>
      <c r="C292" s="89">
        <f t="shared" si="222"/>
        <v>900.08477716566449</v>
      </c>
      <c r="D292" s="90">
        <f t="shared" si="239"/>
        <v>6659.95</v>
      </c>
      <c r="E292" s="91">
        <f t="shared" si="225"/>
        <v>6667.94</v>
      </c>
      <c r="F292" s="92">
        <f t="shared" si="226"/>
        <v>45128</v>
      </c>
      <c r="G292" s="93">
        <f t="shared" si="232"/>
        <v>1.1997087065218626E-3</v>
      </c>
      <c r="H292" s="94">
        <f t="shared" si="227"/>
        <v>45189</v>
      </c>
      <c r="I292" s="94">
        <f t="shared" si="233"/>
        <v>45189</v>
      </c>
      <c r="J292" s="95">
        <f t="shared" si="240"/>
        <v>21</v>
      </c>
      <c r="K292" s="95">
        <f t="shared" si="224"/>
        <v>7</v>
      </c>
      <c r="L292" s="8">
        <f t="shared" si="241"/>
        <v>1.00039974</v>
      </c>
      <c r="M292" s="96">
        <f t="shared" si="223"/>
        <v>1</v>
      </c>
      <c r="N292" s="96">
        <f t="shared" si="252"/>
        <v>1.0416192403553624</v>
      </c>
      <c r="O292" s="89">
        <f t="shared" si="218"/>
        <v>1.0420356099999999</v>
      </c>
      <c r="P292" s="89">
        <f t="shared" si="234"/>
        <v>937.92038981999997</v>
      </c>
      <c r="Q292" s="11">
        <f t="shared" si="244"/>
        <v>0</v>
      </c>
      <c r="R292" s="7">
        <f t="shared" si="242"/>
        <v>0</v>
      </c>
      <c r="S292" s="89">
        <f t="shared" si="217"/>
        <v>0</v>
      </c>
      <c r="T292" s="98">
        <f t="shared" si="243"/>
        <v>8.5000000000000006E-2</v>
      </c>
      <c r="U292" s="97">
        <f t="shared" si="216"/>
        <v>7</v>
      </c>
      <c r="V292" s="97">
        <v>252</v>
      </c>
      <c r="W292" s="96">
        <f t="shared" si="235"/>
        <v>1.00226868</v>
      </c>
      <c r="X292" s="89">
        <f t="shared" si="236"/>
        <v>2.1278412200000001</v>
      </c>
      <c r="Y292" s="137">
        <f t="shared" si="237"/>
        <v>0</v>
      </c>
      <c r="Z292" s="99" t="str">
        <f t="shared" si="245"/>
        <v>J=</v>
      </c>
      <c r="AA292" s="94">
        <f t="shared" si="246"/>
        <v>45189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47"/>
        <v>91</v>
      </c>
      <c r="AH292" s="107">
        <f t="shared" si="248"/>
        <v>47654</v>
      </c>
      <c r="AI292" s="107">
        <f t="shared" si="228"/>
        <v>47653</v>
      </c>
      <c r="AJ292" s="107">
        <f t="shared" si="229"/>
        <v>47655</v>
      </c>
      <c r="AK292" s="107">
        <f t="shared" si="251"/>
        <v>47686</v>
      </c>
      <c r="AL292" s="105">
        <f t="shared" si="230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38"/>
        <v>45169</v>
      </c>
      <c r="B293" s="89">
        <f t="shared" si="231"/>
        <v>940.40629606999994</v>
      </c>
      <c r="C293" s="89">
        <f t="shared" si="222"/>
        <v>900.08477716566449</v>
      </c>
      <c r="D293" s="90">
        <f t="shared" si="239"/>
        <v>6659.95</v>
      </c>
      <c r="E293" s="91">
        <f t="shared" si="225"/>
        <v>6667.94</v>
      </c>
      <c r="F293" s="92">
        <f t="shared" si="226"/>
        <v>45128</v>
      </c>
      <c r="G293" s="93">
        <f t="shared" si="232"/>
        <v>1.1997087065218626E-3</v>
      </c>
      <c r="H293" s="94">
        <f t="shared" si="227"/>
        <v>45189</v>
      </c>
      <c r="I293" s="94">
        <f t="shared" si="233"/>
        <v>45189</v>
      </c>
      <c r="J293" s="95">
        <f t="shared" si="240"/>
        <v>21</v>
      </c>
      <c r="K293" s="95">
        <f t="shared" si="224"/>
        <v>8</v>
      </c>
      <c r="L293" s="8">
        <f t="shared" si="241"/>
        <v>1.0004568599999999</v>
      </c>
      <c r="M293" s="96">
        <f t="shared" si="223"/>
        <v>1</v>
      </c>
      <c r="N293" s="96">
        <f t="shared" si="252"/>
        <v>1.0416192403553624</v>
      </c>
      <c r="O293" s="89">
        <f t="shared" si="218"/>
        <v>1.04209511</v>
      </c>
      <c r="P293" s="89">
        <f t="shared" si="234"/>
        <v>937.97394485999996</v>
      </c>
      <c r="Q293" s="11">
        <f t="shared" si="244"/>
        <v>0</v>
      </c>
      <c r="R293" s="7">
        <f t="shared" si="242"/>
        <v>0</v>
      </c>
      <c r="S293" s="89">
        <f t="shared" si="217"/>
        <v>0</v>
      </c>
      <c r="T293" s="98">
        <f t="shared" si="243"/>
        <v>8.5000000000000006E-2</v>
      </c>
      <c r="U293" s="97">
        <f t="shared" ref="U293:U356" si="253">IF(Q292&gt;0,1,IF(K293=K292,U292,U292+1))</f>
        <v>8</v>
      </c>
      <c r="V293" s="97">
        <v>252</v>
      </c>
      <c r="W293" s="96">
        <f t="shared" si="235"/>
        <v>1.0025931969999999</v>
      </c>
      <c r="X293" s="89">
        <f t="shared" si="236"/>
        <v>2.4323512100000002</v>
      </c>
      <c r="Y293" s="137">
        <f t="shared" si="237"/>
        <v>0</v>
      </c>
      <c r="Z293" s="99" t="str">
        <f t="shared" si="245"/>
        <v>J=</v>
      </c>
      <c r="AA293" s="94">
        <f t="shared" si="246"/>
        <v>45189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47"/>
        <v>92</v>
      </c>
      <c r="AH293" s="107">
        <f t="shared" si="248"/>
        <v>47684</v>
      </c>
      <c r="AI293" s="107">
        <f t="shared" si="228"/>
        <v>47683</v>
      </c>
      <c r="AJ293" s="107">
        <f t="shared" si="229"/>
        <v>47686</v>
      </c>
      <c r="AK293" s="107">
        <f t="shared" si="251"/>
        <v>47715</v>
      </c>
      <c r="AL293" s="105">
        <f t="shared" si="230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38"/>
        <v>45170</v>
      </c>
      <c r="B294" s="89">
        <f t="shared" si="231"/>
        <v>940.76449436999997</v>
      </c>
      <c r="C294" s="89">
        <f t="shared" si="222"/>
        <v>900.08477716566449</v>
      </c>
      <c r="D294" s="90">
        <f t="shared" si="239"/>
        <v>6659.95</v>
      </c>
      <c r="E294" s="91">
        <f t="shared" si="225"/>
        <v>6667.94</v>
      </c>
      <c r="F294" s="92">
        <f t="shared" si="226"/>
        <v>45128</v>
      </c>
      <c r="G294" s="93">
        <f t="shared" si="232"/>
        <v>1.1997087065218626E-3</v>
      </c>
      <c r="H294" s="94">
        <f t="shared" si="227"/>
        <v>45189</v>
      </c>
      <c r="I294" s="94">
        <f t="shared" si="233"/>
        <v>45189</v>
      </c>
      <c r="J294" s="95">
        <f t="shared" si="240"/>
        <v>21</v>
      </c>
      <c r="K294" s="95">
        <f t="shared" si="224"/>
        <v>9</v>
      </c>
      <c r="L294" s="8">
        <f t="shared" si="241"/>
        <v>1.00051398</v>
      </c>
      <c r="M294" s="96">
        <f t="shared" si="223"/>
        <v>1</v>
      </c>
      <c r="N294" s="96">
        <f t="shared" si="252"/>
        <v>1.0416192403553624</v>
      </c>
      <c r="O294" s="89">
        <f t="shared" si="218"/>
        <v>1.0421546100000001</v>
      </c>
      <c r="P294" s="89">
        <f t="shared" si="234"/>
        <v>938.02749990999996</v>
      </c>
      <c r="Q294" s="11">
        <f t="shared" si="244"/>
        <v>0</v>
      </c>
      <c r="R294" s="7">
        <f t="shared" si="242"/>
        <v>0</v>
      </c>
      <c r="S294" s="89">
        <f t="shared" si="217"/>
        <v>0</v>
      </c>
      <c r="T294" s="98">
        <f t="shared" si="243"/>
        <v>8.5000000000000006E-2</v>
      </c>
      <c r="U294" s="97">
        <f t="shared" si="253"/>
        <v>9</v>
      </c>
      <c r="V294" s="97">
        <v>252</v>
      </c>
      <c r="W294" s="96">
        <f t="shared" si="235"/>
        <v>1.0029178190000001</v>
      </c>
      <c r="X294" s="89">
        <f t="shared" si="236"/>
        <v>2.73699446</v>
      </c>
      <c r="Y294" s="137">
        <f t="shared" si="237"/>
        <v>0</v>
      </c>
      <c r="Z294" s="99" t="str">
        <f t="shared" si="245"/>
        <v>J=</v>
      </c>
      <c r="AA294" s="94">
        <f t="shared" si="246"/>
        <v>45189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47"/>
        <v>93</v>
      </c>
      <c r="AH294" s="107">
        <f t="shared" si="248"/>
        <v>47715</v>
      </c>
      <c r="AI294" s="107">
        <f t="shared" si="228"/>
        <v>47714</v>
      </c>
      <c r="AJ294" s="107">
        <f t="shared" si="229"/>
        <v>47715</v>
      </c>
      <c r="AK294" s="107">
        <f t="shared" si="251"/>
        <v>47746</v>
      </c>
      <c r="AL294" s="105">
        <f t="shared" si="230"/>
        <v>23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38"/>
        <v>45171</v>
      </c>
      <c r="B295" s="89">
        <f t="shared" si="231"/>
        <v>941.12282685999992</v>
      </c>
      <c r="C295" s="89">
        <f t="shared" si="222"/>
        <v>900.08477716566449</v>
      </c>
      <c r="D295" s="90">
        <f t="shared" si="239"/>
        <v>6659.95</v>
      </c>
      <c r="E295" s="91">
        <f t="shared" si="225"/>
        <v>6667.94</v>
      </c>
      <c r="F295" s="92">
        <f t="shared" si="226"/>
        <v>45128</v>
      </c>
      <c r="G295" s="93">
        <f t="shared" si="232"/>
        <v>1.1997087065218626E-3</v>
      </c>
      <c r="H295" s="94">
        <f t="shared" si="227"/>
        <v>45189</v>
      </c>
      <c r="I295" s="94">
        <f t="shared" si="233"/>
        <v>45189</v>
      </c>
      <c r="J295" s="95">
        <f t="shared" si="240"/>
        <v>21</v>
      </c>
      <c r="K295" s="95">
        <f t="shared" si="224"/>
        <v>10</v>
      </c>
      <c r="L295" s="8">
        <f t="shared" si="241"/>
        <v>1.0005711100000001</v>
      </c>
      <c r="M295" s="96">
        <f t="shared" si="223"/>
        <v>1</v>
      </c>
      <c r="N295" s="96">
        <f t="shared" si="252"/>
        <v>1.0416192403553624</v>
      </c>
      <c r="O295" s="89">
        <f t="shared" si="218"/>
        <v>1.04221411</v>
      </c>
      <c r="P295" s="89">
        <f t="shared" si="234"/>
        <v>938.08105494999995</v>
      </c>
      <c r="Q295" s="11">
        <f t="shared" si="244"/>
        <v>0</v>
      </c>
      <c r="R295" s="7">
        <f t="shared" si="242"/>
        <v>0</v>
      </c>
      <c r="S295" s="89">
        <f t="shared" ref="S295:S358" si="254">IF(R295&gt;0,TRUNC(R295*P295,8),0)</f>
        <v>0</v>
      </c>
      <c r="T295" s="98">
        <f t="shared" si="243"/>
        <v>8.5000000000000006E-2</v>
      </c>
      <c r="U295" s="97">
        <f t="shared" si="253"/>
        <v>10</v>
      </c>
      <c r="V295" s="97">
        <v>252</v>
      </c>
      <c r="W295" s="96">
        <f t="shared" si="235"/>
        <v>1.0032425469999999</v>
      </c>
      <c r="X295" s="89">
        <f t="shared" si="236"/>
        <v>3.04177191</v>
      </c>
      <c r="Y295" s="137">
        <f t="shared" si="237"/>
        <v>0</v>
      </c>
      <c r="Z295" s="99" t="str">
        <f t="shared" si="245"/>
        <v>J=</v>
      </c>
      <c r="AA295" s="94">
        <f t="shared" si="246"/>
        <v>45189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47"/>
        <v>94</v>
      </c>
      <c r="AH295" s="107">
        <f t="shared" si="248"/>
        <v>47746</v>
      </c>
      <c r="AI295" s="107">
        <f t="shared" si="228"/>
        <v>47745</v>
      </c>
      <c r="AJ295" s="107">
        <f t="shared" si="229"/>
        <v>47746</v>
      </c>
      <c r="AK295" s="107">
        <f t="shared" si="251"/>
        <v>47777</v>
      </c>
      <c r="AL295" s="105">
        <f t="shared" si="230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38"/>
        <v>45172</v>
      </c>
      <c r="B296" s="89">
        <f t="shared" si="231"/>
        <v>941.12282685999992</v>
      </c>
      <c r="C296" s="89">
        <f t="shared" si="222"/>
        <v>900.08477716566449</v>
      </c>
      <c r="D296" s="90">
        <f t="shared" si="239"/>
        <v>6659.95</v>
      </c>
      <c r="E296" s="91">
        <f t="shared" si="225"/>
        <v>6667.94</v>
      </c>
      <c r="F296" s="92">
        <f t="shared" si="226"/>
        <v>45128</v>
      </c>
      <c r="G296" s="93">
        <f t="shared" si="232"/>
        <v>1.1997087065218626E-3</v>
      </c>
      <c r="H296" s="94">
        <f t="shared" si="227"/>
        <v>45189</v>
      </c>
      <c r="I296" s="94">
        <f t="shared" si="233"/>
        <v>45189</v>
      </c>
      <c r="J296" s="95">
        <f t="shared" si="240"/>
        <v>21</v>
      </c>
      <c r="K296" s="95">
        <f t="shared" si="224"/>
        <v>10</v>
      </c>
      <c r="L296" s="8">
        <f t="shared" si="241"/>
        <v>1.0005711100000001</v>
      </c>
      <c r="M296" s="96">
        <f t="shared" si="223"/>
        <v>1</v>
      </c>
      <c r="N296" s="96">
        <f t="shared" si="252"/>
        <v>1.0416192403553624</v>
      </c>
      <c r="O296" s="89">
        <f t="shared" si="218"/>
        <v>1.04221411</v>
      </c>
      <c r="P296" s="89">
        <f t="shared" si="234"/>
        <v>938.08105494999995</v>
      </c>
      <c r="Q296" s="11">
        <f t="shared" si="244"/>
        <v>0</v>
      </c>
      <c r="R296" s="7">
        <f t="shared" si="242"/>
        <v>0</v>
      </c>
      <c r="S296" s="89">
        <f t="shared" si="254"/>
        <v>0</v>
      </c>
      <c r="T296" s="98">
        <f t="shared" si="243"/>
        <v>8.5000000000000006E-2</v>
      </c>
      <c r="U296" s="97">
        <f t="shared" si="253"/>
        <v>10</v>
      </c>
      <c r="V296" s="97">
        <v>252</v>
      </c>
      <c r="W296" s="96">
        <f t="shared" si="235"/>
        <v>1.0032425469999999</v>
      </c>
      <c r="X296" s="89">
        <f t="shared" si="236"/>
        <v>3.04177191</v>
      </c>
      <c r="Y296" s="137">
        <f t="shared" si="237"/>
        <v>0</v>
      </c>
      <c r="Z296" s="99" t="str">
        <f t="shared" si="245"/>
        <v>J=</v>
      </c>
      <c r="AA296" s="94">
        <f t="shared" si="246"/>
        <v>45189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47"/>
        <v>95</v>
      </c>
      <c r="AH296" s="107">
        <f t="shared" si="248"/>
        <v>47776</v>
      </c>
      <c r="AI296" s="107">
        <f t="shared" si="228"/>
        <v>47774</v>
      </c>
      <c r="AJ296" s="107">
        <f t="shared" si="229"/>
        <v>47777</v>
      </c>
      <c r="AK296" s="107">
        <f t="shared" si="251"/>
        <v>47808</v>
      </c>
      <c r="AL296" s="105">
        <f t="shared" si="230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38"/>
        <v>45173</v>
      </c>
      <c r="B297" s="89">
        <f t="shared" si="231"/>
        <v>941.12282685999992</v>
      </c>
      <c r="C297" s="89">
        <f t="shared" si="222"/>
        <v>900.08477716566449</v>
      </c>
      <c r="D297" s="90">
        <f t="shared" si="239"/>
        <v>6659.95</v>
      </c>
      <c r="E297" s="91">
        <f t="shared" si="225"/>
        <v>6667.94</v>
      </c>
      <c r="F297" s="92">
        <f t="shared" si="226"/>
        <v>45128</v>
      </c>
      <c r="G297" s="93">
        <f t="shared" si="232"/>
        <v>1.1997087065218626E-3</v>
      </c>
      <c r="H297" s="94">
        <f t="shared" si="227"/>
        <v>45189</v>
      </c>
      <c r="I297" s="94">
        <f t="shared" si="233"/>
        <v>45189</v>
      </c>
      <c r="J297" s="95">
        <f t="shared" si="240"/>
        <v>21</v>
      </c>
      <c r="K297" s="95">
        <f t="shared" si="224"/>
        <v>10</v>
      </c>
      <c r="L297" s="8">
        <f t="shared" si="241"/>
        <v>1.0005711100000001</v>
      </c>
      <c r="M297" s="96">
        <f t="shared" si="223"/>
        <v>1</v>
      </c>
      <c r="N297" s="96">
        <f t="shared" si="252"/>
        <v>1.0416192403553624</v>
      </c>
      <c r="O297" s="89">
        <f t="shared" ref="O297:O360" si="255">TRUNC(TRUNC((L297*N297),15),8)</f>
        <v>1.04221411</v>
      </c>
      <c r="P297" s="89">
        <f t="shared" si="234"/>
        <v>938.08105494999995</v>
      </c>
      <c r="Q297" s="11">
        <f t="shared" si="244"/>
        <v>0</v>
      </c>
      <c r="R297" s="7">
        <f t="shared" si="242"/>
        <v>0</v>
      </c>
      <c r="S297" s="89">
        <f t="shared" si="254"/>
        <v>0</v>
      </c>
      <c r="T297" s="98">
        <f t="shared" si="243"/>
        <v>8.5000000000000006E-2</v>
      </c>
      <c r="U297" s="97">
        <f t="shared" si="253"/>
        <v>10</v>
      </c>
      <c r="V297" s="97">
        <v>252</v>
      </c>
      <c r="W297" s="96">
        <f t="shared" si="235"/>
        <v>1.0032425469999999</v>
      </c>
      <c r="X297" s="89">
        <f t="shared" si="236"/>
        <v>3.04177191</v>
      </c>
      <c r="Y297" s="137">
        <f t="shared" si="237"/>
        <v>0</v>
      </c>
      <c r="Z297" s="99" t="str">
        <f t="shared" si="245"/>
        <v>J=</v>
      </c>
      <c r="AA297" s="94">
        <f t="shared" si="246"/>
        <v>45189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47"/>
        <v>96</v>
      </c>
      <c r="AH297" s="107">
        <f t="shared" si="248"/>
        <v>47807</v>
      </c>
      <c r="AI297" s="107">
        <f t="shared" ref="AI297:AI328" si="256">WORKDAY(AH297,-1,AD$201:AD$502)</f>
        <v>47806</v>
      </c>
      <c r="AJ297" s="107">
        <f t="shared" ref="AJ297:AJ328" si="257">WORKDAY(AI297,1,AD$201:AD$502)</f>
        <v>47808</v>
      </c>
      <c r="AK297" s="107">
        <f t="shared" si="251"/>
        <v>47837</v>
      </c>
      <c r="AL297" s="105">
        <f t="shared" ref="AL297:AL330" si="258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38"/>
        <v>45174</v>
      </c>
      <c r="B298" s="89">
        <f t="shared" si="231"/>
        <v>941.48129169999993</v>
      </c>
      <c r="C298" s="89">
        <f t="shared" ref="C298:C361" si="259">C297-(S297/O297)</f>
        <v>900.08477716566449</v>
      </c>
      <c r="D298" s="90">
        <f t="shared" si="239"/>
        <v>6659.95</v>
      </c>
      <c r="E298" s="91">
        <f t="shared" si="225"/>
        <v>6667.94</v>
      </c>
      <c r="F298" s="92">
        <f t="shared" si="226"/>
        <v>45128</v>
      </c>
      <c r="G298" s="93">
        <f t="shared" si="232"/>
        <v>1.1997087065218626E-3</v>
      </c>
      <c r="H298" s="94">
        <f t="shared" si="227"/>
        <v>45189</v>
      </c>
      <c r="I298" s="94">
        <f t="shared" si="233"/>
        <v>45189</v>
      </c>
      <c r="J298" s="95">
        <f t="shared" si="240"/>
        <v>21</v>
      </c>
      <c r="K298" s="95">
        <f t="shared" si="224"/>
        <v>11</v>
      </c>
      <c r="L298" s="8">
        <f t="shared" si="241"/>
        <v>1.00062823</v>
      </c>
      <c r="M298" s="96">
        <f t="shared" ref="M298:M361" si="260">IF(I298&gt;I297,L297,M297)</f>
        <v>1</v>
      </c>
      <c r="N298" s="96">
        <f t="shared" si="252"/>
        <v>1.0416192403553624</v>
      </c>
      <c r="O298" s="89">
        <f t="shared" si="255"/>
        <v>1.0422736100000001</v>
      </c>
      <c r="P298" s="89">
        <f t="shared" si="234"/>
        <v>938.13460999999995</v>
      </c>
      <c r="Q298" s="11">
        <f t="shared" si="244"/>
        <v>0</v>
      </c>
      <c r="R298" s="7">
        <f t="shared" si="242"/>
        <v>0</v>
      </c>
      <c r="S298" s="89">
        <f t="shared" si="254"/>
        <v>0</v>
      </c>
      <c r="T298" s="98">
        <f t="shared" si="243"/>
        <v>8.5000000000000006E-2</v>
      </c>
      <c r="U298" s="97">
        <f t="shared" si="253"/>
        <v>11</v>
      </c>
      <c r="V298" s="97">
        <v>252</v>
      </c>
      <c r="W298" s="96">
        <f t="shared" si="235"/>
        <v>1.0035673789999999</v>
      </c>
      <c r="X298" s="89">
        <f t="shared" si="236"/>
        <v>3.3466817</v>
      </c>
      <c r="Y298" s="137">
        <f t="shared" si="237"/>
        <v>0</v>
      </c>
      <c r="Z298" s="99" t="str">
        <f t="shared" si="245"/>
        <v>J=</v>
      </c>
      <c r="AA298" s="94">
        <f t="shared" si="246"/>
        <v>45189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47"/>
        <v>97</v>
      </c>
      <c r="AH298" s="107">
        <f t="shared" si="248"/>
        <v>47837</v>
      </c>
      <c r="AI298" s="107">
        <f t="shared" si="256"/>
        <v>47836</v>
      </c>
      <c r="AJ298" s="107">
        <f t="shared" si="257"/>
        <v>47837</v>
      </c>
      <c r="AK298" s="107">
        <f t="shared" si="251"/>
        <v>47868</v>
      </c>
      <c r="AL298" s="105">
        <f t="shared" si="258"/>
        <v>19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38"/>
        <v>45175</v>
      </c>
      <c r="B299" s="89">
        <f t="shared" si="231"/>
        <v>941.83990885000003</v>
      </c>
      <c r="C299" s="89">
        <f t="shared" si="259"/>
        <v>900.08477716566449</v>
      </c>
      <c r="D299" s="90">
        <f t="shared" si="239"/>
        <v>6659.95</v>
      </c>
      <c r="E299" s="91">
        <f t="shared" si="225"/>
        <v>6667.94</v>
      </c>
      <c r="F299" s="92">
        <f t="shared" si="226"/>
        <v>45128</v>
      </c>
      <c r="G299" s="93">
        <f t="shared" si="232"/>
        <v>1.1997087065218626E-3</v>
      </c>
      <c r="H299" s="94">
        <f t="shared" si="227"/>
        <v>45189</v>
      </c>
      <c r="I299" s="94">
        <f t="shared" si="233"/>
        <v>45189</v>
      </c>
      <c r="J299" s="95">
        <f t="shared" si="240"/>
        <v>21</v>
      </c>
      <c r="K299" s="95">
        <f t="shared" ref="K299:K362" si="261">(J299-(NETWORKDAYS(A299,I299,AD$201:AD$502)-1))</f>
        <v>12</v>
      </c>
      <c r="L299" s="8">
        <f t="shared" si="241"/>
        <v>1.00068537</v>
      </c>
      <c r="M299" s="96">
        <f t="shared" si="260"/>
        <v>1</v>
      </c>
      <c r="N299" s="96">
        <f t="shared" si="252"/>
        <v>1.0416192403553624</v>
      </c>
      <c r="O299" s="89">
        <f t="shared" si="255"/>
        <v>1.0423331300000001</v>
      </c>
      <c r="P299" s="89">
        <f t="shared" si="234"/>
        <v>938.18818304000001</v>
      </c>
      <c r="Q299" s="11">
        <f t="shared" si="244"/>
        <v>0</v>
      </c>
      <c r="R299" s="7">
        <f t="shared" si="242"/>
        <v>0</v>
      </c>
      <c r="S299" s="89">
        <f t="shared" si="254"/>
        <v>0</v>
      </c>
      <c r="T299" s="98">
        <f t="shared" si="243"/>
        <v>8.5000000000000006E-2</v>
      </c>
      <c r="U299" s="97">
        <f t="shared" si="253"/>
        <v>12</v>
      </c>
      <c r="V299" s="97">
        <v>252</v>
      </c>
      <c r="W299" s="96">
        <f t="shared" si="235"/>
        <v>1.003892317</v>
      </c>
      <c r="X299" s="89">
        <f t="shared" si="236"/>
        <v>3.6517258099999998</v>
      </c>
      <c r="Y299" s="137">
        <f t="shared" si="237"/>
        <v>0</v>
      </c>
      <c r="Z299" s="99" t="str">
        <f t="shared" si="245"/>
        <v>J=</v>
      </c>
      <c r="AA299" s="94">
        <f t="shared" si="246"/>
        <v>45189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47"/>
        <v>98</v>
      </c>
      <c r="AH299" s="107">
        <f t="shared" si="248"/>
        <v>47868</v>
      </c>
      <c r="AI299" s="107">
        <f t="shared" si="256"/>
        <v>47865</v>
      </c>
      <c r="AJ299" s="107">
        <f t="shared" si="257"/>
        <v>47868</v>
      </c>
      <c r="AK299" s="107">
        <f t="shared" si="251"/>
        <v>47899</v>
      </c>
      <c r="AL299" s="105">
        <f t="shared" si="258"/>
        <v>23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38"/>
        <v>45176</v>
      </c>
      <c r="B300" s="89">
        <f t="shared" si="231"/>
        <v>942.19864935999999</v>
      </c>
      <c r="C300" s="89">
        <f t="shared" si="259"/>
        <v>900.08477716566449</v>
      </c>
      <c r="D300" s="90">
        <f t="shared" si="239"/>
        <v>6659.95</v>
      </c>
      <c r="E300" s="91">
        <f t="shared" ref="E300:E363" si="262">IF($K300=1,VLOOKUP($A299,$AO$10:$AS$200,4),E299)</f>
        <v>6667.94</v>
      </c>
      <c r="F300" s="92">
        <f t="shared" ref="F300:F363" si="263">IF($K300=1,VLOOKUP($A299,$AO$10:$AS$200,5),F299)</f>
        <v>45128</v>
      </c>
      <c r="G300" s="93">
        <f t="shared" si="232"/>
        <v>1.1997087065218626E-3</v>
      </c>
      <c r="H300" s="94">
        <f t="shared" ref="H300:H363" si="264">IF(DAY(A300)=H$9,VLOOKUP(A300,AH$118:AN$450,4),H299)</f>
        <v>45189</v>
      </c>
      <c r="I300" s="94">
        <f t="shared" si="233"/>
        <v>45189</v>
      </c>
      <c r="J300" s="95">
        <f t="shared" si="240"/>
        <v>21</v>
      </c>
      <c r="K300" s="95">
        <f t="shared" si="261"/>
        <v>13</v>
      </c>
      <c r="L300" s="8">
        <f t="shared" si="241"/>
        <v>1.0007425000000001</v>
      </c>
      <c r="M300" s="96">
        <f t="shared" si="260"/>
        <v>1</v>
      </c>
      <c r="N300" s="96">
        <f t="shared" si="252"/>
        <v>1.0416192403553624</v>
      </c>
      <c r="O300" s="89">
        <f t="shared" si="255"/>
        <v>1.0423926400000001</v>
      </c>
      <c r="P300" s="89">
        <f t="shared" si="234"/>
        <v>938.24174708999999</v>
      </c>
      <c r="Q300" s="11">
        <f t="shared" si="244"/>
        <v>0</v>
      </c>
      <c r="R300" s="7">
        <f t="shared" si="242"/>
        <v>0</v>
      </c>
      <c r="S300" s="89">
        <f t="shared" si="254"/>
        <v>0</v>
      </c>
      <c r="T300" s="98">
        <f t="shared" si="243"/>
        <v>8.5000000000000006E-2</v>
      </c>
      <c r="U300" s="97">
        <f t="shared" si="253"/>
        <v>13</v>
      </c>
      <c r="V300" s="97">
        <v>252</v>
      </c>
      <c r="W300" s="96">
        <f t="shared" si="235"/>
        <v>1.0042173590000001</v>
      </c>
      <c r="X300" s="89">
        <f t="shared" si="236"/>
        <v>3.9569022700000001</v>
      </c>
      <c r="Y300" s="137">
        <f t="shared" si="237"/>
        <v>0</v>
      </c>
      <c r="Z300" s="99" t="str">
        <f t="shared" si="245"/>
        <v>J=</v>
      </c>
      <c r="AA300" s="94">
        <f t="shared" si="246"/>
        <v>45189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47"/>
        <v>99</v>
      </c>
      <c r="AH300" s="107">
        <f t="shared" si="248"/>
        <v>47899</v>
      </c>
      <c r="AI300" s="107">
        <f t="shared" si="256"/>
        <v>47898</v>
      </c>
      <c r="AJ300" s="107">
        <f t="shared" si="257"/>
        <v>47899</v>
      </c>
      <c r="AK300" s="107">
        <f t="shared" si="251"/>
        <v>47927</v>
      </c>
      <c r="AL300" s="105">
        <f t="shared" si="258"/>
        <v>18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38"/>
        <v>45177</v>
      </c>
      <c r="B301" s="89">
        <f t="shared" si="231"/>
        <v>942.19864935999999</v>
      </c>
      <c r="C301" s="89">
        <f t="shared" si="259"/>
        <v>900.08477716566449</v>
      </c>
      <c r="D301" s="90">
        <f t="shared" si="239"/>
        <v>6659.95</v>
      </c>
      <c r="E301" s="91">
        <f t="shared" si="262"/>
        <v>6667.94</v>
      </c>
      <c r="F301" s="92">
        <f t="shared" si="263"/>
        <v>45128</v>
      </c>
      <c r="G301" s="93">
        <f t="shared" si="232"/>
        <v>1.1997087065218626E-3</v>
      </c>
      <c r="H301" s="94">
        <f t="shared" si="264"/>
        <v>45189</v>
      </c>
      <c r="I301" s="94">
        <f t="shared" si="233"/>
        <v>45189</v>
      </c>
      <c r="J301" s="95">
        <f t="shared" si="240"/>
        <v>21</v>
      </c>
      <c r="K301" s="95">
        <f t="shared" si="261"/>
        <v>13</v>
      </c>
      <c r="L301" s="8">
        <f t="shared" si="241"/>
        <v>1.0007425000000001</v>
      </c>
      <c r="M301" s="96">
        <f t="shared" si="260"/>
        <v>1</v>
      </c>
      <c r="N301" s="96">
        <f t="shared" si="252"/>
        <v>1.0416192403553624</v>
      </c>
      <c r="O301" s="89">
        <f t="shared" si="255"/>
        <v>1.0423926400000001</v>
      </c>
      <c r="P301" s="89">
        <f t="shared" si="234"/>
        <v>938.24174708999999</v>
      </c>
      <c r="Q301" s="11">
        <f t="shared" si="244"/>
        <v>0</v>
      </c>
      <c r="R301" s="7">
        <f t="shared" si="242"/>
        <v>0</v>
      </c>
      <c r="S301" s="89">
        <f t="shared" si="254"/>
        <v>0</v>
      </c>
      <c r="T301" s="98">
        <f t="shared" si="243"/>
        <v>8.5000000000000006E-2</v>
      </c>
      <c r="U301" s="97">
        <f t="shared" si="253"/>
        <v>13</v>
      </c>
      <c r="V301" s="97">
        <v>252</v>
      </c>
      <c r="W301" s="96">
        <f t="shared" si="235"/>
        <v>1.0042173590000001</v>
      </c>
      <c r="X301" s="89">
        <f t="shared" si="236"/>
        <v>3.9569022700000001</v>
      </c>
      <c r="Y301" s="137">
        <f t="shared" si="237"/>
        <v>0</v>
      </c>
      <c r="Z301" s="99" t="str">
        <f t="shared" si="245"/>
        <v>J=</v>
      </c>
      <c r="AA301" s="94">
        <f t="shared" si="246"/>
        <v>45189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47"/>
        <v>100</v>
      </c>
      <c r="AH301" s="107">
        <f t="shared" si="248"/>
        <v>47927</v>
      </c>
      <c r="AI301" s="107">
        <f t="shared" si="256"/>
        <v>47926</v>
      </c>
      <c r="AJ301" s="107">
        <f t="shared" si="257"/>
        <v>47927</v>
      </c>
      <c r="AK301" s="107">
        <f t="shared" si="251"/>
        <v>47960</v>
      </c>
      <c r="AL301" s="105">
        <f t="shared" si="258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38"/>
        <v>45178</v>
      </c>
      <c r="B302" s="89">
        <f t="shared" si="231"/>
        <v>942.55753412000001</v>
      </c>
      <c r="C302" s="89">
        <f t="shared" si="259"/>
        <v>900.08477716566449</v>
      </c>
      <c r="D302" s="90">
        <f t="shared" si="239"/>
        <v>6659.95</v>
      </c>
      <c r="E302" s="91">
        <f t="shared" si="262"/>
        <v>6667.94</v>
      </c>
      <c r="F302" s="92">
        <f t="shared" si="263"/>
        <v>45128</v>
      </c>
      <c r="G302" s="93">
        <f t="shared" si="232"/>
        <v>1.1997087065218626E-3</v>
      </c>
      <c r="H302" s="94">
        <f t="shared" si="264"/>
        <v>45189</v>
      </c>
      <c r="I302" s="94">
        <f t="shared" si="233"/>
        <v>45189</v>
      </c>
      <c r="J302" s="95">
        <f t="shared" si="240"/>
        <v>21</v>
      </c>
      <c r="K302" s="95">
        <f t="shared" si="261"/>
        <v>14</v>
      </c>
      <c r="L302" s="8">
        <f t="shared" si="241"/>
        <v>1.0007996400000001</v>
      </c>
      <c r="M302" s="96">
        <f t="shared" si="260"/>
        <v>1</v>
      </c>
      <c r="N302" s="96">
        <f t="shared" si="252"/>
        <v>1.0416192403553624</v>
      </c>
      <c r="O302" s="89">
        <f t="shared" si="255"/>
        <v>1.0424521600000001</v>
      </c>
      <c r="P302" s="89">
        <f t="shared" si="234"/>
        <v>938.29532013000005</v>
      </c>
      <c r="Q302" s="11">
        <f t="shared" si="244"/>
        <v>0</v>
      </c>
      <c r="R302" s="7">
        <f t="shared" si="242"/>
        <v>0</v>
      </c>
      <c r="S302" s="89">
        <f t="shared" si="254"/>
        <v>0</v>
      </c>
      <c r="T302" s="98">
        <f t="shared" si="243"/>
        <v>8.5000000000000006E-2</v>
      </c>
      <c r="U302" s="97">
        <f t="shared" si="253"/>
        <v>14</v>
      </c>
      <c r="V302" s="97">
        <v>252</v>
      </c>
      <c r="W302" s="96">
        <f t="shared" si="235"/>
        <v>1.0045425079999999</v>
      </c>
      <c r="X302" s="89">
        <f t="shared" si="236"/>
        <v>4.2622139900000002</v>
      </c>
      <c r="Y302" s="137">
        <f t="shared" si="237"/>
        <v>0</v>
      </c>
      <c r="Z302" s="99" t="str">
        <f t="shared" si="245"/>
        <v>J=</v>
      </c>
      <c r="AA302" s="94">
        <f t="shared" si="246"/>
        <v>45189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47"/>
        <v>101</v>
      </c>
      <c r="AH302" s="107">
        <f t="shared" si="248"/>
        <v>47958</v>
      </c>
      <c r="AI302" s="107">
        <f t="shared" si="256"/>
        <v>47956</v>
      </c>
      <c r="AJ302" s="107">
        <f t="shared" si="257"/>
        <v>47960</v>
      </c>
      <c r="AK302" s="107">
        <f t="shared" si="251"/>
        <v>47988</v>
      </c>
      <c r="AL302" s="105">
        <f t="shared" si="258"/>
        <v>19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38"/>
        <v>45179</v>
      </c>
      <c r="B303" s="89">
        <f t="shared" si="231"/>
        <v>942.55753412000001</v>
      </c>
      <c r="C303" s="89">
        <f t="shared" si="259"/>
        <v>900.08477716566449</v>
      </c>
      <c r="D303" s="90">
        <f t="shared" si="239"/>
        <v>6659.95</v>
      </c>
      <c r="E303" s="91">
        <f t="shared" si="262"/>
        <v>6667.94</v>
      </c>
      <c r="F303" s="92">
        <f t="shared" si="263"/>
        <v>45128</v>
      </c>
      <c r="G303" s="93">
        <f t="shared" si="232"/>
        <v>1.1997087065218626E-3</v>
      </c>
      <c r="H303" s="94">
        <f t="shared" si="264"/>
        <v>45189</v>
      </c>
      <c r="I303" s="94">
        <f t="shared" si="233"/>
        <v>45189</v>
      </c>
      <c r="J303" s="95">
        <f t="shared" si="240"/>
        <v>21</v>
      </c>
      <c r="K303" s="95">
        <f t="shared" si="261"/>
        <v>14</v>
      </c>
      <c r="L303" s="8">
        <f t="shared" si="241"/>
        <v>1.0007996400000001</v>
      </c>
      <c r="M303" s="96">
        <f t="shared" si="260"/>
        <v>1</v>
      </c>
      <c r="N303" s="96">
        <f t="shared" si="252"/>
        <v>1.0416192403553624</v>
      </c>
      <c r="O303" s="89">
        <f t="shared" si="255"/>
        <v>1.0424521600000001</v>
      </c>
      <c r="P303" s="89">
        <f t="shared" si="234"/>
        <v>938.29532013000005</v>
      </c>
      <c r="Q303" s="11">
        <f t="shared" si="244"/>
        <v>0</v>
      </c>
      <c r="R303" s="7">
        <f t="shared" si="242"/>
        <v>0</v>
      </c>
      <c r="S303" s="89">
        <f t="shared" si="254"/>
        <v>0</v>
      </c>
      <c r="T303" s="98">
        <f t="shared" si="243"/>
        <v>8.5000000000000006E-2</v>
      </c>
      <c r="U303" s="97">
        <f t="shared" si="253"/>
        <v>14</v>
      </c>
      <c r="V303" s="97">
        <v>252</v>
      </c>
      <c r="W303" s="96">
        <f t="shared" si="235"/>
        <v>1.0045425079999999</v>
      </c>
      <c r="X303" s="89">
        <f t="shared" si="236"/>
        <v>4.2622139900000002</v>
      </c>
      <c r="Y303" s="137">
        <f t="shared" si="237"/>
        <v>0</v>
      </c>
      <c r="Z303" s="99" t="str">
        <f t="shared" si="245"/>
        <v>J=</v>
      </c>
      <c r="AA303" s="94">
        <f t="shared" si="246"/>
        <v>45189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47"/>
        <v>102</v>
      </c>
      <c r="AH303" s="107">
        <f t="shared" si="248"/>
        <v>47988</v>
      </c>
      <c r="AI303" s="107">
        <f t="shared" si="256"/>
        <v>47987</v>
      </c>
      <c r="AJ303" s="107">
        <f t="shared" si="257"/>
        <v>47988</v>
      </c>
      <c r="AK303" s="107">
        <f t="shared" si="251"/>
        <v>48019</v>
      </c>
      <c r="AL303" s="105">
        <f t="shared" si="258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38"/>
        <v>45180</v>
      </c>
      <c r="B304" s="89">
        <f t="shared" si="231"/>
        <v>942.55753412000001</v>
      </c>
      <c r="C304" s="89">
        <f t="shared" si="259"/>
        <v>900.08477716566449</v>
      </c>
      <c r="D304" s="90">
        <f t="shared" si="239"/>
        <v>6659.95</v>
      </c>
      <c r="E304" s="91">
        <f t="shared" si="262"/>
        <v>6667.94</v>
      </c>
      <c r="F304" s="92">
        <f t="shared" si="263"/>
        <v>45128</v>
      </c>
      <c r="G304" s="93">
        <f t="shared" si="232"/>
        <v>1.1997087065218626E-3</v>
      </c>
      <c r="H304" s="94">
        <f t="shared" si="264"/>
        <v>45189</v>
      </c>
      <c r="I304" s="94">
        <f t="shared" si="233"/>
        <v>45189</v>
      </c>
      <c r="J304" s="95">
        <f t="shared" si="240"/>
        <v>21</v>
      </c>
      <c r="K304" s="95">
        <f t="shared" si="261"/>
        <v>14</v>
      </c>
      <c r="L304" s="8">
        <f t="shared" si="241"/>
        <v>1.0007996400000001</v>
      </c>
      <c r="M304" s="96">
        <f t="shared" si="260"/>
        <v>1</v>
      </c>
      <c r="N304" s="96">
        <f t="shared" si="252"/>
        <v>1.0416192403553624</v>
      </c>
      <c r="O304" s="89">
        <f t="shared" si="255"/>
        <v>1.0424521600000001</v>
      </c>
      <c r="P304" s="89">
        <f t="shared" si="234"/>
        <v>938.29532013000005</v>
      </c>
      <c r="Q304" s="11">
        <f t="shared" si="244"/>
        <v>0</v>
      </c>
      <c r="R304" s="7">
        <f t="shared" si="242"/>
        <v>0</v>
      </c>
      <c r="S304" s="89">
        <f t="shared" si="254"/>
        <v>0</v>
      </c>
      <c r="T304" s="98">
        <f t="shared" si="243"/>
        <v>8.5000000000000006E-2</v>
      </c>
      <c r="U304" s="97">
        <f t="shared" si="253"/>
        <v>14</v>
      </c>
      <c r="V304" s="97">
        <v>252</v>
      </c>
      <c r="W304" s="96">
        <f t="shared" si="235"/>
        <v>1.0045425079999999</v>
      </c>
      <c r="X304" s="89">
        <f t="shared" si="236"/>
        <v>4.2622139900000002</v>
      </c>
      <c r="Y304" s="137">
        <f t="shared" si="237"/>
        <v>0</v>
      </c>
      <c r="Z304" s="99" t="str">
        <f t="shared" si="245"/>
        <v>J=</v>
      </c>
      <c r="AA304" s="94">
        <f t="shared" si="246"/>
        <v>45189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47"/>
        <v>103</v>
      </c>
      <c r="AH304" s="107">
        <f t="shared" si="248"/>
        <v>48019</v>
      </c>
      <c r="AI304" s="107">
        <f t="shared" si="256"/>
        <v>48018</v>
      </c>
      <c r="AJ304" s="107">
        <f t="shared" si="257"/>
        <v>48019</v>
      </c>
      <c r="AK304" s="107">
        <f t="shared" si="251"/>
        <v>48050</v>
      </c>
      <c r="AL304" s="105">
        <f t="shared" si="258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38"/>
        <v>45181</v>
      </c>
      <c r="B305" s="89">
        <f t="shared" si="231"/>
        <v>942.91654228000004</v>
      </c>
      <c r="C305" s="89">
        <f t="shared" si="259"/>
        <v>900.08477716566449</v>
      </c>
      <c r="D305" s="90">
        <f t="shared" si="239"/>
        <v>6659.95</v>
      </c>
      <c r="E305" s="91">
        <f t="shared" si="262"/>
        <v>6667.94</v>
      </c>
      <c r="F305" s="92">
        <f t="shared" si="263"/>
        <v>45128</v>
      </c>
      <c r="G305" s="93">
        <f t="shared" si="232"/>
        <v>1.1997087065218626E-3</v>
      </c>
      <c r="H305" s="94">
        <f t="shared" si="264"/>
        <v>45189</v>
      </c>
      <c r="I305" s="94">
        <f t="shared" si="233"/>
        <v>45189</v>
      </c>
      <c r="J305" s="95">
        <f t="shared" si="240"/>
        <v>21</v>
      </c>
      <c r="K305" s="95">
        <f t="shared" si="261"/>
        <v>15</v>
      </c>
      <c r="L305" s="8">
        <f t="shared" si="241"/>
        <v>1.0008567799999999</v>
      </c>
      <c r="M305" s="96">
        <f t="shared" si="260"/>
        <v>1</v>
      </c>
      <c r="N305" s="96">
        <f t="shared" si="252"/>
        <v>1.0416192403553624</v>
      </c>
      <c r="O305" s="89">
        <f t="shared" si="255"/>
        <v>1.0425116699999999</v>
      </c>
      <c r="P305" s="89">
        <f t="shared" si="234"/>
        <v>938.34888418000003</v>
      </c>
      <c r="Q305" s="11">
        <f t="shared" si="244"/>
        <v>0</v>
      </c>
      <c r="R305" s="7">
        <f t="shared" si="242"/>
        <v>0</v>
      </c>
      <c r="S305" s="89">
        <f t="shared" si="254"/>
        <v>0</v>
      </c>
      <c r="T305" s="98">
        <f t="shared" si="243"/>
        <v>8.5000000000000006E-2</v>
      </c>
      <c r="U305" s="97">
        <f t="shared" si="253"/>
        <v>15</v>
      </c>
      <c r="V305" s="97">
        <v>252</v>
      </c>
      <c r="W305" s="96">
        <f t="shared" si="235"/>
        <v>1.0048677610000001</v>
      </c>
      <c r="X305" s="89">
        <f t="shared" si="236"/>
        <v>4.5676581000000001</v>
      </c>
      <c r="Y305" s="137">
        <f t="shared" si="237"/>
        <v>0</v>
      </c>
      <c r="Z305" s="99" t="str">
        <f t="shared" si="245"/>
        <v>J=</v>
      </c>
      <c r="AA305" s="94">
        <f t="shared" si="246"/>
        <v>45189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47"/>
        <v>104</v>
      </c>
      <c r="AH305" s="107">
        <f t="shared" si="248"/>
        <v>48049</v>
      </c>
      <c r="AI305" s="107">
        <f t="shared" si="256"/>
        <v>48047</v>
      </c>
      <c r="AJ305" s="107">
        <f t="shared" si="257"/>
        <v>48050</v>
      </c>
      <c r="AK305" s="107">
        <f t="shared" si="251"/>
        <v>48080</v>
      </c>
      <c r="AL305" s="105">
        <f t="shared" si="258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38"/>
        <v>45182</v>
      </c>
      <c r="B306" s="89">
        <f t="shared" si="231"/>
        <v>943.27570189999994</v>
      </c>
      <c r="C306" s="89">
        <f t="shared" si="259"/>
        <v>900.08477716566449</v>
      </c>
      <c r="D306" s="90">
        <f t="shared" si="239"/>
        <v>6659.95</v>
      </c>
      <c r="E306" s="91">
        <f t="shared" si="262"/>
        <v>6667.94</v>
      </c>
      <c r="F306" s="92">
        <f t="shared" si="263"/>
        <v>45128</v>
      </c>
      <c r="G306" s="93">
        <f t="shared" si="232"/>
        <v>1.1997087065218626E-3</v>
      </c>
      <c r="H306" s="94">
        <f t="shared" si="264"/>
        <v>45189</v>
      </c>
      <c r="I306" s="94">
        <f t="shared" si="233"/>
        <v>45189</v>
      </c>
      <c r="J306" s="95">
        <f t="shared" si="240"/>
        <v>21</v>
      </c>
      <c r="K306" s="95">
        <f t="shared" si="261"/>
        <v>16</v>
      </c>
      <c r="L306" s="8">
        <f t="shared" si="241"/>
        <v>1.0009139300000001</v>
      </c>
      <c r="M306" s="96">
        <f t="shared" si="260"/>
        <v>1</v>
      </c>
      <c r="N306" s="96">
        <f t="shared" si="252"/>
        <v>1.0416192403553624</v>
      </c>
      <c r="O306" s="89">
        <f t="shared" si="255"/>
        <v>1.0425712</v>
      </c>
      <c r="P306" s="89">
        <f t="shared" si="234"/>
        <v>938.40246622999996</v>
      </c>
      <c r="Q306" s="11">
        <f t="shared" si="244"/>
        <v>0</v>
      </c>
      <c r="R306" s="7">
        <f t="shared" si="242"/>
        <v>0</v>
      </c>
      <c r="S306" s="89">
        <f t="shared" si="254"/>
        <v>0</v>
      </c>
      <c r="T306" s="98">
        <f t="shared" si="243"/>
        <v>8.5000000000000006E-2</v>
      </c>
      <c r="U306" s="97">
        <f t="shared" si="253"/>
        <v>16</v>
      </c>
      <c r="V306" s="97">
        <v>252</v>
      </c>
      <c r="W306" s="96">
        <f t="shared" si="235"/>
        <v>1.0051931190000001</v>
      </c>
      <c r="X306" s="89">
        <f t="shared" si="236"/>
        <v>4.8732356699999997</v>
      </c>
      <c r="Y306" s="137">
        <f t="shared" si="237"/>
        <v>0</v>
      </c>
      <c r="Z306" s="99" t="str">
        <f t="shared" si="245"/>
        <v>J=</v>
      </c>
      <c r="AA306" s="94">
        <f t="shared" si="246"/>
        <v>45189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47"/>
        <v>105</v>
      </c>
      <c r="AH306" s="107">
        <f t="shared" si="248"/>
        <v>48080</v>
      </c>
      <c r="AI306" s="107">
        <f t="shared" si="256"/>
        <v>48079</v>
      </c>
      <c r="AJ306" s="107">
        <f t="shared" si="257"/>
        <v>48080</v>
      </c>
      <c r="AK306" s="107">
        <f t="shared" si="251"/>
        <v>48113</v>
      </c>
      <c r="AL306" s="105">
        <f t="shared" si="258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38"/>
        <v>45183</v>
      </c>
      <c r="B307" s="89">
        <f t="shared" si="231"/>
        <v>943.63499586</v>
      </c>
      <c r="C307" s="89">
        <f t="shared" si="259"/>
        <v>900.08477716566449</v>
      </c>
      <c r="D307" s="90">
        <f t="shared" si="239"/>
        <v>6659.95</v>
      </c>
      <c r="E307" s="91">
        <f t="shared" si="262"/>
        <v>6667.94</v>
      </c>
      <c r="F307" s="92">
        <f t="shared" si="263"/>
        <v>45128</v>
      </c>
      <c r="G307" s="93">
        <f t="shared" si="232"/>
        <v>1.1997087065218626E-3</v>
      </c>
      <c r="H307" s="94">
        <f t="shared" si="264"/>
        <v>45189</v>
      </c>
      <c r="I307" s="94">
        <f t="shared" si="233"/>
        <v>45189</v>
      </c>
      <c r="J307" s="95">
        <f t="shared" si="240"/>
        <v>21</v>
      </c>
      <c r="K307" s="95">
        <f t="shared" si="261"/>
        <v>17</v>
      </c>
      <c r="L307" s="8">
        <f t="shared" si="241"/>
        <v>1.00097108</v>
      </c>
      <c r="M307" s="96">
        <f t="shared" si="260"/>
        <v>1</v>
      </c>
      <c r="N307" s="96">
        <f t="shared" si="252"/>
        <v>1.0416192403553624</v>
      </c>
      <c r="O307" s="89">
        <f t="shared" si="255"/>
        <v>1.04263073</v>
      </c>
      <c r="P307" s="89">
        <f t="shared" si="234"/>
        <v>938.45604827</v>
      </c>
      <c r="Q307" s="11">
        <f t="shared" si="244"/>
        <v>0</v>
      </c>
      <c r="R307" s="7">
        <f t="shared" si="242"/>
        <v>0</v>
      </c>
      <c r="S307" s="89">
        <f t="shared" si="254"/>
        <v>0</v>
      </c>
      <c r="T307" s="98">
        <f t="shared" si="243"/>
        <v>8.5000000000000006E-2</v>
      </c>
      <c r="U307" s="97">
        <f t="shared" si="253"/>
        <v>17</v>
      </c>
      <c r="V307" s="97">
        <v>252</v>
      </c>
      <c r="W307" s="96">
        <f t="shared" si="235"/>
        <v>1.005518583</v>
      </c>
      <c r="X307" s="89">
        <f t="shared" si="236"/>
        <v>5.1789475899999999</v>
      </c>
      <c r="Y307" s="137">
        <f t="shared" si="237"/>
        <v>0</v>
      </c>
      <c r="Z307" s="99" t="str">
        <f t="shared" si="245"/>
        <v>J=</v>
      </c>
      <c r="AA307" s="94">
        <f t="shared" si="246"/>
        <v>45189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47"/>
        <v>106</v>
      </c>
      <c r="AH307" s="107">
        <f t="shared" si="248"/>
        <v>48111</v>
      </c>
      <c r="AI307" s="107">
        <f t="shared" si="256"/>
        <v>48110</v>
      </c>
      <c r="AJ307" s="107">
        <f t="shared" si="257"/>
        <v>48113</v>
      </c>
      <c r="AK307" s="107">
        <f t="shared" si="251"/>
        <v>48141</v>
      </c>
      <c r="AL307" s="105">
        <f t="shared" si="258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38"/>
        <v>45184</v>
      </c>
      <c r="B308" s="89">
        <f t="shared" si="231"/>
        <v>943.99442419000002</v>
      </c>
      <c r="C308" s="89">
        <f t="shared" si="259"/>
        <v>900.08477716566449</v>
      </c>
      <c r="D308" s="90">
        <f t="shared" si="239"/>
        <v>6659.95</v>
      </c>
      <c r="E308" s="91">
        <f t="shared" si="262"/>
        <v>6667.94</v>
      </c>
      <c r="F308" s="92">
        <f t="shared" si="263"/>
        <v>45128</v>
      </c>
      <c r="G308" s="93">
        <f t="shared" si="232"/>
        <v>1.1997087065218626E-3</v>
      </c>
      <c r="H308" s="94">
        <f t="shared" si="264"/>
        <v>45189</v>
      </c>
      <c r="I308" s="94">
        <f t="shared" si="233"/>
        <v>45189</v>
      </c>
      <c r="J308" s="95">
        <f t="shared" si="240"/>
        <v>21</v>
      </c>
      <c r="K308" s="95">
        <f t="shared" si="261"/>
        <v>18</v>
      </c>
      <c r="L308" s="8">
        <f t="shared" si="241"/>
        <v>1.00102823</v>
      </c>
      <c r="M308" s="96">
        <f t="shared" si="260"/>
        <v>1</v>
      </c>
      <c r="N308" s="96">
        <f t="shared" si="252"/>
        <v>1.0416192403553624</v>
      </c>
      <c r="O308" s="89">
        <f t="shared" si="255"/>
        <v>1.0426902600000001</v>
      </c>
      <c r="P308" s="89">
        <f t="shared" si="234"/>
        <v>938.50963032000004</v>
      </c>
      <c r="Q308" s="11">
        <f t="shared" si="244"/>
        <v>0</v>
      </c>
      <c r="R308" s="7">
        <f t="shared" si="242"/>
        <v>0</v>
      </c>
      <c r="S308" s="89">
        <f t="shared" si="254"/>
        <v>0</v>
      </c>
      <c r="T308" s="98">
        <f t="shared" si="243"/>
        <v>8.5000000000000006E-2</v>
      </c>
      <c r="U308" s="97">
        <f t="shared" si="253"/>
        <v>18</v>
      </c>
      <c r="V308" s="97">
        <v>252</v>
      </c>
      <c r="W308" s="96">
        <f t="shared" si="235"/>
        <v>1.005844153</v>
      </c>
      <c r="X308" s="89">
        <f t="shared" si="236"/>
        <v>5.4847938699999998</v>
      </c>
      <c r="Y308" s="137">
        <f t="shared" si="237"/>
        <v>0</v>
      </c>
      <c r="Z308" s="99" t="str">
        <f t="shared" si="245"/>
        <v>J=</v>
      </c>
      <c r="AA308" s="94">
        <f t="shared" si="246"/>
        <v>45189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47"/>
        <v>107</v>
      </c>
      <c r="AH308" s="107">
        <f t="shared" si="248"/>
        <v>48141</v>
      </c>
      <c r="AI308" s="107">
        <f t="shared" si="256"/>
        <v>48138</v>
      </c>
      <c r="AJ308" s="107">
        <f t="shared" si="257"/>
        <v>48141</v>
      </c>
      <c r="AK308" s="107">
        <f t="shared" si="251"/>
        <v>48173</v>
      </c>
      <c r="AL308" s="105">
        <f t="shared" si="258"/>
        <v>23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38"/>
        <v>45185</v>
      </c>
      <c r="B309" s="89">
        <f t="shared" si="231"/>
        <v>944.35398500999997</v>
      </c>
      <c r="C309" s="89">
        <f t="shared" si="259"/>
        <v>900.08477716566449</v>
      </c>
      <c r="D309" s="90">
        <f t="shared" si="239"/>
        <v>6659.95</v>
      </c>
      <c r="E309" s="91">
        <f t="shared" si="262"/>
        <v>6667.94</v>
      </c>
      <c r="F309" s="92">
        <f t="shared" si="263"/>
        <v>45128</v>
      </c>
      <c r="G309" s="93">
        <f t="shared" si="232"/>
        <v>1.1997087065218626E-3</v>
      </c>
      <c r="H309" s="94">
        <f t="shared" si="264"/>
        <v>45189</v>
      </c>
      <c r="I309" s="94">
        <f t="shared" si="233"/>
        <v>45189</v>
      </c>
      <c r="J309" s="95">
        <f t="shared" si="240"/>
        <v>21</v>
      </c>
      <c r="K309" s="95">
        <f t="shared" si="261"/>
        <v>19</v>
      </c>
      <c r="L309" s="8">
        <f t="shared" si="241"/>
        <v>1.0010853799999999</v>
      </c>
      <c r="M309" s="96">
        <f t="shared" si="260"/>
        <v>1</v>
      </c>
      <c r="N309" s="96">
        <f t="shared" si="252"/>
        <v>1.0416192403553624</v>
      </c>
      <c r="O309" s="89">
        <f t="shared" si="255"/>
        <v>1.04274979</v>
      </c>
      <c r="P309" s="89">
        <f t="shared" si="234"/>
        <v>938.56321236999997</v>
      </c>
      <c r="Q309" s="11">
        <f t="shared" si="244"/>
        <v>0</v>
      </c>
      <c r="R309" s="7">
        <f t="shared" si="242"/>
        <v>0</v>
      </c>
      <c r="S309" s="89">
        <f t="shared" si="254"/>
        <v>0</v>
      </c>
      <c r="T309" s="98">
        <f t="shared" si="243"/>
        <v>8.5000000000000006E-2</v>
      </c>
      <c r="U309" s="97">
        <f t="shared" si="253"/>
        <v>19</v>
      </c>
      <c r="V309" s="97">
        <v>252</v>
      </c>
      <c r="W309" s="96">
        <f t="shared" si="235"/>
        <v>1.0061698269999999</v>
      </c>
      <c r="X309" s="89">
        <f t="shared" si="236"/>
        <v>5.7907726400000001</v>
      </c>
      <c r="Y309" s="137">
        <f t="shared" si="237"/>
        <v>0</v>
      </c>
      <c r="Z309" s="99" t="str">
        <f t="shared" si="245"/>
        <v>J=</v>
      </c>
      <c r="AA309" s="94">
        <f t="shared" si="246"/>
        <v>45189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47"/>
        <v>108</v>
      </c>
      <c r="AH309" s="107">
        <f t="shared" si="248"/>
        <v>48172</v>
      </c>
      <c r="AI309" s="107">
        <f t="shared" si="256"/>
        <v>48171</v>
      </c>
      <c r="AJ309" s="107">
        <f t="shared" si="257"/>
        <v>48173</v>
      </c>
      <c r="AK309" s="107">
        <f t="shared" si="251"/>
        <v>48204</v>
      </c>
      <c r="AL309" s="105">
        <f t="shared" si="258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38"/>
        <v>45186</v>
      </c>
      <c r="B310" s="89">
        <f t="shared" si="231"/>
        <v>944.35398500999997</v>
      </c>
      <c r="C310" s="89">
        <f t="shared" si="259"/>
        <v>900.08477716566449</v>
      </c>
      <c r="D310" s="90">
        <f t="shared" si="239"/>
        <v>6659.95</v>
      </c>
      <c r="E310" s="91">
        <f t="shared" si="262"/>
        <v>6667.94</v>
      </c>
      <c r="F310" s="92">
        <f t="shared" si="263"/>
        <v>45128</v>
      </c>
      <c r="G310" s="93">
        <f t="shared" si="232"/>
        <v>1.1997087065218626E-3</v>
      </c>
      <c r="H310" s="94">
        <f t="shared" si="264"/>
        <v>45189</v>
      </c>
      <c r="I310" s="94">
        <f t="shared" si="233"/>
        <v>45189</v>
      </c>
      <c r="J310" s="95">
        <f t="shared" si="240"/>
        <v>21</v>
      </c>
      <c r="K310" s="95">
        <f t="shared" si="261"/>
        <v>19</v>
      </c>
      <c r="L310" s="8">
        <f t="shared" si="241"/>
        <v>1.0010853799999999</v>
      </c>
      <c r="M310" s="96">
        <f t="shared" si="260"/>
        <v>1</v>
      </c>
      <c r="N310" s="96">
        <f t="shared" si="252"/>
        <v>1.0416192403553624</v>
      </c>
      <c r="O310" s="89">
        <f t="shared" si="255"/>
        <v>1.04274979</v>
      </c>
      <c r="P310" s="89">
        <f t="shared" si="234"/>
        <v>938.56321236999997</v>
      </c>
      <c r="Q310" s="11">
        <f t="shared" si="244"/>
        <v>0</v>
      </c>
      <c r="R310" s="7">
        <f t="shared" si="242"/>
        <v>0</v>
      </c>
      <c r="S310" s="89">
        <f t="shared" si="254"/>
        <v>0</v>
      </c>
      <c r="T310" s="98">
        <f t="shared" si="243"/>
        <v>8.5000000000000006E-2</v>
      </c>
      <c r="U310" s="97">
        <f t="shared" si="253"/>
        <v>19</v>
      </c>
      <c r="V310" s="97">
        <v>252</v>
      </c>
      <c r="W310" s="96">
        <f t="shared" si="235"/>
        <v>1.0061698269999999</v>
      </c>
      <c r="X310" s="89">
        <f t="shared" si="236"/>
        <v>5.7907726400000001</v>
      </c>
      <c r="Y310" s="137">
        <f t="shared" si="237"/>
        <v>0</v>
      </c>
      <c r="Z310" s="99" t="str">
        <f t="shared" si="245"/>
        <v>J=</v>
      </c>
      <c r="AA310" s="94">
        <f t="shared" si="246"/>
        <v>45189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47"/>
        <v>109</v>
      </c>
      <c r="AH310" s="107">
        <f t="shared" si="248"/>
        <v>48202</v>
      </c>
      <c r="AI310" s="107">
        <f t="shared" si="256"/>
        <v>48201</v>
      </c>
      <c r="AJ310" s="107">
        <f t="shared" si="257"/>
        <v>48204</v>
      </c>
      <c r="AK310" s="107">
        <f t="shared" si="251"/>
        <v>48233</v>
      </c>
      <c r="AL310" s="105">
        <f t="shared" si="258"/>
        <v>19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38"/>
        <v>45187</v>
      </c>
      <c r="B311" s="89">
        <f t="shared" si="231"/>
        <v>944.35398500999997</v>
      </c>
      <c r="C311" s="89">
        <f t="shared" si="259"/>
        <v>900.08477716566449</v>
      </c>
      <c r="D311" s="90">
        <f t="shared" si="239"/>
        <v>6659.95</v>
      </c>
      <c r="E311" s="91">
        <f t="shared" si="262"/>
        <v>6667.94</v>
      </c>
      <c r="F311" s="92">
        <f t="shared" si="263"/>
        <v>45128</v>
      </c>
      <c r="G311" s="93">
        <f t="shared" si="232"/>
        <v>1.1997087065218626E-3</v>
      </c>
      <c r="H311" s="94">
        <f t="shared" si="264"/>
        <v>45189</v>
      </c>
      <c r="I311" s="94">
        <f t="shared" si="233"/>
        <v>45189</v>
      </c>
      <c r="J311" s="95">
        <f t="shared" si="240"/>
        <v>21</v>
      </c>
      <c r="K311" s="95">
        <f t="shared" si="261"/>
        <v>19</v>
      </c>
      <c r="L311" s="8">
        <f t="shared" si="241"/>
        <v>1.0010853799999999</v>
      </c>
      <c r="M311" s="96">
        <f t="shared" si="260"/>
        <v>1</v>
      </c>
      <c r="N311" s="96">
        <f t="shared" si="252"/>
        <v>1.0416192403553624</v>
      </c>
      <c r="O311" s="89">
        <f t="shared" si="255"/>
        <v>1.04274979</v>
      </c>
      <c r="P311" s="89">
        <f t="shared" si="234"/>
        <v>938.56321236999997</v>
      </c>
      <c r="Q311" s="11">
        <f t="shared" si="244"/>
        <v>0</v>
      </c>
      <c r="R311" s="7">
        <f t="shared" si="242"/>
        <v>0</v>
      </c>
      <c r="S311" s="89">
        <f t="shared" si="254"/>
        <v>0</v>
      </c>
      <c r="T311" s="98">
        <f t="shared" si="243"/>
        <v>8.5000000000000006E-2</v>
      </c>
      <c r="U311" s="97">
        <f t="shared" si="253"/>
        <v>19</v>
      </c>
      <c r="V311" s="97">
        <v>252</v>
      </c>
      <c r="W311" s="96">
        <f t="shared" si="235"/>
        <v>1.0061698269999999</v>
      </c>
      <c r="X311" s="89">
        <f t="shared" si="236"/>
        <v>5.7907726400000001</v>
      </c>
      <c r="Y311" s="137">
        <f t="shared" si="237"/>
        <v>0</v>
      </c>
      <c r="Z311" s="99" t="str">
        <f t="shared" si="245"/>
        <v>J=</v>
      </c>
      <c r="AA311" s="94">
        <f t="shared" si="246"/>
        <v>45189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47"/>
        <v>110</v>
      </c>
      <c r="AH311" s="107">
        <f t="shared" si="248"/>
        <v>48233</v>
      </c>
      <c r="AI311" s="107">
        <f t="shared" si="256"/>
        <v>48232</v>
      </c>
      <c r="AJ311" s="107">
        <f t="shared" si="257"/>
        <v>48233</v>
      </c>
      <c r="AK311" s="107">
        <f t="shared" si="251"/>
        <v>48264</v>
      </c>
      <c r="AL311" s="105">
        <f t="shared" si="258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38"/>
        <v>45188</v>
      </c>
      <c r="B312" s="89">
        <f t="shared" si="231"/>
        <v>944.71369021999999</v>
      </c>
      <c r="C312" s="89">
        <f t="shared" si="259"/>
        <v>900.08477716566449</v>
      </c>
      <c r="D312" s="90">
        <f t="shared" si="239"/>
        <v>6659.95</v>
      </c>
      <c r="E312" s="91">
        <f t="shared" si="262"/>
        <v>6667.94</v>
      </c>
      <c r="F312" s="92">
        <f t="shared" si="263"/>
        <v>45128</v>
      </c>
      <c r="G312" s="93">
        <f t="shared" si="232"/>
        <v>1.1997087065218626E-3</v>
      </c>
      <c r="H312" s="94">
        <f t="shared" si="264"/>
        <v>45189</v>
      </c>
      <c r="I312" s="94">
        <f t="shared" si="233"/>
        <v>45189</v>
      </c>
      <c r="J312" s="95">
        <f t="shared" si="240"/>
        <v>21</v>
      </c>
      <c r="K312" s="95">
        <f t="shared" si="261"/>
        <v>20</v>
      </c>
      <c r="L312" s="8">
        <f t="shared" si="241"/>
        <v>1.00114254</v>
      </c>
      <c r="M312" s="96">
        <f t="shared" si="260"/>
        <v>1</v>
      </c>
      <c r="N312" s="96">
        <f t="shared" si="252"/>
        <v>1.0416192403553624</v>
      </c>
      <c r="O312" s="89">
        <f t="shared" si="255"/>
        <v>1.0428093300000001</v>
      </c>
      <c r="P312" s="89">
        <f t="shared" si="234"/>
        <v>938.61680340999999</v>
      </c>
      <c r="Q312" s="11">
        <f t="shared" si="244"/>
        <v>0</v>
      </c>
      <c r="R312" s="7">
        <f t="shared" si="242"/>
        <v>0</v>
      </c>
      <c r="S312" s="89">
        <f t="shared" si="254"/>
        <v>0</v>
      </c>
      <c r="T312" s="98">
        <f t="shared" si="243"/>
        <v>8.5000000000000006E-2</v>
      </c>
      <c r="U312" s="97">
        <f t="shared" si="253"/>
        <v>20</v>
      </c>
      <c r="V312" s="97">
        <v>252</v>
      </c>
      <c r="W312" s="96">
        <f t="shared" si="235"/>
        <v>1.006495608</v>
      </c>
      <c r="X312" s="89">
        <f t="shared" si="236"/>
        <v>6.09688681</v>
      </c>
      <c r="Y312" s="137">
        <f t="shared" si="237"/>
        <v>0</v>
      </c>
      <c r="Z312" s="99" t="str">
        <f t="shared" si="245"/>
        <v>J=</v>
      </c>
      <c r="AA312" s="94">
        <f t="shared" si="246"/>
        <v>45189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47"/>
        <v>111</v>
      </c>
      <c r="AH312" s="107">
        <f t="shared" si="248"/>
        <v>48264</v>
      </c>
      <c r="AI312" s="107">
        <f t="shared" si="256"/>
        <v>48263</v>
      </c>
      <c r="AJ312" s="107">
        <f t="shared" si="257"/>
        <v>48264</v>
      </c>
      <c r="AK312" s="107">
        <f t="shared" si="251"/>
        <v>48295</v>
      </c>
      <c r="AL312" s="105">
        <f t="shared" si="258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38"/>
        <v>45189</v>
      </c>
      <c r="B313" s="89">
        <f t="shared" si="231"/>
        <v>945.07352797999999</v>
      </c>
      <c r="C313" s="89">
        <f t="shared" si="259"/>
        <v>900.08477716566449</v>
      </c>
      <c r="D313" s="90">
        <f t="shared" si="239"/>
        <v>6659.95</v>
      </c>
      <c r="E313" s="91">
        <f t="shared" si="262"/>
        <v>6667.94</v>
      </c>
      <c r="F313" s="92">
        <f t="shared" si="263"/>
        <v>45128</v>
      </c>
      <c r="G313" s="93">
        <f t="shared" si="232"/>
        <v>1.1997087065218626E-3</v>
      </c>
      <c r="H313" s="94">
        <f t="shared" si="264"/>
        <v>45219</v>
      </c>
      <c r="I313" s="94">
        <f t="shared" si="233"/>
        <v>45189</v>
      </c>
      <c r="J313" s="95">
        <f t="shared" si="240"/>
        <v>21</v>
      </c>
      <c r="K313" s="95">
        <f t="shared" si="261"/>
        <v>21</v>
      </c>
      <c r="L313" s="8">
        <f t="shared" si="241"/>
        <v>1.0011996999999999</v>
      </c>
      <c r="M313" s="96">
        <f t="shared" si="260"/>
        <v>1</v>
      </c>
      <c r="N313" s="96">
        <f t="shared" si="252"/>
        <v>1.0416192403553624</v>
      </c>
      <c r="O313" s="89">
        <f t="shared" si="255"/>
        <v>1.0428688699999999</v>
      </c>
      <c r="P313" s="89">
        <f t="shared" si="234"/>
        <v>938.67039446000001</v>
      </c>
      <c r="Q313" s="11">
        <f t="shared" si="244"/>
        <v>10</v>
      </c>
      <c r="R313" s="7">
        <f t="shared" si="242"/>
        <v>0</v>
      </c>
      <c r="S313" s="89">
        <f t="shared" si="254"/>
        <v>0</v>
      </c>
      <c r="T313" s="98">
        <f t="shared" si="243"/>
        <v>8.5000000000000006E-2</v>
      </c>
      <c r="U313" s="97">
        <f t="shared" si="253"/>
        <v>21</v>
      </c>
      <c r="V313" s="97">
        <v>252</v>
      </c>
      <c r="W313" s="96">
        <f t="shared" si="235"/>
        <v>1.0068214929999999</v>
      </c>
      <c r="X313" s="89">
        <f t="shared" si="236"/>
        <v>6.4031335199999999</v>
      </c>
      <c r="Y313" s="137">
        <f t="shared" si="237"/>
        <v>6.4031335199999999</v>
      </c>
      <c r="Z313" s="99" t="str">
        <f t="shared" si="245"/>
        <v>J=</v>
      </c>
      <c r="AA313" s="94">
        <f t="shared" si="246"/>
        <v>45189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47"/>
        <v>112</v>
      </c>
      <c r="AH313" s="107">
        <f t="shared" si="248"/>
        <v>48293</v>
      </c>
      <c r="AI313" s="107">
        <f t="shared" si="256"/>
        <v>48292</v>
      </c>
      <c r="AJ313" s="107">
        <f t="shared" si="257"/>
        <v>48295</v>
      </c>
      <c r="AK313" s="107">
        <f t="shared" si="251"/>
        <v>48324</v>
      </c>
      <c r="AL313" s="105">
        <f t="shared" si="258"/>
        <v>20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88">
        <f t="shared" si="238"/>
        <v>45190</v>
      </c>
      <c r="B314" s="89">
        <f t="shared" si="231"/>
        <v>939.07706996999991</v>
      </c>
      <c r="C314" s="89">
        <f t="shared" si="259"/>
        <v>900.08477716566449</v>
      </c>
      <c r="D314" s="90">
        <f t="shared" si="239"/>
        <v>6667.94</v>
      </c>
      <c r="E314" s="91">
        <f t="shared" si="262"/>
        <v>6683.28</v>
      </c>
      <c r="F314" s="92">
        <f t="shared" si="263"/>
        <v>45158</v>
      </c>
      <c r="G314" s="93">
        <f t="shared" si="232"/>
        <v>2.3005605929267148E-3</v>
      </c>
      <c r="H314" s="94">
        <f t="shared" si="264"/>
        <v>45219</v>
      </c>
      <c r="I314" s="94">
        <f t="shared" si="233"/>
        <v>45219</v>
      </c>
      <c r="J314" s="95">
        <f t="shared" si="240"/>
        <v>21</v>
      </c>
      <c r="K314" s="95">
        <f t="shared" si="261"/>
        <v>1</v>
      </c>
      <c r="L314" s="8">
        <f t="shared" si="241"/>
        <v>1.00010943</v>
      </c>
      <c r="M314" s="96">
        <f t="shared" si="260"/>
        <v>1.0011996999999999</v>
      </c>
      <c r="N314" s="96">
        <f t="shared" si="252"/>
        <v>1.0428688709580165</v>
      </c>
      <c r="O314" s="89">
        <f t="shared" si="255"/>
        <v>1.0429829900000001</v>
      </c>
      <c r="P314" s="89">
        <f t="shared" si="234"/>
        <v>938.77311213999997</v>
      </c>
      <c r="Q314" s="11">
        <f t="shared" si="244"/>
        <v>0</v>
      </c>
      <c r="R314" s="7">
        <f t="shared" si="242"/>
        <v>0</v>
      </c>
      <c r="S314" s="89">
        <f t="shared" si="254"/>
        <v>0</v>
      </c>
      <c r="T314" s="98">
        <f t="shared" si="243"/>
        <v>8.5000000000000006E-2</v>
      </c>
      <c r="U314" s="97">
        <f t="shared" si="253"/>
        <v>1</v>
      </c>
      <c r="V314" s="97">
        <v>252</v>
      </c>
      <c r="W314" s="96">
        <f t="shared" si="235"/>
        <v>1.0003237819999999</v>
      </c>
      <c r="X314" s="89">
        <f t="shared" si="236"/>
        <v>0.30395782999999998</v>
      </c>
      <c r="Y314" s="137">
        <f t="shared" si="237"/>
        <v>0</v>
      </c>
      <c r="Z314" s="99" t="str">
        <f t="shared" si="245"/>
        <v>J=</v>
      </c>
      <c r="AA314" s="94">
        <f t="shared" si="246"/>
        <v>45219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47"/>
        <v>113</v>
      </c>
      <c r="AH314" s="107">
        <f t="shared" si="248"/>
        <v>48324</v>
      </c>
      <c r="AI314" s="107">
        <f t="shared" si="256"/>
        <v>48323</v>
      </c>
      <c r="AJ314" s="107">
        <f t="shared" si="257"/>
        <v>48324</v>
      </c>
      <c r="AK314" s="107">
        <f t="shared" si="251"/>
        <v>48354</v>
      </c>
      <c r="AL314" s="105">
        <f t="shared" si="258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38"/>
        <v>45191</v>
      </c>
      <c r="B315" s="89">
        <f t="shared" si="231"/>
        <v>939.48392051999997</v>
      </c>
      <c r="C315" s="89">
        <f t="shared" si="259"/>
        <v>900.08477716566449</v>
      </c>
      <c r="D315" s="90">
        <f t="shared" si="239"/>
        <v>6667.94</v>
      </c>
      <c r="E315" s="91">
        <f t="shared" si="262"/>
        <v>6683.28</v>
      </c>
      <c r="F315" s="92">
        <f t="shared" si="263"/>
        <v>45158</v>
      </c>
      <c r="G315" s="93">
        <f t="shared" si="232"/>
        <v>2.3005605929267148E-3</v>
      </c>
      <c r="H315" s="94">
        <f t="shared" si="264"/>
        <v>45219</v>
      </c>
      <c r="I315" s="94">
        <f t="shared" si="233"/>
        <v>45219</v>
      </c>
      <c r="J315" s="95">
        <f t="shared" si="240"/>
        <v>21</v>
      </c>
      <c r="K315" s="95">
        <f t="shared" si="261"/>
        <v>2</v>
      </c>
      <c r="L315" s="8">
        <f t="shared" si="241"/>
        <v>1.0002188700000001</v>
      </c>
      <c r="M315" s="96">
        <f t="shared" si="260"/>
        <v>1.0011996999999999</v>
      </c>
      <c r="N315" s="96">
        <f t="shared" si="252"/>
        <v>1.0428688709580165</v>
      </c>
      <c r="O315" s="89">
        <f t="shared" si="255"/>
        <v>1.0430971200000001</v>
      </c>
      <c r="P315" s="89">
        <f t="shared" si="234"/>
        <v>938.87583881</v>
      </c>
      <c r="Q315" s="11">
        <f t="shared" si="244"/>
        <v>0</v>
      </c>
      <c r="R315" s="7">
        <f t="shared" si="242"/>
        <v>0</v>
      </c>
      <c r="S315" s="89">
        <f t="shared" si="254"/>
        <v>0</v>
      </c>
      <c r="T315" s="98">
        <f t="shared" si="243"/>
        <v>8.5000000000000006E-2</v>
      </c>
      <c r="U315" s="97">
        <f t="shared" si="253"/>
        <v>2</v>
      </c>
      <c r="V315" s="97">
        <v>252</v>
      </c>
      <c r="W315" s="96">
        <f t="shared" si="235"/>
        <v>1.00064767</v>
      </c>
      <c r="X315" s="89">
        <f t="shared" si="236"/>
        <v>0.60808171</v>
      </c>
      <c r="Y315" s="137">
        <f t="shared" si="237"/>
        <v>0</v>
      </c>
      <c r="Z315" s="99" t="str">
        <f t="shared" si="245"/>
        <v>J=</v>
      </c>
      <c r="AA315" s="94">
        <f t="shared" si="246"/>
        <v>45219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47"/>
        <v>114</v>
      </c>
      <c r="AH315" s="107">
        <f t="shared" si="248"/>
        <v>48354</v>
      </c>
      <c r="AI315" s="107">
        <f t="shared" si="256"/>
        <v>48353</v>
      </c>
      <c r="AJ315" s="107">
        <f t="shared" si="257"/>
        <v>48354</v>
      </c>
      <c r="AK315" s="107">
        <f t="shared" si="251"/>
        <v>48386</v>
      </c>
      <c r="AL315" s="105">
        <f t="shared" si="258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38"/>
        <v>45192</v>
      </c>
      <c r="B316" s="89">
        <f t="shared" si="231"/>
        <v>939.89094427999999</v>
      </c>
      <c r="C316" s="89">
        <f t="shared" si="259"/>
        <v>900.08477716566449</v>
      </c>
      <c r="D316" s="90">
        <f t="shared" si="239"/>
        <v>6667.94</v>
      </c>
      <c r="E316" s="91">
        <f t="shared" si="262"/>
        <v>6683.28</v>
      </c>
      <c r="F316" s="92">
        <f t="shared" si="263"/>
        <v>45158</v>
      </c>
      <c r="G316" s="93">
        <f t="shared" si="232"/>
        <v>2.3005605929267148E-3</v>
      </c>
      <c r="H316" s="94">
        <f t="shared" si="264"/>
        <v>45219</v>
      </c>
      <c r="I316" s="94">
        <f t="shared" si="233"/>
        <v>45219</v>
      </c>
      <c r="J316" s="95">
        <f t="shared" si="240"/>
        <v>21</v>
      </c>
      <c r="K316" s="95">
        <f t="shared" si="261"/>
        <v>3</v>
      </c>
      <c r="L316" s="8">
        <f t="shared" si="241"/>
        <v>1.0003283199999999</v>
      </c>
      <c r="M316" s="96">
        <f t="shared" si="260"/>
        <v>1.0011996999999999</v>
      </c>
      <c r="N316" s="96">
        <f t="shared" si="252"/>
        <v>1.0428688709580165</v>
      </c>
      <c r="O316" s="89">
        <f t="shared" si="255"/>
        <v>1.0432112600000001</v>
      </c>
      <c r="P316" s="89">
        <f t="shared" si="234"/>
        <v>938.97857449000003</v>
      </c>
      <c r="Q316" s="11">
        <f t="shared" si="244"/>
        <v>0</v>
      </c>
      <c r="R316" s="7">
        <f t="shared" si="242"/>
        <v>0</v>
      </c>
      <c r="S316" s="89">
        <f t="shared" si="254"/>
        <v>0</v>
      </c>
      <c r="T316" s="98">
        <f t="shared" si="243"/>
        <v>8.5000000000000006E-2</v>
      </c>
      <c r="U316" s="97">
        <f t="shared" si="253"/>
        <v>3</v>
      </c>
      <c r="V316" s="97">
        <v>252</v>
      </c>
      <c r="W316" s="96">
        <f t="shared" si="235"/>
        <v>1.000971662</v>
      </c>
      <c r="X316" s="89">
        <f t="shared" si="236"/>
        <v>0.91236978999999996</v>
      </c>
      <c r="Y316" s="137">
        <f t="shared" si="237"/>
        <v>0</v>
      </c>
      <c r="Z316" s="99" t="str">
        <f t="shared" si="245"/>
        <v>J=</v>
      </c>
      <c r="AA316" s="94">
        <f t="shared" si="246"/>
        <v>45219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47"/>
        <v>115</v>
      </c>
      <c r="AH316" s="107">
        <f t="shared" si="248"/>
        <v>48385</v>
      </c>
      <c r="AI316" s="107">
        <f t="shared" si="256"/>
        <v>48383</v>
      </c>
      <c r="AJ316" s="107">
        <f t="shared" si="257"/>
        <v>48386</v>
      </c>
      <c r="AK316" s="107">
        <f t="shared" si="251"/>
        <v>48415</v>
      </c>
      <c r="AL316" s="105">
        <f t="shared" si="258"/>
        <v>21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38"/>
        <v>45193</v>
      </c>
      <c r="B317" s="89">
        <f t="shared" si="231"/>
        <v>939.89094427999999</v>
      </c>
      <c r="C317" s="89">
        <f t="shared" si="259"/>
        <v>900.08477716566449</v>
      </c>
      <c r="D317" s="90">
        <f t="shared" si="239"/>
        <v>6667.94</v>
      </c>
      <c r="E317" s="91">
        <f t="shared" si="262"/>
        <v>6683.28</v>
      </c>
      <c r="F317" s="92">
        <f t="shared" si="263"/>
        <v>45158</v>
      </c>
      <c r="G317" s="93">
        <f t="shared" si="232"/>
        <v>2.3005605929267148E-3</v>
      </c>
      <c r="H317" s="94">
        <f t="shared" si="264"/>
        <v>45219</v>
      </c>
      <c r="I317" s="94">
        <f t="shared" si="233"/>
        <v>45219</v>
      </c>
      <c r="J317" s="95">
        <f t="shared" si="240"/>
        <v>21</v>
      </c>
      <c r="K317" s="95">
        <f t="shared" si="261"/>
        <v>3</v>
      </c>
      <c r="L317" s="8">
        <f t="shared" si="241"/>
        <v>1.0003283199999999</v>
      </c>
      <c r="M317" s="96">
        <f t="shared" si="260"/>
        <v>1.0011996999999999</v>
      </c>
      <c r="N317" s="96">
        <f t="shared" si="252"/>
        <v>1.0428688709580165</v>
      </c>
      <c r="O317" s="89">
        <f t="shared" si="255"/>
        <v>1.0432112600000001</v>
      </c>
      <c r="P317" s="89">
        <f t="shared" si="234"/>
        <v>938.97857449000003</v>
      </c>
      <c r="Q317" s="11">
        <f t="shared" si="244"/>
        <v>0</v>
      </c>
      <c r="R317" s="7">
        <f t="shared" si="242"/>
        <v>0</v>
      </c>
      <c r="S317" s="89">
        <f t="shared" si="254"/>
        <v>0</v>
      </c>
      <c r="T317" s="98">
        <f t="shared" si="243"/>
        <v>8.5000000000000006E-2</v>
      </c>
      <c r="U317" s="97">
        <f t="shared" si="253"/>
        <v>3</v>
      </c>
      <c r="V317" s="97">
        <v>252</v>
      </c>
      <c r="W317" s="96">
        <f t="shared" si="235"/>
        <v>1.000971662</v>
      </c>
      <c r="X317" s="89">
        <f t="shared" si="236"/>
        <v>0.91236978999999996</v>
      </c>
      <c r="Y317" s="137">
        <f t="shared" si="237"/>
        <v>0</v>
      </c>
      <c r="Z317" s="99" t="str">
        <f t="shared" si="245"/>
        <v>J=</v>
      </c>
      <c r="AA317" s="94">
        <f t="shared" si="246"/>
        <v>45219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47"/>
        <v>116</v>
      </c>
      <c r="AH317" s="107">
        <f t="shared" si="248"/>
        <v>48415</v>
      </c>
      <c r="AI317" s="107">
        <f t="shared" si="256"/>
        <v>48414</v>
      </c>
      <c r="AJ317" s="107">
        <f t="shared" si="257"/>
        <v>48415</v>
      </c>
      <c r="AK317" s="107">
        <f t="shared" si="251"/>
        <v>48446</v>
      </c>
      <c r="AL317" s="105">
        <f t="shared" si="258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38"/>
        <v>45194</v>
      </c>
      <c r="B318" s="89">
        <f t="shared" si="231"/>
        <v>939.89094427999999</v>
      </c>
      <c r="C318" s="89">
        <f t="shared" si="259"/>
        <v>900.08477716566449</v>
      </c>
      <c r="D318" s="90">
        <f t="shared" si="239"/>
        <v>6667.94</v>
      </c>
      <c r="E318" s="91">
        <f t="shared" si="262"/>
        <v>6683.28</v>
      </c>
      <c r="F318" s="92">
        <f t="shared" si="263"/>
        <v>45158</v>
      </c>
      <c r="G318" s="93">
        <f t="shared" si="232"/>
        <v>2.3005605929267148E-3</v>
      </c>
      <c r="H318" s="94">
        <f t="shared" si="264"/>
        <v>45219</v>
      </c>
      <c r="I318" s="94">
        <f t="shared" si="233"/>
        <v>45219</v>
      </c>
      <c r="J318" s="95">
        <f t="shared" si="240"/>
        <v>21</v>
      </c>
      <c r="K318" s="95">
        <f t="shared" si="261"/>
        <v>3</v>
      </c>
      <c r="L318" s="8">
        <f t="shared" si="241"/>
        <v>1.0003283199999999</v>
      </c>
      <c r="M318" s="96">
        <f t="shared" si="260"/>
        <v>1.0011996999999999</v>
      </c>
      <c r="N318" s="96">
        <f t="shared" si="252"/>
        <v>1.0428688709580165</v>
      </c>
      <c r="O318" s="89">
        <f t="shared" si="255"/>
        <v>1.0432112600000001</v>
      </c>
      <c r="P318" s="89">
        <f t="shared" si="234"/>
        <v>938.97857449000003</v>
      </c>
      <c r="Q318" s="11">
        <f t="shared" si="244"/>
        <v>0</v>
      </c>
      <c r="R318" s="7">
        <f t="shared" si="242"/>
        <v>0</v>
      </c>
      <c r="S318" s="89">
        <f t="shared" si="254"/>
        <v>0</v>
      </c>
      <c r="T318" s="98">
        <f t="shared" si="243"/>
        <v>8.5000000000000006E-2</v>
      </c>
      <c r="U318" s="97">
        <f t="shared" si="253"/>
        <v>3</v>
      </c>
      <c r="V318" s="97">
        <v>252</v>
      </c>
      <c r="W318" s="96">
        <f t="shared" si="235"/>
        <v>1.000971662</v>
      </c>
      <c r="X318" s="89">
        <f t="shared" si="236"/>
        <v>0.91236978999999996</v>
      </c>
      <c r="Y318" s="137">
        <f t="shared" si="237"/>
        <v>0</v>
      </c>
      <c r="Z318" s="99" t="str">
        <f t="shared" si="245"/>
        <v>J=</v>
      </c>
      <c r="AA318" s="94">
        <f t="shared" si="246"/>
        <v>45219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47"/>
        <v>117</v>
      </c>
      <c r="AH318" s="107">
        <f t="shared" si="248"/>
        <v>48446</v>
      </c>
      <c r="AI318" s="107">
        <f t="shared" si="256"/>
        <v>48445</v>
      </c>
      <c r="AJ318" s="107">
        <f t="shared" si="257"/>
        <v>48446</v>
      </c>
      <c r="AK318" s="107">
        <f t="shared" si="251"/>
        <v>48477</v>
      </c>
      <c r="AL318" s="105">
        <f t="shared" si="258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38"/>
        <v>45195</v>
      </c>
      <c r="B319" s="89">
        <f t="shared" si="231"/>
        <v>940.29815125000005</v>
      </c>
      <c r="C319" s="89">
        <f t="shared" si="259"/>
        <v>900.08477716566449</v>
      </c>
      <c r="D319" s="90">
        <f t="shared" si="239"/>
        <v>6667.94</v>
      </c>
      <c r="E319" s="91">
        <f t="shared" si="262"/>
        <v>6683.28</v>
      </c>
      <c r="F319" s="92">
        <f t="shared" si="263"/>
        <v>45158</v>
      </c>
      <c r="G319" s="93">
        <f t="shared" si="232"/>
        <v>2.3005605929267148E-3</v>
      </c>
      <c r="H319" s="94">
        <f t="shared" si="264"/>
        <v>45219</v>
      </c>
      <c r="I319" s="94">
        <f t="shared" si="233"/>
        <v>45219</v>
      </c>
      <c r="J319" s="95">
        <f t="shared" si="240"/>
        <v>21</v>
      </c>
      <c r="K319" s="95">
        <f t="shared" si="261"/>
        <v>4</v>
      </c>
      <c r="L319" s="8">
        <f t="shared" si="241"/>
        <v>1.0004377900000001</v>
      </c>
      <c r="M319" s="96">
        <f t="shared" si="260"/>
        <v>1.0011996999999999</v>
      </c>
      <c r="N319" s="96">
        <f t="shared" si="252"/>
        <v>1.0428688709580165</v>
      </c>
      <c r="O319" s="89">
        <f t="shared" si="255"/>
        <v>1.0433254199999999</v>
      </c>
      <c r="P319" s="89">
        <f t="shared" si="234"/>
        <v>939.08132817000001</v>
      </c>
      <c r="Q319" s="11">
        <f t="shared" si="244"/>
        <v>0</v>
      </c>
      <c r="R319" s="7">
        <f t="shared" si="242"/>
        <v>0</v>
      </c>
      <c r="S319" s="89">
        <f t="shared" si="254"/>
        <v>0</v>
      </c>
      <c r="T319" s="98">
        <f t="shared" si="243"/>
        <v>8.5000000000000006E-2</v>
      </c>
      <c r="U319" s="97">
        <f t="shared" si="253"/>
        <v>4</v>
      </c>
      <c r="V319" s="97">
        <v>252</v>
      </c>
      <c r="W319" s="96">
        <f t="shared" si="235"/>
        <v>1.001295759</v>
      </c>
      <c r="X319" s="89">
        <f t="shared" si="236"/>
        <v>1.2168230799999999</v>
      </c>
      <c r="Y319" s="137">
        <f t="shared" si="237"/>
        <v>0</v>
      </c>
      <c r="Z319" s="99" t="str">
        <f t="shared" si="245"/>
        <v>J=</v>
      </c>
      <c r="AA319" s="94">
        <f t="shared" si="246"/>
        <v>45219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47"/>
        <v>118</v>
      </c>
      <c r="AH319" s="107">
        <f t="shared" si="248"/>
        <v>48477</v>
      </c>
      <c r="AI319" s="107">
        <f t="shared" si="256"/>
        <v>48474</v>
      </c>
      <c r="AJ319" s="107">
        <f t="shared" si="257"/>
        <v>48477</v>
      </c>
      <c r="AK319" s="107">
        <f t="shared" si="251"/>
        <v>48507</v>
      </c>
      <c r="AL319" s="105">
        <f t="shared" si="258"/>
        <v>21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38"/>
        <v>45196</v>
      </c>
      <c r="B320" s="89">
        <f t="shared" si="231"/>
        <v>940.70554146000006</v>
      </c>
      <c r="C320" s="89">
        <f t="shared" si="259"/>
        <v>900.08477716566449</v>
      </c>
      <c r="D320" s="90">
        <f t="shared" si="239"/>
        <v>6667.94</v>
      </c>
      <c r="E320" s="91">
        <f t="shared" si="262"/>
        <v>6683.28</v>
      </c>
      <c r="F320" s="92">
        <f t="shared" si="263"/>
        <v>45158</v>
      </c>
      <c r="G320" s="93">
        <f t="shared" si="232"/>
        <v>2.3005605929267148E-3</v>
      </c>
      <c r="H320" s="94">
        <f t="shared" si="264"/>
        <v>45219</v>
      </c>
      <c r="I320" s="94">
        <f t="shared" si="233"/>
        <v>45219</v>
      </c>
      <c r="J320" s="95">
        <f t="shared" si="240"/>
        <v>21</v>
      </c>
      <c r="K320" s="95">
        <f t="shared" si="261"/>
        <v>5</v>
      </c>
      <c r="L320" s="8">
        <f t="shared" si="241"/>
        <v>1.00054727</v>
      </c>
      <c r="M320" s="96">
        <f t="shared" si="260"/>
        <v>1.0011996999999999</v>
      </c>
      <c r="N320" s="96">
        <f t="shared" si="252"/>
        <v>1.0428688709580165</v>
      </c>
      <c r="O320" s="89">
        <f t="shared" si="255"/>
        <v>1.0434395999999999</v>
      </c>
      <c r="P320" s="89">
        <f t="shared" si="234"/>
        <v>939.18409985000005</v>
      </c>
      <c r="Q320" s="11">
        <f t="shared" si="244"/>
        <v>0</v>
      </c>
      <c r="R320" s="7">
        <f t="shared" si="242"/>
        <v>0</v>
      </c>
      <c r="S320" s="89">
        <f t="shared" si="254"/>
        <v>0</v>
      </c>
      <c r="T320" s="98">
        <f t="shared" si="243"/>
        <v>8.5000000000000006E-2</v>
      </c>
      <c r="U320" s="97">
        <f t="shared" si="253"/>
        <v>5</v>
      </c>
      <c r="V320" s="97">
        <v>252</v>
      </c>
      <c r="W320" s="96">
        <f t="shared" si="235"/>
        <v>1.0016199610000001</v>
      </c>
      <c r="X320" s="89">
        <f t="shared" si="236"/>
        <v>1.5214416100000001</v>
      </c>
      <c r="Y320" s="137">
        <f t="shared" si="237"/>
        <v>0</v>
      </c>
      <c r="Z320" s="99" t="str">
        <f t="shared" si="245"/>
        <v>J=</v>
      </c>
      <c r="AA320" s="94">
        <f t="shared" si="246"/>
        <v>45219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47"/>
        <v>119</v>
      </c>
      <c r="AH320" s="107">
        <f t="shared" si="248"/>
        <v>48507</v>
      </c>
      <c r="AI320" s="107">
        <f t="shared" si="256"/>
        <v>48506</v>
      </c>
      <c r="AJ320" s="107">
        <f t="shared" si="257"/>
        <v>48507</v>
      </c>
      <c r="AK320" s="107">
        <f t="shared" si="251"/>
        <v>48540</v>
      </c>
      <c r="AL320" s="105">
        <f t="shared" si="258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38"/>
        <v>45197</v>
      </c>
      <c r="B321" s="89">
        <f t="shared" si="231"/>
        <v>941.11309692999998</v>
      </c>
      <c r="C321" s="89">
        <f t="shared" si="259"/>
        <v>900.08477716566449</v>
      </c>
      <c r="D321" s="90">
        <f t="shared" si="239"/>
        <v>6667.94</v>
      </c>
      <c r="E321" s="91">
        <f t="shared" si="262"/>
        <v>6683.28</v>
      </c>
      <c r="F321" s="92">
        <f t="shared" si="263"/>
        <v>45158</v>
      </c>
      <c r="G321" s="93">
        <f t="shared" si="232"/>
        <v>2.3005605929267148E-3</v>
      </c>
      <c r="H321" s="94">
        <f t="shared" si="264"/>
        <v>45219</v>
      </c>
      <c r="I321" s="94">
        <f t="shared" si="233"/>
        <v>45219</v>
      </c>
      <c r="J321" s="95">
        <f t="shared" si="240"/>
        <v>21</v>
      </c>
      <c r="K321" s="95">
        <f t="shared" si="261"/>
        <v>6</v>
      </c>
      <c r="L321" s="8">
        <f t="shared" si="241"/>
        <v>1.00065676</v>
      </c>
      <c r="M321" s="96">
        <f t="shared" si="260"/>
        <v>1.0011996999999999</v>
      </c>
      <c r="N321" s="96">
        <f t="shared" si="252"/>
        <v>1.0428688709580165</v>
      </c>
      <c r="O321" s="89">
        <f t="shared" si="255"/>
        <v>1.0435537800000001</v>
      </c>
      <c r="P321" s="89">
        <f t="shared" si="234"/>
        <v>939.28687152999998</v>
      </c>
      <c r="Q321" s="11">
        <f t="shared" si="244"/>
        <v>0</v>
      </c>
      <c r="R321" s="7">
        <f t="shared" si="242"/>
        <v>0</v>
      </c>
      <c r="S321" s="89">
        <f t="shared" si="254"/>
        <v>0</v>
      </c>
      <c r="T321" s="98">
        <f t="shared" si="243"/>
        <v>8.5000000000000006E-2</v>
      </c>
      <c r="U321" s="97">
        <f t="shared" si="253"/>
        <v>6</v>
      </c>
      <c r="V321" s="97">
        <v>252</v>
      </c>
      <c r="W321" s="96">
        <f t="shared" si="235"/>
        <v>1.0019442679999999</v>
      </c>
      <c r="X321" s="89">
        <f t="shared" si="236"/>
        <v>1.8262254</v>
      </c>
      <c r="Y321" s="137">
        <f t="shared" si="237"/>
        <v>0</v>
      </c>
      <c r="Z321" s="99" t="str">
        <f t="shared" si="245"/>
        <v>J=</v>
      </c>
      <c r="AA321" s="94">
        <f t="shared" si="246"/>
        <v>45219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47"/>
        <v>120</v>
      </c>
      <c r="AH321" s="107">
        <f t="shared" si="248"/>
        <v>48538</v>
      </c>
      <c r="AI321" s="107">
        <f t="shared" si="256"/>
        <v>48537</v>
      </c>
      <c r="AJ321" s="107">
        <f t="shared" si="257"/>
        <v>48540</v>
      </c>
      <c r="AK321" s="107">
        <f t="shared" ref="AK321" si="265">AJ322</f>
        <v>48568</v>
      </c>
      <c r="AL321" s="105">
        <f t="shared" si="258"/>
        <v>20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38"/>
        <v>45198</v>
      </c>
      <c r="B322" s="89">
        <f t="shared" si="231"/>
        <v>941.52082672000006</v>
      </c>
      <c r="C322" s="89">
        <f t="shared" si="259"/>
        <v>900.08477716566449</v>
      </c>
      <c r="D322" s="90">
        <f t="shared" si="239"/>
        <v>6667.94</v>
      </c>
      <c r="E322" s="91">
        <f t="shared" si="262"/>
        <v>6683.28</v>
      </c>
      <c r="F322" s="92">
        <f t="shared" si="263"/>
        <v>45158</v>
      </c>
      <c r="G322" s="93">
        <f t="shared" si="232"/>
        <v>2.3005605929267148E-3</v>
      </c>
      <c r="H322" s="94">
        <f t="shared" si="264"/>
        <v>45219</v>
      </c>
      <c r="I322" s="94">
        <f t="shared" si="233"/>
        <v>45219</v>
      </c>
      <c r="J322" s="95">
        <f t="shared" si="240"/>
        <v>21</v>
      </c>
      <c r="K322" s="95">
        <f t="shared" si="261"/>
        <v>7</v>
      </c>
      <c r="L322" s="8">
        <f t="shared" si="241"/>
        <v>1.00076626</v>
      </c>
      <c r="M322" s="96">
        <f t="shared" si="260"/>
        <v>1.0011996999999999</v>
      </c>
      <c r="N322" s="96">
        <f t="shared" si="252"/>
        <v>1.0428688709580165</v>
      </c>
      <c r="O322" s="89">
        <f t="shared" si="255"/>
        <v>1.04366797</v>
      </c>
      <c r="P322" s="89">
        <f t="shared" si="234"/>
        <v>939.38965221000001</v>
      </c>
      <c r="Q322" s="11">
        <f t="shared" si="244"/>
        <v>0</v>
      </c>
      <c r="R322" s="7">
        <f t="shared" si="242"/>
        <v>0</v>
      </c>
      <c r="S322" s="89">
        <f t="shared" si="254"/>
        <v>0</v>
      </c>
      <c r="T322" s="98">
        <f t="shared" si="243"/>
        <v>8.5000000000000006E-2</v>
      </c>
      <c r="U322" s="97">
        <f t="shared" si="253"/>
        <v>7</v>
      </c>
      <c r="V322" s="97">
        <v>252</v>
      </c>
      <c r="W322" s="96">
        <f t="shared" si="235"/>
        <v>1.00226868</v>
      </c>
      <c r="X322" s="89">
        <f t="shared" si="236"/>
        <v>2.1311745100000001</v>
      </c>
      <c r="Y322" s="137">
        <f t="shared" si="237"/>
        <v>0</v>
      </c>
      <c r="Z322" s="99" t="str">
        <f t="shared" si="245"/>
        <v>J=</v>
      </c>
      <c r="AA322" s="94">
        <f t="shared" si="246"/>
        <v>45219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47"/>
        <v>121</v>
      </c>
      <c r="AH322" s="107">
        <f t="shared" si="248"/>
        <v>48568</v>
      </c>
      <c r="AI322" s="107">
        <f t="shared" si="256"/>
        <v>48565</v>
      </c>
      <c r="AJ322" s="107">
        <f t="shared" si="257"/>
        <v>48568</v>
      </c>
      <c r="AK322" s="107">
        <f t="shared" ref="AK322:AK330" si="266">AJ323</f>
        <v>48599</v>
      </c>
      <c r="AL322" s="105">
        <f t="shared" si="258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38"/>
        <v>45199</v>
      </c>
      <c r="B323" s="89">
        <f t="shared" si="231"/>
        <v>941.92874890999997</v>
      </c>
      <c r="C323" s="89">
        <f t="shared" si="259"/>
        <v>900.08477716566449</v>
      </c>
      <c r="D323" s="90">
        <f t="shared" si="239"/>
        <v>6667.94</v>
      </c>
      <c r="E323" s="91">
        <f t="shared" si="262"/>
        <v>6683.28</v>
      </c>
      <c r="F323" s="92">
        <f t="shared" si="263"/>
        <v>45158</v>
      </c>
      <c r="G323" s="93">
        <f t="shared" si="232"/>
        <v>2.3005605929267148E-3</v>
      </c>
      <c r="H323" s="94">
        <f t="shared" si="264"/>
        <v>45219</v>
      </c>
      <c r="I323" s="94">
        <f t="shared" si="233"/>
        <v>45219</v>
      </c>
      <c r="J323" s="95">
        <f t="shared" si="240"/>
        <v>21</v>
      </c>
      <c r="K323" s="95">
        <f t="shared" si="261"/>
        <v>8</v>
      </c>
      <c r="L323" s="8">
        <f t="shared" si="241"/>
        <v>1.0008757800000001</v>
      </c>
      <c r="M323" s="96">
        <f t="shared" si="260"/>
        <v>1.0011996999999999</v>
      </c>
      <c r="N323" s="96">
        <f t="shared" si="252"/>
        <v>1.0428688709580165</v>
      </c>
      <c r="O323" s="89">
        <f t="shared" si="255"/>
        <v>1.0437821899999999</v>
      </c>
      <c r="P323" s="89">
        <f t="shared" si="234"/>
        <v>939.49245988999996</v>
      </c>
      <c r="Q323" s="11">
        <f t="shared" si="244"/>
        <v>0</v>
      </c>
      <c r="R323" s="7">
        <f t="shared" si="242"/>
        <v>0</v>
      </c>
      <c r="S323" s="89">
        <f t="shared" si="254"/>
        <v>0</v>
      </c>
      <c r="T323" s="98">
        <f t="shared" si="243"/>
        <v>8.5000000000000006E-2</v>
      </c>
      <c r="U323" s="97">
        <f t="shared" si="253"/>
        <v>8</v>
      </c>
      <c r="V323" s="97">
        <v>252</v>
      </c>
      <c r="W323" s="96">
        <f t="shared" si="235"/>
        <v>1.0025931969999999</v>
      </c>
      <c r="X323" s="89">
        <f t="shared" si="236"/>
        <v>2.4362890199999998</v>
      </c>
      <c r="Y323" s="137">
        <f t="shared" si="237"/>
        <v>0</v>
      </c>
      <c r="Z323" s="99" t="str">
        <f t="shared" si="245"/>
        <v>J=</v>
      </c>
      <c r="AA323" s="94">
        <f t="shared" si="246"/>
        <v>45219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47"/>
        <v>122</v>
      </c>
      <c r="AH323" s="107">
        <f t="shared" si="248"/>
        <v>48599</v>
      </c>
      <c r="AI323" s="107">
        <f t="shared" si="256"/>
        <v>48598</v>
      </c>
      <c r="AJ323" s="107">
        <f t="shared" si="257"/>
        <v>48599</v>
      </c>
      <c r="AK323" s="107">
        <f t="shared" si="266"/>
        <v>48631</v>
      </c>
      <c r="AL323" s="105">
        <f t="shared" si="258"/>
        <v>22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38"/>
        <v>45200</v>
      </c>
      <c r="B324" s="89">
        <f t="shared" si="231"/>
        <v>941.92874890999997</v>
      </c>
      <c r="C324" s="89">
        <f t="shared" si="259"/>
        <v>900.08477716566449</v>
      </c>
      <c r="D324" s="90">
        <f t="shared" si="239"/>
        <v>6667.94</v>
      </c>
      <c r="E324" s="91">
        <f t="shared" si="262"/>
        <v>6683.28</v>
      </c>
      <c r="F324" s="92">
        <f t="shared" si="263"/>
        <v>45158</v>
      </c>
      <c r="G324" s="93">
        <f t="shared" si="232"/>
        <v>2.3005605929267148E-3</v>
      </c>
      <c r="H324" s="94">
        <f t="shared" si="264"/>
        <v>45219</v>
      </c>
      <c r="I324" s="94">
        <f t="shared" si="233"/>
        <v>45219</v>
      </c>
      <c r="J324" s="95">
        <f t="shared" si="240"/>
        <v>21</v>
      </c>
      <c r="K324" s="95">
        <f t="shared" si="261"/>
        <v>8</v>
      </c>
      <c r="L324" s="8">
        <f t="shared" si="241"/>
        <v>1.0008757800000001</v>
      </c>
      <c r="M324" s="96">
        <f t="shared" si="260"/>
        <v>1.0011996999999999</v>
      </c>
      <c r="N324" s="96">
        <f t="shared" si="252"/>
        <v>1.0428688709580165</v>
      </c>
      <c r="O324" s="89">
        <f t="shared" si="255"/>
        <v>1.0437821899999999</v>
      </c>
      <c r="P324" s="89">
        <f t="shared" si="234"/>
        <v>939.49245988999996</v>
      </c>
      <c r="Q324" s="11">
        <f t="shared" si="244"/>
        <v>0</v>
      </c>
      <c r="R324" s="7">
        <f t="shared" si="242"/>
        <v>0</v>
      </c>
      <c r="S324" s="89">
        <f t="shared" si="254"/>
        <v>0</v>
      </c>
      <c r="T324" s="98">
        <f t="shared" si="243"/>
        <v>8.5000000000000006E-2</v>
      </c>
      <c r="U324" s="97">
        <f t="shared" si="253"/>
        <v>8</v>
      </c>
      <c r="V324" s="97">
        <v>252</v>
      </c>
      <c r="W324" s="96">
        <f t="shared" si="235"/>
        <v>1.0025931969999999</v>
      </c>
      <c r="X324" s="89">
        <f t="shared" si="236"/>
        <v>2.4362890199999998</v>
      </c>
      <c r="Y324" s="137">
        <f t="shared" si="237"/>
        <v>0</v>
      </c>
      <c r="Z324" s="99" t="str">
        <f t="shared" si="245"/>
        <v>J=</v>
      </c>
      <c r="AA324" s="94">
        <f t="shared" si="246"/>
        <v>45219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47"/>
        <v>123</v>
      </c>
      <c r="AH324" s="107">
        <f t="shared" si="248"/>
        <v>48630</v>
      </c>
      <c r="AI324" s="107">
        <f t="shared" si="256"/>
        <v>48628</v>
      </c>
      <c r="AJ324" s="107">
        <f t="shared" si="257"/>
        <v>48631</v>
      </c>
      <c r="AK324" s="107">
        <f t="shared" si="266"/>
        <v>48659</v>
      </c>
      <c r="AL324" s="105">
        <f t="shared" si="258"/>
        <v>18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38"/>
        <v>45201</v>
      </c>
      <c r="B325" s="89">
        <f t="shared" si="231"/>
        <v>941.92874890999997</v>
      </c>
      <c r="C325" s="89">
        <f t="shared" si="259"/>
        <v>900.08477716566449</v>
      </c>
      <c r="D325" s="90">
        <f t="shared" si="239"/>
        <v>6667.94</v>
      </c>
      <c r="E325" s="91">
        <f t="shared" si="262"/>
        <v>6683.28</v>
      </c>
      <c r="F325" s="92">
        <f t="shared" si="263"/>
        <v>45158</v>
      </c>
      <c r="G325" s="93">
        <f t="shared" si="232"/>
        <v>2.3005605929267148E-3</v>
      </c>
      <c r="H325" s="94">
        <f t="shared" si="264"/>
        <v>45219</v>
      </c>
      <c r="I325" s="94">
        <f t="shared" si="233"/>
        <v>45219</v>
      </c>
      <c r="J325" s="95">
        <f t="shared" si="240"/>
        <v>21</v>
      </c>
      <c r="K325" s="95">
        <f t="shared" si="261"/>
        <v>8</v>
      </c>
      <c r="L325" s="8">
        <f t="shared" si="241"/>
        <v>1.0008757800000001</v>
      </c>
      <c r="M325" s="96">
        <f t="shared" si="260"/>
        <v>1.0011996999999999</v>
      </c>
      <c r="N325" s="96">
        <f t="shared" si="252"/>
        <v>1.0428688709580165</v>
      </c>
      <c r="O325" s="89">
        <f t="shared" si="255"/>
        <v>1.0437821899999999</v>
      </c>
      <c r="P325" s="89">
        <f t="shared" si="234"/>
        <v>939.49245988999996</v>
      </c>
      <c r="Q325" s="11">
        <f t="shared" si="244"/>
        <v>0</v>
      </c>
      <c r="R325" s="7">
        <f t="shared" si="242"/>
        <v>0</v>
      </c>
      <c r="S325" s="89">
        <f t="shared" si="254"/>
        <v>0</v>
      </c>
      <c r="T325" s="98">
        <f t="shared" si="243"/>
        <v>8.5000000000000006E-2</v>
      </c>
      <c r="U325" s="97">
        <f t="shared" si="253"/>
        <v>8</v>
      </c>
      <c r="V325" s="97">
        <v>252</v>
      </c>
      <c r="W325" s="96">
        <f t="shared" si="235"/>
        <v>1.0025931969999999</v>
      </c>
      <c r="X325" s="89">
        <f t="shared" si="236"/>
        <v>2.4362890199999998</v>
      </c>
      <c r="Y325" s="137">
        <f t="shared" si="237"/>
        <v>0</v>
      </c>
      <c r="Z325" s="99" t="str">
        <f t="shared" si="245"/>
        <v>J=</v>
      </c>
      <c r="AA325" s="94">
        <f t="shared" si="246"/>
        <v>45219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47"/>
        <v>124</v>
      </c>
      <c r="AH325" s="107">
        <f t="shared" si="248"/>
        <v>48658</v>
      </c>
      <c r="AI325" s="107">
        <f t="shared" si="256"/>
        <v>48656</v>
      </c>
      <c r="AJ325" s="107">
        <f t="shared" si="257"/>
        <v>48659</v>
      </c>
      <c r="AK325" s="107">
        <f t="shared" si="266"/>
        <v>48689</v>
      </c>
      <c r="AL325" s="105">
        <f t="shared" si="258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38"/>
        <v>45202</v>
      </c>
      <c r="B326" s="89">
        <f t="shared" si="231"/>
        <v>942.33682746000011</v>
      </c>
      <c r="C326" s="89">
        <f t="shared" si="259"/>
        <v>900.08477716566449</v>
      </c>
      <c r="D326" s="90">
        <f t="shared" si="239"/>
        <v>6667.94</v>
      </c>
      <c r="E326" s="91">
        <f t="shared" si="262"/>
        <v>6683.28</v>
      </c>
      <c r="F326" s="92">
        <f t="shared" si="263"/>
        <v>45158</v>
      </c>
      <c r="G326" s="93">
        <f t="shared" si="232"/>
        <v>2.3005605929267148E-3</v>
      </c>
      <c r="H326" s="94">
        <f t="shared" si="264"/>
        <v>45219</v>
      </c>
      <c r="I326" s="94">
        <f t="shared" si="233"/>
        <v>45219</v>
      </c>
      <c r="J326" s="95">
        <f t="shared" si="240"/>
        <v>21</v>
      </c>
      <c r="K326" s="95">
        <f t="shared" si="261"/>
        <v>9</v>
      </c>
      <c r="L326" s="8">
        <f t="shared" si="241"/>
        <v>1.0009853</v>
      </c>
      <c r="M326" s="96">
        <f t="shared" si="260"/>
        <v>1.0011996999999999</v>
      </c>
      <c r="N326" s="96">
        <f t="shared" si="252"/>
        <v>1.0428688709580165</v>
      </c>
      <c r="O326" s="89">
        <f t="shared" si="255"/>
        <v>1.0438963999999999</v>
      </c>
      <c r="P326" s="89">
        <f t="shared" si="234"/>
        <v>939.59525857000006</v>
      </c>
      <c r="Q326" s="11">
        <f t="shared" si="244"/>
        <v>0</v>
      </c>
      <c r="R326" s="7">
        <f t="shared" si="242"/>
        <v>0</v>
      </c>
      <c r="S326" s="89">
        <f t="shared" si="254"/>
        <v>0</v>
      </c>
      <c r="T326" s="98">
        <f t="shared" si="243"/>
        <v>8.5000000000000006E-2</v>
      </c>
      <c r="U326" s="97">
        <f t="shared" si="253"/>
        <v>9</v>
      </c>
      <c r="V326" s="97">
        <v>252</v>
      </c>
      <c r="W326" s="96">
        <f t="shared" si="235"/>
        <v>1.0029178190000001</v>
      </c>
      <c r="X326" s="89">
        <f t="shared" si="236"/>
        <v>2.7415688899999999</v>
      </c>
      <c r="Y326" s="137">
        <f t="shared" si="237"/>
        <v>0</v>
      </c>
      <c r="Z326" s="99" t="str">
        <f t="shared" si="245"/>
        <v>J=</v>
      </c>
      <c r="AA326" s="94">
        <f t="shared" si="246"/>
        <v>45219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47"/>
        <v>125</v>
      </c>
      <c r="AH326" s="107">
        <f t="shared" si="248"/>
        <v>48689</v>
      </c>
      <c r="AI326" s="107">
        <f t="shared" si="256"/>
        <v>48688</v>
      </c>
      <c r="AJ326" s="107">
        <f t="shared" si="257"/>
        <v>48689</v>
      </c>
      <c r="AK326" s="107">
        <f t="shared" si="266"/>
        <v>48719</v>
      </c>
      <c r="AL326" s="105">
        <f t="shared" si="258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38"/>
        <v>45203</v>
      </c>
      <c r="B327" s="89">
        <f t="shared" si="231"/>
        <v>942.74509946000001</v>
      </c>
      <c r="C327" s="89">
        <f t="shared" si="259"/>
        <v>900.08477716566449</v>
      </c>
      <c r="D327" s="90">
        <f t="shared" si="239"/>
        <v>6667.94</v>
      </c>
      <c r="E327" s="91">
        <f t="shared" si="262"/>
        <v>6683.28</v>
      </c>
      <c r="F327" s="92">
        <f t="shared" si="263"/>
        <v>45158</v>
      </c>
      <c r="G327" s="93">
        <f t="shared" si="232"/>
        <v>2.3005605929267148E-3</v>
      </c>
      <c r="H327" s="94">
        <f t="shared" si="264"/>
        <v>45219</v>
      </c>
      <c r="I327" s="94">
        <f t="shared" si="233"/>
        <v>45219</v>
      </c>
      <c r="J327" s="95">
        <f t="shared" si="240"/>
        <v>21</v>
      </c>
      <c r="K327" s="95">
        <f t="shared" si="261"/>
        <v>10</v>
      </c>
      <c r="L327" s="8">
        <f t="shared" si="241"/>
        <v>1.0010948399999999</v>
      </c>
      <c r="M327" s="96">
        <f t="shared" si="260"/>
        <v>1.0011996999999999</v>
      </c>
      <c r="N327" s="96">
        <f t="shared" si="252"/>
        <v>1.0428688709580165</v>
      </c>
      <c r="O327" s="89">
        <f t="shared" si="255"/>
        <v>1.04401064</v>
      </c>
      <c r="P327" s="89">
        <f t="shared" si="234"/>
        <v>939.69808425999997</v>
      </c>
      <c r="Q327" s="11">
        <f t="shared" si="244"/>
        <v>0</v>
      </c>
      <c r="R327" s="7">
        <f t="shared" si="242"/>
        <v>0</v>
      </c>
      <c r="S327" s="89">
        <f t="shared" si="254"/>
        <v>0</v>
      </c>
      <c r="T327" s="98">
        <f t="shared" si="243"/>
        <v>8.5000000000000006E-2</v>
      </c>
      <c r="U327" s="97">
        <f t="shared" si="253"/>
        <v>10</v>
      </c>
      <c r="V327" s="97">
        <v>252</v>
      </c>
      <c r="W327" s="96">
        <f t="shared" si="235"/>
        <v>1.0032425469999999</v>
      </c>
      <c r="X327" s="89">
        <f t="shared" si="236"/>
        <v>3.0470152000000001</v>
      </c>
      <c r="Y327" s="137">
        <f t="shared" si="237"/>
        <v>0</v>
      </c>
      <c r="Z327" s="99" t="str">
        <f t="shared" si="245"/>
        <v>J=</v>
      </c>
      <c r="AA327" s="94">
        <f t="shared" si="246"/>
        <v>45219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47"/>
        <v>126</v>
      </c>
      <c r="AH327" s="107">
        <f t="shared" si="248"/>
        <v>48719</v>
      </c>
      <c r="AI327" s="107">
        <f t="shared" si="256"/>
        <v>48718</v>
      </c>
      <c r="AJ327" s="107">
        <f t="shared" si="257"/>
        <v>48719</v>
      </c>
      <c r="AK327" s="107">
        <f t="shared" si="266"/>
        <v>48750</v>
      </c>
      <c r="AL327" s="105">
        <f t="shared" si="258"/>
        <v>20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38"/>
        <v>45204</v>
      </c>
      <c r="B328" s="89">
        <f t="shared" si="231"/>
        <v>943.15354500000001</v>
      </c>
      <c r="C328" s="89">
        <f t="shared" si="259"/>
        <v>900.08477716566449</v>
      </c>
      <c r="D328" s="90">
        <f t="shared" si="239"/>
        <v>6667.94</v>
      </c>
      <c r="E328" s="91">
        <f t="shared" si="262"/>
        <v>6683.28</v>
      </c>
      <c r="F328" s="92">
        <f t="shared" si="263"/>
        <v>45158</v>
      </c>
      <c r="G328" s="93">
        <f t="shared" si="232"/>
        <v>2.3005605929267148E-3</v>
      </c>
      <c r="H328" s="94">
        <f t="shared" si="264"/>
        <v>45219</v>
      </c>
      <c r="I328" s="94">
        <f t="shared" si="233"/>
        <v>45219</v>
      </c>
      <c r="J328" s="95">
        <f t="shared" si="240"/>
        <v>21</v>
      </c>
      <c r="K328" s="95">
        <f t="shared" si="261"/>
        <v>11</v>
      </c>
      <c r="L328" s="8">
        <f t="shared" si="241"/>
        <v>1.0012043900000001</v>
      </c>
      <c r="M328" s="96">
        <f t="shared" si="260"/>
        <v>1.0011996999999999</v>
      </c>
      <c r="N328" s="96">
        <f t="shared" si="252"/>
        <v>1.0428688709580165</v>
      </c>
      <c r="O328" s="89">
        <f t="shared" si="255"/>
        <v>1.04412489</v>
      </c>
      <c r="P328" s="89">
        <f t="shared" si="234"/>
        <v>939.80091893999997</v>
      </c>
      <c r="Q328" s="11">
        <f t="shared" si="244"/>
        <v>0</v>
      </c>
      <c r="R328" s="7">
        <f t="shared" si="242"/>
        <v>0</v>
      </c>
      <c r="S328" s="89">
        <f t="shared" si="254"/>
        <v>0</v>
      </c>
      <c r="T328" s="98">
        <f t="shared" si="243"/>
        <v>8.5000000000000006E-2</v>
      </c>
      <c r="U328" s="97">
        <f t="shared" si="253"/>
        <v>11</v>
      </c>
      <c r="V328" s="97">
        <v>252</v>
      </c>
      <c r="W328" s="96">
        <f t="shared" si="235"/>
        <v>1.0035673789999999</v>
      </c>
      <c r="X328" s="89">
        <f t="shared" si="236"/>
        <v>3.35262606</v>
      </c>
      <c r="Y328" s="137">
        <f t="shared" si="237"/>
        <v>0</v>
      </c>
      <c r="Z328" s="99" t="str">
        <f t="shared" si="245"/>
        <v>J=</v>
      </c>
      <c r="AA328" s="94">
        <f t="shared" si="246"/>
        <v>45219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47"/>
        <v>127</v>
      </c>
      <c r="AH328" s="107">
        <f t="shared" si="248"/>
        <v>48750</v>
      </c>
      <c r="AI328" s="107">
        <f t="shared" si="256"/>
        <v>48747</v>
      </c>
      <c r="AJ328" s="107">
        <f t="shared" si="257"/>
        <v>48750</v>
      </c>
      <c r="AK328" s="107">
        <f t="shared" si="266"/>
        <v>48780</v>
      </c>
      <c r="AL328" s="105">
        <f t="shared" si="258"/>
        <v>22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38"/>
        <v>45205</v>
      </c>
      <c r="B329" s="89">
        <f t="shared" si="231"/>
        <v>943.56215697999994</v>
      </c>
      <c r="C329" s="89">
        <f t="shared" si="259"/>
        <v>900.08477716566449</v>
      </c>
      <c r="D329" s="90">
        <f t="shared" si="239"/>
        <v>6667.94</v>
      </c>
      <c r="E329" s="91">
        <f t="shared" si="262"/>
        <v>6683.28</v>
      </c>
      <c r="F329" s="92">
        <f t="shared" si="263"/>
        <v>45158</v>
      </c>
      <c r="G329" s="93">
        <f t="shared" si="232"/>
        <v>2.3005605929267148E-3</v>
      </c>
      <c r="H329" s="94">
        <f t="shared" si="264"/>
        <v>45219</v>
      </c>
      <c r="I329" s="94">
        <f t="shared" si="233"/>
        <v>45219</v>
      </c>
      <c r="J329" s="95">
        <f t="shared" si="240"/>
        <v>21</v>
      </c>
      <c r="K329" s="95">
        <f t="shared" si="261"/>
        <v>12</v>
      </c>
      <c r="L329" s="8">
        <f t="shared" si="241"/>
        <v>1.0013139499999999</v>
      </c>
      <c r="M329" s="96">
        <f t="shared" si="260"/>
        <v>1.0011996999999999</v>
      </c>
      <c r="N329" s="96">
        <f t="shared" si="252"/>
        <v>1.0428688709580165</v>
      </c>
      <c r="O329" s="89">
        <f t="shared" si="255"/>
        <v>1.04423914</v>
      </c>
      <c r="P329" s="89">
        <f t="shared" si="234"/>
        <v>939.90375362999998</v>
      </c>
      <c r="Q329" s="11">
        <f t="shared" si="244"/>
        <v>0</v>
      </c>
      <c r="R329" s="7">
        <f t="shared" si="242"/>
        <v>0</v>
      </c>
      <c r="S329" s="89">
        <f t="shared" si="254"/>
        <v>0</v>
      </c>
      <c r="T329" s="98">
        <f t="shared" si="243"/>
        <v>8.5000000000000006E-2</v>
      </c>
      <c r="U329" s="97">
        <f t="shared" si="253"/>
        <v>12</v>
      </c>
      <c r="V329" s="97">
        <v>252</v>
      </c>
      <c r="W329" s="96">
        <f t="shared" si="235"/>
        <v>1.003892317</v>
      </c>
      <c r="X329" s="89">
        <f t="shared" si="236"/>
        <v>3.6584033499999999</v>
      </c>
      <c r="Y329" s="137">
        <f t="shared" si="237"/>
        <v>0</v>
      </c>
      <c r="Z329" s="99" t="str">
        <f t="shared" si="245"/>
        <v>J=</v>
      </c>
      <c r="AA329" s="94">
        <f t="shared" si="246"/>
        <v>45219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47"/>
        <v>128</v>
      </c>
      <c r="AH329" s="107">
        <f t="shared" si="248"/>
        <v>48780</v>
      </c>
      <c r="AI329" s="107">
        <f t="shared" ref="AI329:AI330" si="267">WORKDAY(AH329,-1,AD$201:AD$502)</f>
        <v>48779</v>
      </c>
      <c r="AJ329" s="107">
        <f t="shared" ref="AJ329:AJ330" si="268">WORKDAY(AI329,1,AD$201:AD$502)</f>
        <v>48780</v>
      </c>
      <c r="AK329" s="107">
        <f t="shared" si="266"/>
        <v>48813</v>
      </c>
      <c r="AL329" s="105">
        <f t="shared" si="258"/>
        <v>23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38"/>
        <v>45206</v>
      </c>
      <c r="B330" s="89">
        <f t="shared" ref="B330:B393" si="269">(P330+X330)</f>
        <v>943.97096067000007</v>
      </c>
      <c r="C330" s="89">
        <f t="shared" si="259"/>
        <v>900.08477716566449</v>
      </c>
      <c r="D330" s="90">
        <f t="shared" si="239"/>
        <v>6667.94</v>
      </c>
      <c r="E330" s="91">
        <f t="shared" si="262"/>
        <v>6683.28</v>
      </c>
      <c r="F330" s="92">
        <f t="shared" si="263"/>
        <v>45158</v>
      </c>
      <c r="G330" s="93">
        <f t="shared" ref="G330:G393" si="270">(E330/D330)-1</f>
        <v>2.3005605929267148E-3</v>
      </c>
      <c r="H330" s="94">
        <f t="shared" si="264"/>
        <v>45219</v>
      </c>
      <c r="I330" s="94">
        <f t="shared" ref="I330:I393" si="271">IF(A330&gt;I329,H330,I329)</f>
        <v>45219</v>
      </c>
      <c r="J330" s="95">
        <f t="shared" si="240"/>
        <v>21</v>
      </c>
      <c r="K330" s="95">
        <f t="shared" si="261"/>
        <v>13</v>
      </c>
      <c r="L330" s="8">
        <f t="shared" si="241"/>
        <v>1.0014235300000001</v>
      </c>
      <c r="M330" s="96">
        <f t="shared" si="260"/>
        <v>1.0011996999999999</v>
      </c>
      <c r="N330" s="96">
        <f t="shared" si="252"/>
        <v>1.0428688709580165</v>
      </c>
      <c r="O330" s="89">
        <f t="shared" si="255"/>
        <v>1.04435342</v>
      </c>
      <c r="P330" s="89">
        <f t="shared" ref="P330:P393" si="272">TRUNC(C330*O330,8)</f>
        <v>940.00661532000004</v>
      </c>
      <c r="Q330" s="11">
        <f t="shared" si="244"/>
        <v>0</v>
      </c>
      <c r="R330" s="7">
        <f t="shared" si="242"/>
        <v>0</v>
      </c>
      <c r="S330" s="89">
        <f t="shared" si="254"/>
        <v>0</v>
      </c>
      <c r="T330" s="98">
        <f t="shared" si="243"/>
        <v>8.5000000000000006E-2</v>
      </c>
      <c r="U330" s="97">
        <f t="shared" si="253"/>
        <v>13</v>
      </c>
      <c r="V330" s="97">
        <v>252</v>
      </c>
      <c r="W330" s="96">
        <f t="shared" ref="W330:W393" si="273">ROUND((1+T330)^TRUNC((U330/V330),9),9)</f>
        <v>1.0042173590000001</v>
      </c>
      <c r="X330" s="89">
        <f t="shared" ref="X330:X393" si="274">TRUNC((P330*(W330-1)),8)</f>
        <v>3.9643453499999999</v>
      </c>
      <c r="Y330" s="137">
        <f t="shared" ref="Y330:Y393" si="275">IF(AND(Q330&gt;0,Z330&lt;&gt;"INCORPJ="),S330+X330,0)</f>
        <v>0</v>
      </c>
      <c r="Z330" s="99" t="str">
        <f t="shared" si="245"/>
        <v>J=</v>
      </c>
      <c r="AA330" s="94">
        <f t="shared" si="246"/>
        <v>45219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47"/>
        <v>129</v>
      </c>
      <c r="AH330" s="107">
        <f t="shared" si="248"/>
        <v>48811</v>
      </c>
      <c r="AI330" s="107">
        <f t="shared" si="267"/>
        <v>48810</v>
      </c>
      <c r="AJ330" s="107">
        <f t="shared" si="268"/>
        <v>48813</v>
      </c>
      <c r="AK330" s="107">
        <f t="shared" si="266"/>
        <v>48842</v>
      </c>
      <c r="AL330" s="105">
        <f t="shared" si="258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276">(A330+1)</f>
        <v>45207</v>
      </c>
      <c r="B331" s="89">
        <f t="shared" si="269"/>
        <v>943.97096067000007</v>
      </c>
      <c r="C331" s="89">
        <f t="shared" si="259"/>
        <v>900.08477716566449</v>
      </c>
      <c r="D331" s="90">
        <f t="shared" ref="D331:D394" si="277">IF(E331=E330,D330,E330)</f>
        <v>6667.94</v>
      </c>
      <c r="E331" s="91">
        <f t="shared" si="262"/>
        <v>6683.28</v>
      </c>
      <c r="F331" s="92">
        <f t="shared" si="263"/>
        <v>45158</v>
      </c>
      <c r="G331" s="93">
        <f t="shared" si="270"/>
        <v>2.3005605929267148E-3</v>
      </c>
      <c r="H331" s="94">
        <f t="shared" si="264"/>
        <v>45219</v>
      </c>
      <c r="I331" s="94">
        <f t="shared" si="271"/>
        <v>45219</v>
      </c>
      <c r="J331" s="95">
        <f t="shared" ref="J331:J394" si="278">IF(I331=I330,J330,NETWORKDAYS(I330,I331,$AD$201:$AD$502)-1)</f>
        <v>21</v>
      </c>
      <c r="K331" s="95">
        <f t="shared" si="261"/>
        <v>13</v>
      </c>
      <c r="L331" s="8">
        <f t="shared" ref="L331:L394" si="279">IF(E331&lt;D331,1,TRUNC((E331/D331)^TRUNC((K331/J331),9),8))</f>
        <v>1.0014235300000001</v>
      </c>
      <c r="M331" s="96">
        <f t="shared" si="260"/>
        <v>1.0011996999999999</v>
      </c>
      <c r="N331" s="96">
        <f t="shared" si="252"/>
        <v>1.0428688709580165</v>
      </c>
      <c r="O331" s="89">
        <f t="shared" si="255"/>
        <v>1.04435342</v>
      </c>
      <c r="P331" s="89">
        <f t="shared" si="272"/>
        <v>940.00661532000004</v>
      </c>
      <c r="Q331" s="11">
        <f t="shared" si="244"/>
        <v>0</v>
      </c>
      <c r="R331" s="7">
        <f t="shared" ref="R331:R394" si="280">IF(Q331&gt;0,VLOOKUP($A331,$AD$10:$AI$200,6),0)</f>
        <v>0</v>
      </c>
      <c r="S331" s="89">
        <f t="shared" si="254"/>
        <v>0</v>
      </c>
      <c r="T331" s="98">
        <f t="shared" ref="T331:T394" si="281">(T330)</f>
        <v>8.5000000000000006E-2</v>
      </c>
      <c r="U331" s="97">
        <f t="shared" si="253"/>
        <v>13</v>
      </c>
      <c r="V331" s="97">
        <v>252</v>
      </c>
      <c r="W331" s="96">
        <f t="shared" si="273"/>
        <v>1.0042173590000001</v>
      </c>
      <c r="X331" s="89">
        <f t="shared" si="274"/>
        <v>3.9643453499999999</v>
      </c>
      <c r="Y331" s="137">
        <f t="shared" si="275"/>
        <v>0</v>
      </c>
      <c r="Z331" s="99" t="str">
        <f t="shared" si="245"/>
        <v>J=</v>
      </c>
      <c r="AA331" s="94">
        <f t="shared" si="246"/>
        <v>45219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47"/>
        <v>130</v>
      </c>
      <c r="AH331" s="107">
        <f t="shared" si="248"/>
        <v>48842</v>
      </c>
      <c r="AI331" s="107">
        <f t="shared" ref="AI331:AI385" si="282">WORKDAY(AH331,-1,AD$201:AD$502)</f>
        <v>48841</v>
      </c>
      <c r="AJ331" s="107">
        <f t="shared" ref="AJ331:AJ385" si="283">WORKDAY(AI331,1,AD$201:AD$502)</f>
        <v>48842</v>
      </c>
      <c r="AK331" s="107">
        <f t="shared" ref="AK331:AK385" si="284">AJ332</f>
        <v>48872</v>
      </c>
      <c r="AL331" s="105">
        <f t="shared" ref="AL331:AL385" si="285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276"/>
        <v>45208</v>
      </c>
      <c r="B332" s="89">
        <f t="shared" si="269"/>
        <v>943.97096067000007</v>
      </c>
      <c r="C332" s="89">
        <f t="shared" si="259"/>
        <v>900.08477716566449</v>
      </c>
      <c r="D332" s="90">
        <f t="shared" si="277"/>
        <v>6667.94</v>
      </c>
      <c r="E332" s="91">
        <f t="shared" si="262"/>
        <v>6683.28</v>
      </c>
      <c r="F332" s="92">
        <f t="shared" si="263"/>
        <v>45158</v>
      </c>
      <c r="G332" s="93">
        <f t="shared" si="270"/>
        <v>2.3005605929267148E-3</v>
      </c>
      <c r="H332" s="94">
        <f t="shared" si="264"/>
        <v>45219</v>
      </c>
      <c r="I332" s="94">
        <f t="shared" si="271"/>
        <v>45219</v>
      </c>
      <c r="J332" s="95">
        <f t="shared" si="278"/>
        <v>21</v>
      </c>
      <c r="K332" s="95">
        <f t="shared" si="261"/>
        <v>13</v>
      </c>
      <c r="L332" s="8">
        <f t="shared" si="279"/>
        <v>1.0014235300000001</v>
      </c>
      <c r="M332" s="96">
        <f t="shared" si="260"/>
        <v>1.0011996999999999</v>
      </c>
      <c r="N332" s="96">
        <f t="shared" si="252"/>
        <v>1.0428688709580165</v>
      </c>
      <c r="O332" s="89">
        <f t="shared" si="255"/>
        <v>1.04435342</v>
      </c>
      <c r="P332" s="89">
        <f t="shared" si="272"/>
        <v>940.00661532000004</v>
      </c>
      <c r="Q332" s="11">
        <f t="shared" ref="Q332:Q395" si="286">IF(VLOOKUP(A332,AD$10:AK$200,8)=VLOOKUP(A331,AD$10:AK$200,8),0,VLOOKUP(A332,AD$10:AK$200,8))</f>
        <v>0</v>
      </c>
      <c r="R332" s="7">
        <f t="shared" si="280"/>
        <v>0</v>
      </c>
      <c r="S332" s="89">
        <f t="shared" si="254"/>
        <v>0</v>
      </c>
      <c r="T332" s="98">
        <f t="shared" si="281"/>
        <v>8.5000000000000006E-2</v>
      </c>
      <c r="U332" s="97">
        <f t="shared" si="253"/>
        <v>13</v>
      </c>
      <c r="V332" s="97">
        <v>252</v>
      </c>
      <c r="W332" s="96">
        <f t="shared" si="273"/>
        <v>1.0042173590000001</v>
      </c>
      <c r="X332" s="89">
        <f t="shared" si="274"/>
        <v>3.9643453499999999</v>
      </c>
      <c r="Y332" s="137">
        <f t="shared" si="275"/>
        <v>0</v>
      </c>
      <c r="Z332" s="99" t="str">
        <f t="shared" ref="Z332:Z395" si="287">IF($Q331&gt;0,VLOOKUP($A331,$AD$10:$AM$200,9),Z331)</f>
        <v>J=</v>
      </c>
      <c r="AA332" s="94">
        <f t="shared" ref="AA332:AA395" si="288">IF($Q331&gt;0,VLOOKUP($A331,$AD$10:$AM$200,10),AA331)</f>
        <v>45219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289">AG331+1</f>
        <v>131</v>
      </c>
      <c r="AH332" s="107">
        <f t="shared" si="248"/>
        <v>48872</v>
      </c>
      <c r="AI332" s="107">
        <f t="shared" si="282"/>
        <v>48871</v>
      </c>
      <c r="AJ332" s="107">
        <f t="shared" si="283"/>
        <v>48872</v>
      </c>
      <c r="AK332" s="107">
        <f t="shared" si="284"/>
        <v>48904</v>
      </c>
      <c r="AL332" s="105">
        <f t="shared" si="285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276"/>
        <v>45209</v>
      </c>
      <c r="B333" s="89">
        <f t="shared" si="269"/>
        <v>944.37993183000003</v>
      </c>
      <c r="C333" s="89">
        <f t="shared" si="259"/>
        <v>900.08477716566449</v>
      </c>
      <c r="D333" s="90">
        <f t="shared" si="277"/>
        <v>6667.94</v>
      </c>
      <c r="E333" s="91">
        <f t="shared" si="262"/>
        <v>6683.28</v>
      </c>
      <c r="F333" s="92">
        <f t="shared" si="263"/>
        <v>45158</v>
      </c>
      <c r="G333" s="93">
        <f t="shared" si="270"/>
        <v>2.3005605929267148E-3</v>
      </c>
      <c r="H333" s="94">
        <f t="shared" si="264"/>
        <v>45219</v>
      </c>
      <c r="I333" s="94">
        <f t="shared" si="271"/>
        <v>45219</v>
      </c>
      <c r="J333" s="95">
        <f t="shared" si="278"/>
        <v>21</v>
      </c>
      <c r="K333" s="95">
        <f t="shared" si="261"/>
        <v>14</v>
      </c>
      <c r="L333" s="8">
        <f t="shared" si="279"/>
        <v>1.00153311</v>
      </c>
      <c r="M333" s="96">
        <f t="shared" si="260"/>
        <v>1.0011996999999999</v>
      </c>
      <c r="N333" s="96">
        <f t="shared" si="252"/>
        <v>1.0428688709580165</v>
      </c>
      <c r="O333" s="89">
        <f t="shared" si="255"/>
        <v>1.0444677</v>
      </c>
      <c r="P333" s="89">
        <f t="shared" si="272"/>
        <v>940.10947700999998</v>
      </c>
      <c r="Q333" s="11">
        <f t="shared" si="286"/>
        <v>0</v>
      </c>
      <c r="R333" s="7">
        <f t="shared" si="280"/>
        <v>0</v>
      </c>
      <c r="S333" s="89">
        <f t="shared" si="254"/>
        <v>0</v>
      </c>
      <c r="T333" s="98">
        <f t="shared" si="281"/>
        <v>8.5000000000000006E-2</v>
      </c>
      <c r="U333" s="97">
        <f t="shared" si="253"/>
        <v>14</v>
      </c>
      <c r="V333" s="97">
        <v>252</v>
      </c>
      <c r="W333" s="96">
        <f t="shared" si="273"/>
        <v>1.0045425079999999</v>
      </c>
      <c r="X333" s="89">
        <f t="shared" si="274"/>
        <v>4.2704548200000003</v>
      </c>
      <c r="Y333" s="137">
        <f t="shared" si="275"/>
        <v>0</v>
      </c>
      <c r="Z333" s="99" t="str">
        <f t="shared" si="287"/>
        <v>J=</v>
      </c>
      <c r="AA333" s="94">
        <f t="shared" si="288"/>
        <v>45219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289"/>
        <v>132</v>
      </c>
      <c r="AH333" s="107">
        <f t="shared" si="248"/>
        <v>48903</v>
      </c>
      <c r="AI333" s="107">
        <f t="shared" si="282"/>
        <v>48901</v>
      </c>
      <c r="AJ333" s="107">
        <f t="shared" si="283"/>
        <v>48904</v>
      </c>
      <c r="AK333" s="107">
        <f t="shared" si="284"/>
        <v>48933</v>
      </c>
      <c r="AL333" s="105">
        <f t="shared" si="285"/>
        <v>21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276"/>
        <v>45210</v>
      </c>
      <c r="B334" s="89">
        <f t="shared" si="269"/>
        <v>944.78908574000002</v>
      </c>
      <c r="C334" s="89">
        <f t="shared" si="259"/>
        <v>900.08477716566449</v>
      </c>
      <c r="D334" s="90">
        <f t="shared" si="277"/>
        <v>6667.94</v>
      </c>
      <c r="E334" s="91">
        <f t="shared" si="262"/>
        <v>6683.28</v>
      </c>
      <c r="F334" s="92">
        <f t="shared" si="263"/>
        <v>45158</v>
      </c>
      <c r="G334" s="93">
        <f t="shared" si="270"/>
        <v>2.3005605929267148E-3</v>
      </c>
      <c r="H334" s="94">
        <f t="shared" si="264"/>
        <v>45219</v>
      </c>
      <c r="I334" s="94">
        <f t="shared" si="271"/>
        <v>45219</v>
      </c>
      <c r="J334" s="95">
        <f t="shared" si="278"/>
        <v>21</v>
      </c>
      <c r="K334" s="95">
        <f t="shared" si="261"/>
        <v>15</v>
      </c>
      <c r="L334" s="8">
        <f t="shared" si="279"/>
        <v>1.00164271</v>
      </c>
      <c r="M334" s="96">
        <f t="shared" si="260"/>
        <v>1.0011996999999999</v>
      </c>
      <c r="N334" s="96">
        <f t="shared" si="252"/>
        <v>1.0428688709580165</v>
      </c>
      <c r="O334" s="89">
        <f t="shared" si="255"/>
        <v>1.0445819999999999</v>
      </c>
      <c r="P334" s="89">
        <f t="shared" si="272"/>
        <v>940.21235669999999</v>
      </c>
      <c r="Q334" s="11">
        <f t="shared" si="286"/>
        <v>0</v>
      </c>
      <c r="R334" s="7">
        <f t="shared" si="280"/>
        <v>0</v>
      </c>
      <c r="S334" s="89">
        <f t="shared" si="254"/>
        <v>0</v>
      </c>
      <c r="T334" s="98">
        <f t="shared" si="281"/>
        <v>8.5000000000000006E-2</v>
      </c>
      <c r="U334" s="97">
        <f t="shared" si="253"/>
        <v>15</v>
      </c>
      <c r="V334" s="97">
        <v>252</v>
      </c>
      <c r="W334" s="96">
        <f t="shared" si="273"/>
        <v>1.0048677610000001</v>
      </c>
      <c r="X334" s="89">
        <f t="shared" si="274"/>
        <v>4.57672904</v>
      </c>
      <c r="Y334" s="137">
        <f t="shared" si="275"/>
        <v>0</v>
      </c>
      <c r="Z334" s="99" t="str">
        <f t="shared" si="287"/>
        <v>J=</v>
      </c>
      <c r="AA334" s="94">
        <f t="shared" si="288"/>
        <v>45219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289"/>
        <v>133</v>
      </c>
      <c r="AH334" s="107">
        <f t="shared" si="248"/>
        <v>48933</v>
      </c>
      <c r="AI334" s="107">
        <f t="shared" si="282"/>
        <v>48932</v>
      </c>
      <c r="AJ334" s="107">
        <f t="shared" si="283"/>
        <v>48933</v>
      </c>
      <c r="AK334" s="107">
        <f t="shared" si="284"/>
        <v>48964</v>
      </c>
      <c r="AL334" s="105">
        <f t="shared" si="285"/>
        <v>23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276"/>
        <v>45211</v>
      </c>
      <c r="B335" s="89">
        <f t="shared" si="269"/>
        <v>945.19841435000001</v>
      </c>
      <c r="C335" s="89">
        <f t="shared" si="259"/>
        <v>900.08477716566449</v>
      </c>
      <c r="D335" s="90">
        <f t="shared" si="277"/>
        <v>6667.94</v>
      </c>
      <c r="E335" s="91">
        <f t="shared" si="262"/>
        <v>6683.28</v>
      </c>
      <c r="F335" s="92">
        <f t="shared" si="263"/>
        <v>45158</v>
      </c>
      <c r="G335" s="93">
        <f t="shared" si="270"/>
        <v>2.3005605929267148E-3</v>
      </c>
      <c r="H335" s="94">
        <f t="shared" si="264"/>
        <v>45219</v>
      </c>
      <c r="I335" s="94">
        <f t="shared" si="271"/>
        <v>45219</v>
      </c>
      <c r="J335" s="95">
        <f t="shared" si="278"/>
        <v>21</v>
      </c>
      <c r="K335" s="95">
        <f t="shared" si="261"/>
        <v>16</v>
      </c>
      <c r="L335" s="8">
        <f t="shared" si="279"/>
        <v>1.00175232</v>
      </c>
      <c r="M335" s="96">
        <f t="shared" si="260"/>
        <v>1.0011996999999999</v>
      </c>
      <c r="N335" s="96">
        <f t="shared" si="252"/>
        <v>1.0428688709580165</v>
      </c>
      <c r="O335" s="89">
        <f t="shared" si="255"/>
        <v>1.04469631</v>
      </c>
      <c r="P335" s="89">
        <f t="shared" si="272"/>
        <v>940.31524538999997</v>
      </c>
      <c r="Q335" s="11">
        <f t="shared" si="286"/>
        <v>0</v>
      </c>
      <c r="R335" s="7">
        <f t="shared" si="280"/>
        <v>0</v>
      </c>
      <c r="S335" s="89">
        <f t="shared" si="254"/>
        <v>0</v>
      </c>
      <c r="T335" s="98">
        <f t="shared" si="281"/>
        <v>8.5000000000000006E-2</v>
      </c>
      <c r="U335" s="97">
        <f t="shared" si="253"/>
        <v>16</v>
      </c>
      <c r="V335" s="97">
        <v>252</v>
      </c>
      <c r="W335" s="96">
        <f t="shared" si="273"/>
        <v>1.0051931190000001</v>
      </c>
      <c r="X335" s="89">
        <f t="shared" si="274"/>
        <v>4.8831689599999999</v>
      </c>
      <c r="Y335" s="137">
        <f t="shared" si="275"/>
        <v>0</v>
      </c>
      <c r="Z335" s="99" t="str">
        <f t="shared" si="287"/>
        <v>J=</v>
      </c>
      <c r="AA335" s="94">
        <f t="shared" si="288"/>
        <v>45219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289"/>
        <v>134</v>
      </c>
      <c r="AH335" s="107">
        <f t="shared" si="248"/>
        <v>48964</v>
      </c>
      <c r="AI335" s="107">
        <f t="shared" si="282"/>
        <v>48963</v>
      </c>
      <c r="AJ335" s="107">
        <f t="shared" si="283"/>
        <v>48964</v>
      </c>
      <c r="AK335" s="107">
        <f t="shared" si="284"/>
        <v>48997</v>
      </c>
      <c r="AL335" s="105">
        <f t="shared" si="285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276"/>
        <v>45212</v>
      </c>
      <c r="B336" s="89">
        <f t="shared" si="269"/>
        <v>945.19841435000001</v>
      </c>
      <c r="C336" s="89">
        <f t="shared" si="259"/>
        <v>900.08477716566449</v>
      </c>
      <c r="D336" s="90">
        <f t="shared" si="277"/>
        <v>6667.94</v>
      </c>
      <c r="E336" s="91">
        <f t="shared" si="262"/>
        <v>6683.28</v>
      </c>
      <c r="F336" s="92">
        <f t="shared" si="263"/>
        <v>45158</v>
      </c>
      <c r="G336" s="93">
        <f t="shared" si="270"/>
        <v>2.3005605929267148E-3</v>
      </c>
      <c r="H336" s="94">
        <f t="shared" si="264"/>
        <v>45219</v>
      </c>
      <c r="I336" s="94">
        <f t="shared" si="271"/>
        <v>45219</v>
      </c>
      <c r="J336" s="95">
        <f t="shared" si="278"/>
        <v>21</v>
      </c>
      <c r="K336" s="95">
        <f t="shared" si="261"/>
        <v>16</v>
      </c>
      <c r="L336" s="8">
        <f t="shared" si="279"/>
        <v>1.00175232</v>
      </c>
      <c r="M336" s="96">
        <f t="shared" si="260"/>
        <v>1.0011996999999999</v>
      </c>
      <c r="N336" s="96">
        <f t="shared" si="252"/>
        <v>1.0428688709580165</v>
      </c>
      <c r="O336" s="89">
        <f t="shared" si="255"/>
        <v>1.04469631</v>
      </c>
      <c r="P336" s="89">
        <f t="shared" si="272"/>
        <v>940.31524538999997</v>
      </c>
      <c r="Q336" s="11">
        <f t="shared" si="286"/>
        <v>0</v>
      </c>
      <c r="R336" s="7">
        <f t="shared" si="280"/>
        <v>0</v>
      </c>
      <c r="S336" s="89">
        <f t="shared" si="254"/>
        <v>0</v>
      </c>
      <c r="T336" s="98">
        <f t="shared" si="281"/>
        <v>8.5000000000000006E-2</v>
      </c>
      <c r="U336" s="97">
        <f t="shared" si="253"/>
        <v>16</v>
      </c>
      <c r="V336" s="97">
        <v>252</v>
      </c>
      <c r="W336" s="96">
        <f t="shared" si="273"/>
        <v>1.0051931190000001</v>
      </c>
      <c r="X336" s="89">
        <f t="shared" si="274"/>
        <v>4.8831689599999999</v>
      </c>
      <c r="Y336" s="137">
        <f t="shared" si="275"/>
        <v>0</v>
      </c>
      <c r="Z336" s="99" t="str">
        <f t="shared" si="287"/>
        <v>J=</v>
      </c>
      <c r="AA336" s="94">
        <f t="shared" si="288"/>
        <v>45219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289"/>
        <v>135</v>
      </c>
      <c r="AH336" s="107">
        <f t="shared" si="248"/>
        <v>48995</v>
      </c>
      <c r="AI336" s="107">
        <f t="shared" si="282"/>
        <v>48992</v>
      </c>
      <c r="AJ336" s="107">
        <f t="shared" si="283"/>
        <v>48997</v>
      </c>
      <c r="AK336" s="107">
        <f t="shared" si="284"/>
        <v>49023</v>
      </c>
      <c r="AL336" s="105">
        <f t="shared" si="285"/>
        <v>18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276"/>
        <v>45213</v>
      </c>
      <c r="B337" s="89">
        <f t="shared" si="269"/>
        <v>945.6079277</v>
      </c>
      <c r="C337" s="89">
        <f t="shared" si="259"/>
        <v>900.08477716566449</v>
      </c>
      <c r="D337" s="90">
        <f t="shared" si="277"/>
        <v>6667.94</v>
      </c>
      <c r="E337" s="91">
        <f t="shared" si="262"/>
        <v>6683.28</v>
      </c>
      <c r="F337" s="92">
        <f t="shared" si="263"/>
        <v>45158</v>
      </c>
      <c r="G337" s="93">
        <f t="shared" si="270"/>
        <v>2.3005605929267148E-3</v>
      </c>
      <c r="H337" s="94">
        <f t="shared" si="264"/>
        <v>45219</v>
      </c>
      <c r="I337" s="94">
        <f t="shared" si="271"/>
        <v>45219</v>
      </c>
      <c r="J337" s="95">
        <f t="shared" si="278"/>
        <v>21</v>
      </c>
      <c r="K337" s="95">
        <f t="shared" si="261"/>
        <v>17</v>
      </c>
      <c r="L337" s="8">
        <f t="shared" si="279"/>
        <v>1.0018619499999999</v>
      </c>
      <c r="M337" s="96">
        <f t="shared" si="260"/>
        <v>1.0011996999999999</v>
      </c>
      <c r="N337" s="96">
        <f t="shared" si="252"/>
        <v>1.0428688709580165</v>
      </c>
      <c r="O337" s="89">
        <f t="shared" si="255"/>
        <v>1.0448106399999999</v>
      </c>
      <c r="P337" s="89">
        <f t="shared" si="272"/>
        <v>940.41815208000003</v>
      </c>
      <c r="Q337" s="11">
        <f t="shared" si="286"/>
        <v>0</v>
      </c>
      <c r="R337" s="7">
        <f t="shared" si="280"/>
        <v>0</v>
      </c>
      <c r="S337" s="89">
        <f t="shared" si="254"/>
        <v>0</v>
      </c>
      <c r="T337" s="98">
        <f t="shared" si="281"/>
        <v>8.5000000000000006E-2</v>
      </c>
      <c r="U337" s="97">
        <f t="shared" si="253"/>
        <v>17</v>
      </c>
      <c r="V337" s="97">
        <v>252</v>
      </c>
      <c r="W337" s="96">
        <f t="shared" si="273"/>
        <v>1.005518583</v>
      </c>
      <c r="X337" s="89">
        <f t="shared" si="274"/>
        <v>5.1897756199999998</v>
      </c>
      <c r="Y337" s="137">
        <f t="shared" si="275"/>
        <v>0</v>
      </c>
      <c r="Z337" s="99" t="str">
        <f t="shared" si="287"/>
        <v>J=</v>
      </c>
      <c r="AA337" s="94">
        <f t="shared" si="288"/>
        <v>45219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289"/>
        <v>136</v>
      </c>
      <c r="AH337" s="107">
        <f t="shared" si="248"/>
        <v>49023</v>
      </c>
      <c r="AI337" s="107">
        <f t="shared" si="282"/>
        <v>49020</v>
      </c>
      <c r="AJ337" s="107">
        <f t="shared" si="283"/>
        <v>49023</v>
      </c>
      <c r="AK337" s="107">
        <f t="shared" si="284"/>
        <v>49054</v>
      </c>
      <c r="AL337" s="105">
        <f t="shared" si="285"/>
        <v>22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276"/>
        <v>45214</v>
      </c>
      <c r="B338" s="89">
        <f t="shared" si="269"/>
        <v>945.6079277</v>
      </c>
      <c r="C338" s="89">
        <f t="shared" si="259"/>
        <v>900.08477716566449</v>
      </c>
      <c r="D338" s="90">
        <f t="shared" si="277"/>
        <v>6667.94</v>
      </c>
      <c r="E338" s="91">
        <f t="shared" si="262"/>
        <v>6683.28</v>
      </c>
      <c r="F338" s="92">
        <f t="shared" si="263"/>
        <v>45158</v>
      </c>
      <c r="G338" s="93">
        <f t="shared" si="270"/>
        <v>2.3005605929267148E-3</v>
      </c>
      <c r="H338" s="94">
        <f t="shared" si="264"/>
        <v>45219</v>
      </c>
      <c r="I338" s="94">
        <f t="shared" si="271"/>
        <v>45219</v>
      </c>
      <c r="J338" s="95">
        <f t="shared" si="278"/>
        <v>21</v>
      </c>
      <c r="K338" s="95">
        <f t="shared" si="261"/>
        <v>17</v>
      </c>
      <c r="L338" s="8">
        <f t="shared" si="279"/>
        <v>1.0018619499999999</v>
      </c>
      <c r="M338" s="96">
        <f t="shared" si="260"/>
        <v>1.0011996999999999</v>
      </c>
      <c r="N338" s="96">
        <f t="shared" si="252"/>
        <v>1.0428688709580165</v>
      </c>
      <c r="O338" s="89">
        <f t="shared" si="255"/>
        <v>1.0448106399999999</v>
      </c>
      <c r="P338" s="89">
        <f t="shared" si="272"/>
        <v>940.41815208000003</v>
      </c>
      <c r="Q338" s="11">
        <f t="shared" si="286"/>
        <v>0</v>
      </c>
      <c r="R338" s="7">
        <f t="shared" si="280"/>
        <v>0</v>
      </c>
      <c r="S338" s="89">
        <f t="shared" si="254"/>
        <v>0</v>
      </c>
      <c r="T338" s="98">
        <f t="shared" si="281"/>
        <v>8.5000000000000006E-2</v>
      </c>
      <c r="U338" s="97">
        <f t="shared" si="253"/>
        <v>17</v>
      </c>
      <c r="V338" s="97">
        <v>252</v>
      </c>
      <c r="W338" s="96">
        <f t="shared" si="273"/>
        <v>1.005518583</v>
      </c>
      <c r="X338" s="89">
        <f t="shared" si="274"/>
        <v>5.1897756199999998</v>
      </c>
      <c r="Y338" s="137">
        <f t="shared" si="275"/>
        <v>0</v>
      </c>
      <c r="Z338" s="99" t="str">
        <f t="shared" si="287"/>
        <v>J=</v>
      </c>
      <c r="AA338" s="94">
        <f t="shared" si="288"/>
        <v>45219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289"/>
        <v>137</v>
      </c>
      <c r="AH338" s="107">
        <f t="shared" si="248"/>
        <v>49054</v>
      </c>
      <c r="AI338" s="107">
        <f t="shared" si="282"/>
        <v>49053</v>
      </c>
      <c r="AJ338" s="107">
        <f t="shared" si="283"/>
        <v>49054</v>
      </c>
      <c r="AK338" s="107">
        <f t="shared" si="284"/>
        <v>49086</v>
      </c>
      <c r="AL338" s="105">
        <f t="shared" si="285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276"/>
        <v>45215</v>
      </c>
      <c r="B339" s="89">
        <f t="shared" si="269"/>
        <v>945.6079277</v>
      </c>
      <c r="C339" s="89">
        <f t="shared" si="259"/>
        <v>900.08477716566449</v>
      </c>
      <c r="D339" s="90">
        <f t="shared" si="277"/>
        <v>6667.94</v>
      </c>
      <c r="E339" s="91">
        <f t="shared" si="262"/>
        <v>6683.28</v>
      </c>
      <c r="F339" s="92">
        <f t="shared" si="263"/>
        <v>45158</v>
      </c>
      <c r="G339" s="93">
        <f t="shared" si="270"/>
        <v>2.3005605929267148E-3</v>
      </c>
      <c r="H339" s="94">
        <f t="shared" si="264"/>
        <v>45219</v>
      </c>
      <c r="I339" s="94">
        <f t="shared" si="271"/>
        <v>45219</v>
      </c>
      <c r="J339" s="95">
        <f t="shared" si="278"/>
        <v>21</v>
      </c>
      <c r="K339" s="95">
        <f t="shared" si="261"/>
        <v>17</v>
      </c>
      <c r="L339" s="8">
        <f t="shared" si="279"/>
        <v>1.0018619499999999</v>
      </c>
      <c r="M339" s="96">
        <f t="shared" si="260"/>
        <v>1.0011996999999999</v>
      </c>
      <c r="N339" s="96">
        <f t="shared" si="252"/>
        <v>1.0428688709580165</v>
      </c>
      <c r="O339" s="89">
        <f t="shared" si="255"/>
        <v>1.0448106399999999</v>
      </c>
      <c r="P339" s="89">
        <f t="shared" si="272"/>
        <v>940.41815208000003</v>
      </c>
      <c r="Q339" s="11">
        <f t="shared" si="286"/>
        <v>0</v>
      </c>
      <c r="R339" s="7">
        <f t="shared" si="280"/>
        <v>0</v>
      </c>
      <c r="S339" s="89">
        <f t="shared" si="254"/>
        <v>0</v>
      </c>
      <c r="T339" s="98">
        <f t="shared" si="281"/>
        <v>8.5000000000000006E-2</v>
      </c>
      <c r="U339" s="97">
        <f t="shared" si="253"/>
        <v>17</v>
      </c>
      <c r="V339" s="97">
        <v>252</v>
      </c>
      <c r="W339" s="96">
        <f t="shared" si="273"/>
        <v>1.005518583</v>
      </c>
      <c r="X339" s="89">
        <f t="shared" si="274"/>
        <v>5.1897756199999998</v>
      </c>
      <c r="Y339" s="137">
        <f t="shared" si="275"/>
        <v>0</v>
      </c>
      <c r="Z339" s="99" t="str">
        <f t="shared" si="287"/>
        <v>J=</v>
      </c>
      <c r="AA339" s="94">
        <f t="shared" si="288"/>
        <v>45219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289"/>
        <v>138</v>
      </c>
      <c r="AH339" s="107">
        <f t="shared" si="248"/>
        <v>49084</v>
      </c>
      <c r="AI339" s="107">
        <f t="shared" si="282"/>
        <v>49083</v>
      </c>
      <c r="AJ339" s="107">
        <f t="shared" si="283"/>
        <v>49086</v>
      </c>
      <c r="AK339" s="107">
        <f t="shared" si="284"/>
        <v>49115</v>
      </c>
      <c r="AL339" s="105">
        <f t="shared" si="285"/>
        <v>20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276"/>
        <v>45216</v>
      </c>
      <c r="B340" s="89">
        <f t="shared" si="269"/>
        <v>946.01760773000001</v>
      </c>
      <c r="C340" s="89">
        <f t="shared" si="259"/>
        <v>900.08477716566449</v>
      </c>
      <c r="D340" s="90">
        <f t="shared" si="277"/>
        <v>6667.94</v>
      </c>
      <c r="E340" s="91">
        <f t="shared" si="262"/>
        <v>6683.28</v>
      </c>
      <c r="F340" s="92">
        <f t="shared" si="263"/>
        <v>45158</v>
      </c>
      <c r="G340" s="93">
        <f t="shared" si="270"/>
        <v>2.3005605929267148E-3</v>
      </c>
      <c r="H340" s="94">
        <f t="shared" si="264"/>
        <v>45219</v>
      </c>
      <c r="I340" s="94">
        <f t="shared" si="271"/>
        <v>45219</v>
      </c>
      <c r="J340" s="95">
        <f t="shared" si="278"/>
        <v>21</v>
      </c>
      <c r="K340" s="95">
        <f t="shared" si="261"/>
        <v>18</v>
      </c>
      <c r="L340" s="8">
        <f t="shared" si="279"/>
        <v>1.00197158</v>
      </c>
      <c r="M340" s="96">
        <f t="shared" si="260"/>
        <v>1.0011996999999999</v>
      </c>
      <c r="N340" s="96">
        <f t="shared" si="252"/>
        <v>1.0428688709580165</v>
      </c>
      <c r="O340" s="89">
        <f t="shared" si="255"/>
        <v>1.0449249700000001</v>
      </c>
      <c r="P340" s="89">
        <f t="shared" si="272"/>
        <v>940.52105876999997</v>
      </c>
      <c r="Q340" s="11">
        <f t="shared" si="286"/>
        <v>0</v>
      </c>
      <c r="R340" s="7">
        <f t="shared" si="280"/>
        <v>0</v>
      </c>
      <c r="S340" s="89">
        <f t="shared" si="254"/>
        <v>0</v>
      </c>
      <c r="T340" s="98">
        <f t="shared" si="281"/>
        <v>8.5000000000000006E-2</v>
      </c>
      <c r="U340" s="97">
        <f t="shared" si="253"/>
        <v>18</v>
      </c>
      <c r="V340" s="97">
        <v>252</v>
      </c>
      <c r="W340" s="96">
        <f t="shared" si="273"/>
        <v>1.005844153</v>
      </c>
      <c r="X340" s="89">
        <f t="shared" si="274"/>
        <v>5.4965489600000002</v>
      </c>
      <c r="Y340" s="137">
        <f t="shared" si="275"/>
        <v>0</v>
      </c>
      <c r="Z340" s="99" t="str">
        <f t="shared" si="287"/>
        <v>J=</v>
      </c>
      <c r="AA340" s="94">
        <f t="shared" si="288"/>
        <v>45219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289"/>
        <v>139</v>
      </c>
      <c r="AH340" s="107">
        <f t="shared" si="248"/>
        <v>49115</v>
      </c>
      <c r="AI340" s="107">
        <f t="shared" si="282"/>
        <v>49114</v>
      </c>
      <c r="AJ340" s="107">
        <f t="shared" si="283"/>
        <v>49115</v>
      </c>
      <c r="AK340" s="107">
        <f t="shared" si="284"/>
        <v>49145</v>
      </c>
      <c r="AL340" s="105">
        <f t="shared" si="285"/>
        <v>22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276"/>
        <v>45217</v>
      </c>
      <c r="B341" s="89">
        <f t="shared" si="269"/>
        <v>946.42747071999997</v>
      </c>
      <c r="C341" s="89">
        <f t="shared" si="259"/>
        <v>900.08477716566449</v>
      </c>
      <c r="D341" s="90">
        <f t="shared" si="277"/>
        <v>6667.94</v>
      </c>
      <c r="E341" s="91">
        <f t="shared" si="262"/>
        <v>6683.28</v>
      </c>
      <c r="F341" s="92">
        <f t="shared" si="263"/>
        <v>45158</v>
      </c>
      <c r="G341" s="93">
        <f t="shared" si="270"/>
        <v>2.3005605929267148E-3</v>
      </c>
      <c r="H341" s="94">
        <f t="shared" si="264"/>
        <v>45219</v>
      </c>
      <c r="I341" s="94">
        <f t="shared" si="271"/>
        <v>45219</v>
      </c>
      <c r="J341" s="95">
        <f t="shared" si="278"/>
        <v>21</v>
      </c>
      <c r="K341" s="95">
        <f t="shared" si="261"/>
        <v>19</v>
      </c>
      <c r="L341" s="8">
        <f t="shared" si="279"/>
        <v>1.0020812299999999</v>
      </c>
      <c r="M341" s="96">
        <f t="shared" si="260"/>
        <v>1.0011996999999999</v>
      </c>
      <c r="N341" s="96">
        <f t="shared" si="252"/>
        <v>1.0428688709580165</v>
      </c>
      <c r="O341" s="89">
        <f t="shared" si="255"/>
        <v>1.0450393200000001</v>
      </c>
      <c r="P341" s="89">
        <f t="shared" si="272"/>
        <v>940.62398346999998</v>
      </c>
      <c r="Q341" s="11">
        <f t="shared" si="286"/>
        <v>0</v>
      </c>
      <c r="R341" s="7">
        <f t="shared" si="280"/>
        <v>0</v>
      </c>
      <c r="S341" s="89">
        <f t="shared" si="254"/>
        <v>0</v>
      </c>
      <c r="T341" s="98">
        <f t="shared" si="281"/>
        <v>8.5000000000000006E-2</v>
      </c>
      <c r="U341" s="97">
        <f t="shared" si="253"/>
        <v>19</v>
      </c>
      <c r="V341" s="97">
        <v>252</v>
      </c>
      <c r="W341" s="96">
        <f t="shared" si="273"/>
        <v>1.0061698269999999</v>
      </c>
      <c r="X341" s="89">
        <f t="shared" si="274"/>
        <v>5.8034872499999999</v>
      </c>
      <c r="Y341" s="137">
        <f t="shared" si="275"/>
        <v>0</v>
      </c>
      <c r="Z341" s="99" t="str">
        <f t="shared" si="287"/>
        <v>J=</v>
      </c>
      <c r="AA341" s="94">
        <f t="shared" si="288"/>
        <v>45219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289"/>
        <v>140</v>
      </c>
      <c r="AH341" s="107">
        <f t="shared" si="248"/>
        <v>49145</v>
      </c>
      <c r="AI341" s="107">
        <f t="shared" si="282"/>
        <v>49144</v>
      </c>
      <c r="AJ341" s="107">
        <f t="shared" si="283"/>
        <v>49145</v>
      </c>
      <c r="AK341" s="107">
        <f t="shared" si="284"/>
        <v>49177</v>
      </c>
      <c r="AL341" s="105">
        <f t="shared" si="285"/>
        <v>22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276"/>
        <v>45218</v>
      </c>
      <c r="B342" s="89">
        <f t="shared" si="269"/>
        <v>946.83751043999996</v>
      </c>
      <c r="C342" s="89">
        <f t="shared" si="259"/>
        <v>900.08477716566449</v>
      </c>
      <c r="D342" s="90">
        <f t="shared" si="277"/>
        <v>6667.94</v>
      </c>
      <c r="E342" s="91">
        <f t="shared" si="262"/>
        <v>6683.28</v>
      </c>
      <c r="F342" s="92">
        <f t="shared" si="263"/>
        <v>45158</v>
      </c>
      <c r="G342" s="93">
        <f t="shared" si="270"/>
        <v>2.3005605929267148E-3</v>
      </c>
      <c r="H342" s="94">
        <f t="shared" si="264"/>
        <v>45219</v>
      </c>
      <c r="I342" s="94">
        <f t="shared" si="271"/>
        <v>45219</v>
      </c>
      <c r="J342" s="95">
        <f t="shared" si="278"/>
        <v>21</v>
      </c>
      <c r="K342" s="95">
        <f t="shared" si="261"/>
        <v>20</v>
      </c>
      <c r="L342" s="8">
        <f t="shared" si="279"/>
        <v>1.0021908900000001</v>
      </c>
      <c r="M342" s="96">
        <f t="shared" si="260"/>
        <v>1.0011996999999999</v>
      </c>
      <c r="N342" s="96">
        <f t="shared" si="252"/>
        <v>1.0428688709580165</v>
      </c>
      <c r="O342" s="89">
        <f t="shared" si="255"/>
        <v>1.0451536800000001</v>
      </c>
      <c r="P342" s="89">
        <f t="shared" si="272"/>
        <v>940.72691715999997</v>
      </c>
      <c r="Q342" s="11">
        <f t="shared" si="286"/>
        <v>0</v>
      </c>
      <c r="R342" s="7">
        <f t="shared" si="280"/>
        <v>0</v>
      </c>
      <c r="S342" s="89">
        <f t="shared" si="254"/>
        <v>0</v>
      </c>
      <c r="T342" s="98">
        <f t="shared" si="281"/>
        <v>8.5000000000000006E-2</v>
      </c>
      <c r="U342" s="97">
        <f t="shared" si="253"/>
        <v>20</v>
      </c>
      <c r="V342" s="97">
        <v>252</v>
      </c>
      <c r="W342" s="96">
        <f t="shared" si="273"/>
        <v>1.006495608</v>
      </c>
      <c r="X342" s="89">
        <f t="shared" si="274"/>
        <v>6.1105932799999998</v>
      </c>
      <c r="Y342" s="137">
        <f t="shared" si="275"/>
        <v>0</v>
      </c>
      <c r="Z342" s="99" t="str">
        <f t="shared" si="287"/>
        <v>J=</v>
      </c>
      <c r="AA342" s="94">
        <f t="shared" si="288"/>
        <v>45219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289"/>
        <v>141</v>
      </c>
      <c r="AH342" s="107">
        <f t="shared" si="248"/>
        <v>49176</v>
      </c>
      <c r="AI342" s="107">
        <f t="shared" si="282"/>
        <v>49174</v>
      </c>
      <c r="AJ342" s="107">
        <f t="shared" si="283"/>
        <v>49177</v>
      </c>
      <c r="AK342" s="107">
        <f t="shared" si="284"/>
        <v>49207</v>
      </c>
      <c r="AL342" s="105">
        <f t="shared" si="285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276"/>
        <v>45219</v>
      </c>
      <c r="B343" s="89">
        <f t="shared" si="269"/>
        <v>947.24772416000008</v>
      </c>
      <c r="C343" s="89">
        <f t="shared" si="259"/>
        <v>900.08477716566449</v>
      </c>
      <c r="D343" s="90">
        <f t="shared" si="277"/>
        <v>6667.94</v>
      </c>
      <c r="E343" s="91">
        <f t="shared" si="262"/>
        <v>6683.28</v>
      </c>
      <c r="F343" s="92">
        <f t="shared" si="263"/>
        <v>45158</v>
      </c>
      <c r="G343" s="93">
        <f t="shared" si="270"/>
        <v>2.3005605929267148E-3</v>
      </c>
      <c r="H343" s="94">
        <f t="shared" si="264"/>
        <v>45250</v>
      </c>
      <c r="I343" s="94">
        <f t="shared" si="271"/>
        <v>45219</v>
      </c>
      <c r="J343" s="95">
        <f t="shared" si="278"/>
        <v>21</v>
      </c>
      <c r="K343" s="95">
        <f t="shared" si="261"/>
        <v>21</v>
      </c>
      <c r="L343" s="8">
        <f t="shared" si="279"/>
        <v>1.0023005599999999</v>
      </c>
      <c r="M343" s="96">
        <f t="shared" si="260"/>
        <v>1.0011996999999999</v>
      </c>
      <c r="N343" s="96">
        <f t="shared" si="252"/>
        <v>1.0428688709580165</v>
      </c>
      <c r="O343" s="89">
        <f t="shared" si="255"/>
        <v>1.04526805</v>
      </c>
      <c r="P343" s="89">
        <f t="shared" si="272"/>
        <v>940.82985986000006</v>
      </c>
      <c r="Q343" s="11">
        <f t="shared" si="286"/>
        <v>11</v>
      </c>
      <c r="R343" s="7">
        <f t="shared" si="280"/>
        <v>0</v>
      </c>
      <c r="S343" s="89">
        <f t="shared" si="254"/>
        <v>0</v>
      </c>
      <c r="T343" s="98">
        <f t="shared" si="281"/>
        <v>8.5000000000000006E-2</v>
      </c>
      <c r="U343" s="97">
        <f t="shared" si="253"/>
        <v>21</v>
      </c>
      <c r="V343" s="97">
        <v>252</v>
      </c>
      <c r="W343" s="96">
        <f t="shared" si="273"/>
        <v>1.0068214929999999</v>
      </c>
      <c r="X343" s="89">
        <f t="shared" si="274"/>
        <v>6.4178642999999997</v>
      </c>
      <c r="Y343" s="137">
        <f t="shared" si="275"/>
        <v>6.4178642999999997</v>
      </c>
      <c r="Z343" s="99" t="str">
        <f t="shared" si="287"/>
        <v>J=</v>
      </c>
      <c r="AA343" s="94">
        <f t="shared" si="288"/>
        <v>45219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289"/>
        <v>142</v>
      </c>
      <c r="AH343" s="107">
        <f t="shared" si="248"/>
        <v>49207</v>
      </c>
      <c r="AI343" s="107">
        <f t="shared" si="282"/>
        <v>49206</v>
      </c>
      <c r="AJ343" s="107">
        <f t="shared" si="283"/>
        <v>49207</v>
      </c>
      <c r="AK343" s="107">
        <f t="shared" si="284"/>
        <v>49237</v>
      </c>
      <c r="AL343" s="105">
        <f t="shared" si="285"/>
        <v>21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276"/>
        <v>45220</v>
      </c>
      <c r="B344" s="89">
        <f t="shared" si="269"/>
        <v>941.26313837999999</v>
      </c>
      <c r="C344" s="89">
        <f t="shared" si="259"/>
        <v>900.08477716566449</v>
      </c>
      <c r="D344" s="90">
        <f t="shared" si="277"/>
        <v>6683.28</v>
      </c>
      <c r="E344" s="91">
        <f t="shared" si="262"/>
        <v>6700.66</v>
      </c>
      <c r="F344" s="92">
        <f t="shared" si="263"/>
        <v>45189</v>
      </c>
      <c r="G344" s="93">
        <f t="shared" si="270"/>
        <v>2.60051950539264E-3</v>
      </c>
      <c r="H344" s="94">
        <f t="shared" si="264"/>
        <v>45250</v>
      </c>
      <c r="I344" s="94">
        <f t="shared" si="271"/>
        <v>45250</v>
      </c>
      <c r="J344" s="95">
        <f t="shared" si="278"/>
        <v>19</v>
      </c>
      <c r="K344" s="95">
        <f t="shared" si="261"/>
        <v>1</v>
      </c>
      <c r="L344" s="8">
        <f t="shared" si="279"/>
        <v>1.0001367000000001</v>
      </c>
      <c r="M344" s="96">
        <f t="shared" si="260"/>
        <v>1.0023005599999999</v>
      </c>
      <c r="N344" s="96">
        <f t="shared" si="252"/>
        <v>1.0452680533677876</v>
      </c>
      <c r="O344" s="89">
        <f t="shared" si="255"/>
        <v>1.04541094</v>
      </c>
      <c r="P344" s="89">
        <f t="shared" si="272"/>
        <v>940.95847297</v>
      </c>
      <c r="Q344" s="11">
        <f t="shared" si="286"/>
        <v>0</v>
      </c>
      <c r="R344" s="7">
        <f t="shared" si="280"/>
        <v>0</v>
      </c>
      <c r="S344" s="89">
        <f t="shared" si="254"/>
        <v>0</v>
      </c>
      <c r="T344" s="98">
        <f t="shared" si="281"/>
        <v>8.5000000000000006E-2</v>
      </c>
      <c r="U344" s="97">
        <f t="shared" si="253"/>
        <v>1</v>
      </c>
      <c r="V344" s="97">
        <v>252</v>
      </c>
      <c r="W344" s="96">
        <f t="shared" si="273"/>
        <v>1.0003237819999999</v>
      </c>
      <c r="X344" s="89">
        <f t="shared" si="274"/>
        <v>0.30466541000000003</v>
      </c>
      <c r="Y344" s="137">
        <f t="shared" si="275"/>
        <v>0</v>
      </c>
      <c r="Z344" s="99" t="str">
        <f t="shared" si="287"/>
        <v>J=</v>
      </c>
      <c r="AA344" s="94">
        <f t="shared" si="288"/>
        <v>45250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289"/>
        <v>143</v>
      </c>
      <c r="AH344" s="107">
        <f t="shared" ref="AH344:AH385" si="290">EDATE(AH343,1)</f>
        <v>49237</v>
      </c>
      <c r="AI344" s="107">
        <f t="shared" si="282"/>
        <v>49236</v>
      </c>
      <c r="AJ344" s="107">
        <f t="shared" si="283"/>
        <v>49237</v>
      </c>
      <c r="AK344" s="107">
        <f t="shared" si="284"/>
        <v>49269</v>
      </c>
      <c r="AL344" s="105">
        <f t="shared" si="285"/>
        <v>19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276"/>
        <v>45221</v>
      </c>
      <c r="B345" s="89">
        <f t="shared" si="269"/>
        <v>941.26313837999999</v>
      </c>
      <c r="C345" s="89">
        <f t="shared" si="259"/>
        <v>900.08477716566449</v>
      </c>
      <c r="D345" s="90">
        <f t="shared" si="277"/>
        <v>6683.28</v>
      </c>
      <c r="E345" s="91">
        <f t="shared" si="262"/>
        <v>6700.66</v>
      </c>
      <c r="F345" s="92">
        <f t="shared" si="263"/>
        <v>45189</v>
      </c>
      <c r="G345" s="93">
        <f t="shared" si="270"/>
        <v>2.60051950539264E-3</v>
      </c>
      <c r="H345" s="94">
        <f t="shared" si="264"/>
        <v>45250</v>
      </c>
      <c r="I345" s="94">
        <f t="shared" si="271"/>
        <v>45250</v>
      </c>
      <c r="J345" s="95">
        <f t="shared" si="278"/>
        <v>19</v>
      </c>
      <c r="K345" s="95">
        <f t="shared" si="261"/>
        <v>1</v>
      </c>
      <c r="L345" s="8">
        <f t="shared" si="279"/>
        <v>1.0001367000000001</v>
      </c>
      <c r="M345" s="96">
        <f t="shared" si="260"/>
        <v>1.0023005599999999</v>
      </c>
      <c r="N345" s="96">
        <f t="shared" si="252"/>
        <v>1.0452680533677876</v>
      </c>
      <c r="O345" s="89">
        <f t="shared" si="255"/>
        <v>1.04541094</v>
      </c>
      <c r="P345" s="89">
        <f t="shared" si="272"/>
        <v>940.95847297</v>
      </c>
      <c r="Q345" s="11">
        <f t="shared" si="286"/>
        <v>0</v>
      </c>
      <c r="R345" s="7">
        <f t="shared" si="280"/>
        <v>0</v>
      </c>
      <c r="S345" s="89">
        <f t="shared" si="254"/>
        <v>0</v>
      </c>
      <c r="T345" s="98">
        <f t="shared" si="281"/>
        <v>8.5000000000000006E-2</v>
      </c>
      <c r="U345" s="97">
        <f t="shared" si="253"/>
        <v>1</v>
      </c>
      <c r="V345" s="97">
        <v>252</v>
      </c>
      <c r="W345" s="96">
        <f t="shared" si="273"/>
        <v>1.0003237819999999</v>
      </c>
      <c r="X345" s="89">
        <f t="shared" si="274"/>
        <v>0.30466541000000003</v>
      </c>
      <c r="Y345" s="137">
        <f t="shared" si="275"/>
        <v>0</v>
      </c>
      <c r="Z345" s="99" t="str">
        <f t="shared" si="287"/>
        <v>J=</v>
      </c>
      <c r="AA345" s="94">
        <f t="shared" si="288"/>
        <v>45250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289"/>
        <v>144</v>
      </c>
      <c r="AH345" s="107">
        <f t="shared" si="290"/>
        <v>49268</v>
      </c>
      <c r="AI345" s="107">
        <f t="shared" si="282"/>
        <v>49265</v>
      </c>
      <c r="AJ345" s="107">
        <f t="shared" si="283"/>
        <v>49269</v>
      </c>
      <c r="AK345" s="107">
        <f t="shared" si="284"/>
        <v>49298</v>
      </c>
      <c r="AL345" s="105">
        <f t="shared" si="285"/>
        <v>21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276"/>
        <v>45222</v>
      </c>
      <c r="B346" s="89">
        <f t="shared" si="269"/>
        <v>941.26313837999999</v>
      </c>
      <c r="C346" s="89">
        <f t="shared" si="259"/>
        <v>900.08477716566449</v>
      </c>
      <c r="D346" s="90">
        <f t="shared" si="277"/>
        <v>6683.28</v>
      </c>
      <c r="E346" s="91">
        <f t="shared" si="262"/>
        <v>6700.66</v>
      </c>
      <c r="F346" s="92">
        <f t="shared" si="263"/>
        <v>45189</v>
      </c>
      <c r="G346" s="93">
        <f t="shared" si="270"/>
        <v>2.60051950539264E-3</v>
      </c>
      <c r="H346" s="94">
        <f t="shared" si="264"/>
        <v>45250</v>
      </c>
      <c r="I346" s="94">
        <f t="shared" si="271"/>
        <v>45250</v>
      </c>
      <c r="J346" s="95">
        <f t="shared" si="278"/>
        <v>19</v>
      </c>
      <c r="K346" s="95">
        <f t="shared" si="261"/>
        <v>1</v>
      </c>
      <c r="L346" s="8">
        <f t="shared" si="279"/>
        <v>1.0001367000000001</v>
      </c>
      <c r="M346" s="96">
        <f t="shared" si="260"/>
        <v>1.0023005599999999</v>
      </c>
      <c r="N346" s="96">
        <f t="shared" si="252"/>
        <v>1.0452680533677876</v>
      </c>
      <c r="O346" s="89">
        <f t="shared" si="255"/>
        <v>1.04541094</v>
      </c>
      <c r="P346" s="89">
        <f t="shared" si="272"/>
        <v>940.95847297</v>
      </c>
      <c r="Q346" s="11">
        <f t="shared" si="286"/>
        <v>0</v>
      </c>
      <c r="R346" s="7">
        <f t="shared" si="280"/>
        <v>0</v>
      </c>
      <c r="S346" s="89">
        <f t="shared" si="254"/>
        <v>0</v>
      </c>
      <c r="T346" s="98">
        <f t="shared" si="281"/>
        <v>8.5000000000000006E-2</v>
      </c>
      <c r="U346" s="97">
        <f t="shared" si="253"/>
        <v>1</v>
      </c>
      <c r="V346" s="97">
        <v>252</v>
      </c>
      <c r="W346" s="96">
        <f t="shared" si="273"/>
        <v>1.0003237819999999</v>
      </c>
      <c r="X346" s="89">
        <f t="shared" si="274"/>
        <v>0.30466541000000003</v>
      </c>
      <c r="Y346" s="137">
        <f t="shared" si="275"/>
        <v>0</v>
      </c>
      <c r="Z346" s="99" t="str">
        <f t="shared" si="287"/>
        <v>J=</v>
      </c>
      <c r="AA346" s="94">
        <f t="shared" si="288"/>
        <v>45250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289"/>
        <v>145</v>
      </c>
      <c r="AH346" s="107">
        <f t="shared" si="290"/>
        <v>49298</v>
      </c>
      <c r="AI346" s="107">
        <f t="shared" si="282"/>
        <v>49297</v>
      </c>
      <c r="AJ346" s="107">
        <f t="shared" si="283"/>
        <v>49298</v>
      </c>
      <c r="AK346" s="107">
        <f t="shared" si="284"/>
        <v>49331</v>
      </c>
      <c r="AL346" s="105">
        <f t="shared" si="285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276"/>
        <v>45223</v>
      </c>
      <c r="B347" s="89">
        <f t="shared" si="269"/>
        <v>941.69661797000003</v>
      </c>
      <c r="C347" s="89">
        <f t="shared" si="259"/>
        <v>900.08477716566449</v>
      </c>
      <c r="D347" s="90">
        <f t="shared" si="277"/>
        <v>6683.28</v>
      </c>
      <c r="E347" s="91">
        <f t="shared" si="262"/>
        <v>6700.66</v>
      </c>
      <c r="F347" s="92">
        <f t="shared" si="263"/>
        <v>45189</v>
      </c>
      <c r="G347" s="93">
        <f t="shared" si="270"/>
        <v>2.60051950539264E-3</v>
      </c>
      <c r="H347" s="94">
        <f t="shared" si="264"/>
        <v>45250</v>
      </c>
      <c r="I347" s="94">
        <f t="shared" si="271"/>
        <v>45250</v>
      </c>
      <c r="J347" s="95">
        <f t="shared" si="278"/>
        <v>19</v>
      </c>
      <c r="K347" s="95">
        <f t="shared" si="261"/>
        <v>2</v>
      </c>
      <c r="L347" s="8">
        <f t="shared" si="279"/>
        <v>1.0002734200000001</v>
      </c>
      <c r="M347" s="96">
        <f t="shared" si="260"/>
        <v>1.0023005599999999</v>
      </c>
      <c r="N347" s="96">
        <f t="shared" si="252"/>
        <v>1.0452680533677876</v>
      </c>
      <c r="O347" s="89">
        <f t="shared" si="255"/>
        <v>1.0455538499999999</v>
      </c>
      <c r="P347" s="89">
        <f t="shared" si="272"/>
        <v>941.08710409000003</v>
      </c>
      <c r="Q347" s="11">
        <f t="shared" si="286"/>
        <v>0</v>
      </c>
      <c r="R347" s="7">
        <f t="shared" si="280"/>
        <v>0</v>
      </c>
      <c r="S347" s="89">
        <f t="shared" si="254"/>
        <v>0</v>
      </c>
      <c r="T347" s="98">
        <f t="shared" si="281"/>
        <v>8.5000000000000006E-2</v>
      </c>
      <c r="U347" s="97">
        <f t="shared" si="253"/>
        <v>2</v>
      </c>
      <c r="V347" s="97">
        <v>252</v>
      </c>
      <c r="W347" s="96">
        <f t="shared" si="273"/>
        <v>1.00064767</v>
      </c>
      <c r="X347" s="89">
        <f t="shared" si="274"/>
        <v>0.60951387999999995</v>
      </c>
      <c r="Y347" s="137">
        <f t="shared" si="275"/>
        <v>0</v>
      </c>
      <c r="Z347" s="99" t="str">
        <f t="shared" si="287"/>
        <v>J=</v>
      </c>
      <c r="AA347" s="94">
        <f t="shared" si="288"/>
        <v>45250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289"/>
        <v>146</v>
      </c>
      <c r="AH347" s="107">
        <f t="shared" si="290"/>
        <v>49329</v>
      </c>
      <c r="AI347" s="107">
        <f t="shared" si="282"/>
        <v>49328</v>
      </c>
      <c r="AJ347" s="107">
        <f t="shared" si="283"/>
        <v>49331</v>
      </c>
      <c r="AK347" s="107">
        <f t="shared" si="284"/>
        <v>49360</v>
      </c>
      <c r="AL347" s="105">
        <f t="shared" si="285"/>
        <v>19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276"/>
        <v>45224</v>
      </c>
      <c r="B348" s="89">
        <f t="shared" si="269"/>
        <v>942.13028777</v>
      </c>
      <c r="C348" s="89">
        <f t="shared" si="259"/>
        <v>900.08477716566449</v>
      </c>
      <c r="D348" s="90">
        <f t="shared" si="277"/>
        <v>6683.28</v>
      </c>
      <c r="E348" s="91">
        <f t="shared" si="262"/>
        <v>6700.66</v>
      </c>
      <c r="F348" s="92">
        <f t="shared" si="263"/>
        <v>45189</v>
      </c>
      <c r="G348" s="93">
        <f t="shared" si="270"/>
        <v>2.60051950539264E-3</v>
      </c>
      <c r="H348" s="94">
        <f t="shared" si="264"/>
        <v>45250</v>
      </c>
      <c r="I348" s="94">
        <f t="shared" si="271"/>
        <v>45250</v>
      </c>
      <c r="J348" s="95">
        <f t="shared" si="278"/>
        <v>19</v>
      </c>
      <c r="K348" s="95">
        <f t="shared" si="261"/>
        <v>3</v>
      </c>
      <c r="L348" s="8">
        <f t="shared" si="279"/>
        <v>1.00041015</v>
      </c>
      <c r="M348" s="96">
        <f t="shared" si="260"/>
        <v>1.0023005599999999</v>
      </c>
      <c r="N348" s="96">
        <f t="shared" si="252"/>
        <v>1.0452680533677876</v>
      </c>
      <c r="O348" s="89">
        <f t="shared" si="255"/>
        <v>1.0456967699999999</v>
      </c>
      <c r="P348" s="89">
        <f t="shared" si="272"/>
        <v>941.21574420000002</v>
      </c>
      <c r="Q348" s="11">
        <f t="shared" si="286"/>
        <v>0</v>
      </c>
      <c r="R348" s="7">
        <f t="shared" si="280"/>
        <v>0</v>
      </c>
      <c r="S348" s="89">
        <f t="shared" si="254"/>
        <v>0</v>
      </c>
      <c r="T348" s="98">
        <f t="shared" si="281"/>
        <v>8.5000000000000006E-2</v>
      </c>
      <c r="U348" s="97">
        <f t="shared" si="253"/>
        <v>3</v>
      </c>
      <c r="V348" s="97">
        <v>252</v>
      </c>
      <c r="W348" s="96">
        <f t="shared" si="273"/>
        <v>1.000971662</v>
      </c>
      <c r="X348" s="89">
        <f t="shared" si="274"/>
        <v>0.91454356999999997</v>
      </c>
      <c r="Y348" s="137">
        <f t="shared" si="275"/>
        <v>0</v>
      </c>
      <c r="Z348" s="99" t="str">
        <f t="shared" si="287"/>
        <v>J=</v>
      </c>
      <c r="AA348" s="94">
        <f t="shared" si="288"/>
        <v>45250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289"/>
        <v>147</v>
      </c>
      <c r="AH348" s="107">
        <f t="shared" si="290"/>
        <v>49360</v>
      </c>
      <c r="AI348" s="107">
        <f t="shared" si="282"/>
        <v>49359</v>
      </c>
      <c r="AJ348" s="107">
        <f t="shared" si="283"/>
        <v>49360</v>
      </c>
      <c r="AK348" s="107">
        <f t="shared" si="284"/>
        <v>49388</v>
      </c>
      <c r="AL348" s="105">
        <f t="shared" si="285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276"/>
        <v>45225</v>
      </c>
      <c r="B349" s="89">
        <f t="shared" si="269"/>
        <v>942.56416680999996</v>
      </c>
      <c r="C349" s="89">
        <f t="shared" si="259"/>
        <v>900.08477716566449</v>
      </c>
      <c r="D349" s="90">
        <f t="shared" si="277"/>
        <v>6683.28</v>
      </c>
      <c r="E349" s="91">
        <f t="shared" si="262"/>
        <v>6700.66</v>
      </c>
      <c r="F349" s="92">
        <f t="shared" si="263"/>
        <v>45189</v>
      </c>
      <c r="G349" s="93">
        <f t="shared" si="270"/>
        <v>2.60051950539264E-3</v>
      </c>
      <c r="H349" s="94">
        <f t="shared" si="264"/>
        <v>45250</v>
      </c>
      <c r="I349" s="94">
        <f t="shared" si="271"/>
        <v>45250</v>
      </c>
      <c r="J349" s="95">
        <f t="shared" si="278"/>
        <v>19</v>
      </c>
      <c r="K349" s="95">
        <f t="shared" si="261"/>
        <v>4</v>
      </c>
      <c r="L349" s="8">
        <f t="shared" si="279"/>
        <v>1.00054691</v>
      </c>
      <c r="M349" s="96">
        <f t="shared" si="260"/>
        <v>1.0023005599999999</v>
      </c>
      <c r="N349" s="96">
        <f t="shared" si="252"/>
        <v>1.0452680533677876</v>
      </c>
      <c r="O349" s="89">
        <f t="shared" si="255"/>
        <v>1.04583972</v>
      </c>
      <c r="P349" s="89">
        <f t="shared" si="272"/>
        <v>941.34441131999995</v>
      </c>
      <c r="Q349" s="11">
        <f t="shared" si="286"/>
        <v>0</v>
      </c>
      <c r="R349" s="7">
        <f t="shared" si="280"/>
        <v>0</v>
      </c>
      <c r="S349" s="89">
        <f t="shared" si="254"/>
        <v>0</v>
      </c>
      <c r="T349" s="98">
        <f t="shared" si="281"/>
        <v>8.5000000000000006E-2</v>
      </c>
      <c r="U349" s="97">
        <f t="shared" si="253"/>
        <v>4</v>
      </c>
      <c r="V349" s="97">
        <v>252</v>
      </c>
      <c r="W349" s="96">
        <f t="shared" si="273"/>
        <v>1.001295759</v>
      </c>
      <c r="X349" s="89">
        <f t="shared" si="274"/>
        <v>1.2197554900000001</v>
      </c>
      <c r="Y349" s="137">
        <f t="shared" si="275"/>
        <v>0</v>
      </c>
      <c r="Z349" s="99" t="str">
        <f t="shared" si="287"/>
        <v>J=</v>
      </c>
      <c r="AA349" s="94">
        <f t="shared" si="288"/>
        <v>45250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289"/>
        <v>148</v>
      </c>
      <c r="AH349" s="107">
        <f t="shared" si="290"/>
        <v>49388</v>
      </c>
      <c r="AI349" s="107">
        <f t="shared" si="282"/>
        <v>49387</v>
      </c>
      <c r="AJ349" s="107">
        <f t="shared" si="283"/>
        <v>49388</v>
      </c>
      <c r="AK349" s="107">
        <f t="shared" si="284"/>
        <v>49419</v>
      </c>
      <c r="AL349" s="105">
        <f t="shared" si="285"/>
        <v>22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276"/>
        <v>45226</v>
      </c>
      <c r="B350" s="89">
        <f t="shared" si="269"/>
        <v>942.99824612999998</v>
      </c>
      <c r="C350" s="89">
        <f t="shared" si="259"/>
        <v>900.08477716566449</v>
      </c>
      <c r="D350" s="90">
        <f t="shared" si="277"/>
        <v>6683.28</v>
      </c>
      <c r="E350" s="91">
        <f t="shared" si="262"/>
        <v>6700.66</v>
      </c>
      <c r="F350" s="92">
        <f t="shared" si="263"/>
        <v>45189</v>
      </c>
      <c r="G350" s="93">
        <f t="shared" si="270"/>
        <v>2.60051950539264E-3</v>
      </c>
      <c r="H350" s="94">
        <f t="shared" si="264"/>
        <v>45250</v>
      </c>
      <c r="I350" s="94">
        <f t="shared" si="271"/>
        <v>45250</v>
      </c>
      <c r="J350" s="95">
        <f t="shared" si="278"/>
        <v>19</v>
      </c>
      <c r="K350" s="95">
        <f t="shared" si="261"/>
        <v>5</v>
      </c>
      <c r="L350" s="8">
        <f t="shared" si="279"/>
        <v>1.00068369</v>
      </c>
      <c r="M350" s="96">
        <f t="shared" si="260"/>
        <v>1.0023005599999999</v>
      </c>
      <c r="N350" s="96">
        <f t="shared" si="252"/>
        <v>1.0452680533677876</v>
      </c>
      <c r="O350" s="89">
        <f t="shared" si="255"/>
        <v>1.04598269</v>
      </c>
      <c r="P350" s="89">
        <f t="shared" si="272"/>
        <v>941.47309643999995</v>
      </c>
      <c r="Q350" s="11">
        <f t="shared" si="286"/>
        <v>0</v>
      </c>
      <c r="R350" s="7">
        <f t="shared" si="280"/>
        <v>0</v>
      </c>
      <c r="S350" s="89">
        <f t="shared" si="254"/>
        <v>0</v>
      </c>
      <c r="T350" s="98">
        <f t="shared" si="281"/>
        <v>8.5000000000000006E-2</v>
      </c>
      <c r="U350" s="97">
        <f t="shared" si="253"/>
        <v>5</v>
      </c>
      <c r="V350" s="97">
        <v>252</v>
      </c>
      <c r="W350" s="96">
        <f t="shared" si="273"/>
        <v>1.0016199610000001</v>
      </c>
      <c r="X350" s="89">
        <f t="shared" si="274"/>
        <v>1.5251496899999999</v>
      </c>
      <c r="Y350" s="137">
        <f t="shared" si="275"/>
        <v>0</v>
      </c>
      <c r="Z350" s="99" t="str">
        <f t="shared" si="287"/>
        <v>J=</v>
      </c>
      <c r="AA350" s="94">
        <f t="shared" si="288"/>
        <v>45250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289"/>
        <v>149</v>
      </c>
      <c r="AH350" s="107">
        <f t="shared" si="290"/>
        <v>49419</v>
      </c>
      <c r="AI350" s="107">
        <f t="shared" si="282"/>
        <v>49418</v>
      </c>
      <c r="AJ350" s="107">
        <f t="shared" si="283"/>
        <v>49419</v>
      </c>
      <c r="AK350" s="107">
        <f t="shared" si="284"/>
        <v>49450</v>
      </c>
      <c r="AL350" s="105">
        <f t="shared" si="285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276"/>
        <v>45227</v>
      </c>
      <c r="B351" s="89">
        <f t="shared" si="269"/>
        <v>943.43251679000002</v>
      </c>
      <c r="C351" s="89">
        <f t="shared" si="259"/>
        <v>900.08477716566449</v>
      </c>
      <c r="D351" s="90">
        <f t="shared" si="277"/>
        <v>6683.28</v>
      </c>
      <c r="E351" s="91">
        <f t="shared" si="262"/>
        <v>6700.66</v>
      </c>
      <c r="F351" s="92">
        <f t="shared" si="263"/>
        <v>45189</v>
      </c>
      <c r="G351" s="93">
        <f t="shared" si="270"/>
        <v>2.60051950539264E-3</v>
      </c>
      <c r="H351" s="94">
        <f t="shared" si="264"/>
        <v>45250</v>
      </c>
      <c r="I351" s="94">
        <f t="shared" si="271"/>
        <v>45250</v>
      </c>
      <c r="J351" s="95">
        <f t="shared" si="278"/>
        <v>19</v>
      </c>
      <c r="K351" s="95">
        <f t="shared" si="261"/>
        <v>6</v>
      </c>
      <c r="L351" s="8">
        <f t="shared" si="279"/>
        <v>1.00082048</v>
      </c>
      <c r="M351" s="96">
        <f t="shared" si="260"/>
        <v>1.0023005599999999</v>
      </c>
      <c r="N351" s="96">
        <f t="shared" ref="N351:N414" si="291">IF(I351&gt;I350,N350*M351,N350)</f>
        <v>1.0452680533677876</v>
      </c>
      <c r="O351" s="89">
        <f t="shared" si="255"/>
        <v>1.0461256699999999</v>
      </c>
      <c r="P351" s="89">
        <f t="shared" si="272"/>
        <v>941.60179056000004</v>
      </c>
      <c r="Q351" s="11">
        <f t="shared" si="286"/>
        <v>0</v>
      </c>
      <c r="R351" s="7">
        <f t="shared" si="280"/>
        <v>0</v>
      </c>
      <c r="S351" s="89">
        <f t="shared" si="254"/>
        <v>0</v>
      </c>
      <c r="T351" s="98">
        <f t="shared" si="281"/>
        <v>8.5000000000000006E-2</v>
      </c>
      <c r="U351" s="97">
        <f t="shared" si="253"/>
        <v>6</v>
      </c>
      <c r="V351" s="97">
        <v>252</v>
      </c>
      <c r="W351" s="96">
        <f t="shared" si="273"/>
        <v>1.0019442679999999</v>
      </c>
      <c r="X351" s="89">
        <f t="shared" si="274"/>
        <v>1.83072623</v>
      </c>
      <c r="Y351" s="137">
        <f t="shared" si="275"/>
        <v>0</v>
      </c>
      <c r="Z351" s="99" t="str">
        <f t="shared" si="287"/>
        <v>J=</v>
      </c>
      <c r="AA351" s="94">
        <f t="shared" si="288"/>
        <v>45250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289"/>
        <v>150</v>
      </c>
      <c r="AH351" s="107">
        <f t="shared" si="290"/>
        <v>49449</v>
      </c>
      <c r="AI351" s="107">
        <f t="shared" si="282"/>
        <v>49447</v>
      </c>
      <c r="AJ351" s="107">
        <f t="shared" si="283"/>
        <v>49450</v>
      </c>
      <c r="AK351" s="107">
        <f t="shared" si="284"/>
        <v>49480</v>
      </c>
      <c r="AL351" s="105">
        <f t="shared" si="285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276"/>
        <v>45228</v>
      </c>
      <c r="B352" s="89">
        <f t="shared" si="269"/>
        <v>943.43251679000002</v>
      </c>
      <c r="C352" s="89">
        <f t="shared" si="259"/>
        <v>900.08477716566449</v>
      </c>
      <c r="D352" s="90">
        <f t="shared" si="277"/>
        <v>6683.28</v>
      </c>
      <c r="E352" s="91">
        <f t="shared" si="262"/>
        <v>6700.66</v>
      </c>
      <c r="F352" s="92">
        <f t="shared" si="263"/>
        <v>45189</v>
      </c>
      <c r="G352" s="93">
        <f t="shared" si="270"/>
        <v>2.60051950539264E-3</v>
      </c>
      <c r="H352" s="94">
        <f t="shared" si="264"/>
        <v>45250</v>
      </c>
      <c r="I352" s="94">
        <f t="shared" si="271"/>
        <v>45250</v>
      </c>
      <c r="J352" s="95">
        <f t="shared" si="278"/>
        <v>19</v>
      </c>
      <c r="K352" s="95">
        <f t="shared" si="261"/>
        <v>6</v>
      </c>
      <c r="L352" s="8">
        <f t="shared" si="279"/>
        <v>1.00082048</v>
      </c>
      <c r="M352" s="96">
        <f t="shared" si="260"/>
        <v>1.0023005599999999</v>
      </c>
      <c r="N352" s="96">
        <f t="shared" si="291"/>
        <v>1.0452680533677876</v>
      </c>
      <c r="O352" s="89">
        <f t="shared" si="255"/>
        <v>1.0461256699999999</v>
      </c>
      <c r="P352" s="89">
        <f t="shared" si="272"/>
        <v>941.60179056000004</v>
      </c>
      <c r="Q352" s="11">
        <f t="shared" si="286"/>
        <v>0</v>
      </c>
      <c r="R352" s="7">
        <f t="shared" si="280"/>
        <v>0</v>
      </c>
      <c r="S352" s="89">
        <f t="shared" si="254"/>
        <v>0</v>
      </c>
      <c r="T352" s="98">
        <f t="shared" si="281"/>
        <v>8.5000000000000006E-2</v>
      </c>
      <c r="U352" s="97">
        <f t="shared" si="253"/>
        <v>6</v>
      </c>
      <c r="V352" s="97">
        <v>252</v>
      </c>
      <c r="W352" s="96">
        <f t="shared" si="273"/>
        <v>1.0019442679999999</v>
      </c>
      <c r="X352" s="89">
        <f t="shared" si="274"/>
        <v>1.83072623</v>
      </c>
      <c r="Y352" s="137">
        <f t="shared" si="275"/>
        <v>0</v>
      </c>
      <c r="Z352" s="99" t="str">
        <f t="shared" si="287"/>
        <v>J=</v>
      </c>
      <c r="AA352" s="94">
        <f t="shared" si="288"/>
        <v>45250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289"/>
        <v>151</v>
      </c>
      <c r="AH352" s="107">
        <f t="shared" si="290"/>
        <v>49480</v>
      </c>
      <c r="AI352" s="107">
        <f t="shared" si="282"/>
        <v>49479</v>
      </c>
      <c r="AJ352" s="107">
        <f t="shared" si="283"/>
        <v>49480</v>
      </c>
      <c r="AK352" s="107">
        <f t="shared" si="284"/>
        <v>49510</v>
      </c>
      <c r="AL352" s="105">
        <f t="shared" si="285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276"/>
        <v>45229</v>
      </c>
      <c r="B353" s="89">
        <f t="shared" si="269"/>
        <v>943.43251679000002</v>
      </c>
      <c r="C353" s="89">
        <f t="shared" si="259"/>
        <v>900.08477716566449</v>
      </c>
      <c r="D353" s="90">
        <f t="shared" si="277"/>
        <v>6683.28</v>
      </c>
      <c r="E353" s="91">
        <f t="shared" si="262"/>
        <v>6700.66</v>
      </c>
      <c r="F353" s="92">
        <f t="shared" si="263"/>
        <v>45189</v>
      </c>
      <c r="G353" s="93">
        <f t="shared" si="270"/>
        <v>2.60051950539264E-3</v>
      </c>
      <c r="H353" s="94">
        <f t="shared" si="264"/>
        <v>45250</v>
      </c>
      <c r="I353" s="94">
        <f t="shared" si="271"/>
        <v>45250</v>
      </c>
      <c r="J353" s="95">
        <f t="shared" si="278"/>
        <v>19</v>
      </c>
      <c r="K353" s="95">
        <f t="shared" si="261"/>
        <v>6</v>
      </c>
      <c r="L353" s="8">
        <f t="shared" si="279"/>
        <v>1.00082048</v>
      </c>
      <c r="M353" s="96">
        <f t="shared" si="260"/>
        <v>1.0023005599999999</v>
      </c>
      <c r="N353" s="96">
        <f t="shared" si="291"/>
        <v>1.0452680533677876</v>
      </c>
      <c r="O353" s="89">
        <f t="shared" si="255"/>
        <v>1.0461256699999999</v>
      </c>
      <c r="P353" s="89">
        <f t="shared" si="272"/>
        <v>941.60179056000004</v>
      </c>
      <c r="Q353" s="11">
        <f t="shared" si="286"/>
        <v>0</v>
      </c>
      <c r="R353" s="7">
        <f t="shared" si="280"/>
        <v>0</v>
      </c>
      <c r="S353" s="89">
        <f t="shared" si="254"/>
        <v>0</v>
      </c>
      <c r="T353" s="98">
        <f t="shared" si="281"/>
        <v>8.5000000000000006E-2</v>
      </c>
      <c r="U353" s="97">
        <f t="shared" si="253"/>
        <v>6</v>
      </c>
      <c r="V353" s="97">
        <v>252</v>
      </c>
      <c r="W353" s="96">
        <f t="shared" si="273"/>
        <v>1.0019442679999999</v>
      </c>
      <c r="X353" s="89">
        <f t="shared" si="274"/>
        <v>1.83072623</v>
      </c>
      <c r="Y353" s="137">
        <f t="shared" si="275"/>
        <v>0</v>
      </c>
      <c r="Z353" s="99" t="str">
        <f t="shared" si="287"/>
        <v>J=</v>
      </c>
      <c r="AA353" s="94">
        <f t="shared" si="288"/>
        <v>45250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289"/>
        <v>152</v>
      </c>
      <c r="AH353" s="107">
        <f t="shared" si="290"/>
        <v>49510</v>
      </c>
      <c r="AI353" s="107">
        <f t="shared" si="282"/>
        <v>49509</v>
      </c>
      <c r="AJ353" s="107">
        <f t="shared" si="283"/>
        <v>49510</v>
      </c>
      <c r="AK353" s="107">
        <f t="shared" si="284"/>
        <v>49541</v>
      </c>
      <c r="AL353" s="105">
        <f t="shared" si="285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276"/>
        <v>45230</v>
      </c>
      <c r="B354" s="89">
        <f t="shared" si="269"/>
        <v>943.86699685999997</v>
      </c>
      <c r="C354" s="89">
        <f t="shared" si="259"/>
        <v>900.08477716566449</v>
      </c>
      <c r="D354" s="90">
        <f t="shared" si="277"/>
        <v>6683.28</v>
      </c>
      <c r="E354" s="91">
        <f t="shared" si="262"/>
        <v>6700.66</v>
      </c>
      <c r="F354" s="92">
        <f t="shared" si="263"/>
        <v>45189</v>
      </c>
      <c r="G354" s="93">
        <f t="shared" si="270"/>
        <v>2.60051950539264E-3</v>
      </c>
      <c r="H354" s="94">
        <f t="shared" si="264"/>
        <v>45250</v>
      </c>
      <c r="I354" s="94">
        <f t="shared" si="271"/>
        <v>45250</v>
      </c>
      <c r="J354" s="95">
        <f t="shared" si="278"/>
        <v>19</v>
      </c>
      <c r="K354" s="95">
        <f t="shared" si="261"/>
        <v>7</v>
      </c>
      <c r="L354" s="8">
        <f t="shared" si="279"/>
        <v>1.0009573</v>
      </c>
      <c r="M354" s="96">
        <f t="shared" si="260"/>
        <v>1.0023005599999999</v>
      </c>
      <c r="N354" s="96">
        <f t="shared" si="291"/>
        <v>1.0452680533677876</v>
      </c>
      <c r="O354" s="89">
        <f t="shared" si="255"/>
        <v>1.0462686800000001</v>
      </c>
      <c r="P354" s="89">
        <f t="shared" si="272"/>
        <v>941.73051168999996</v>
      </c>
      <c r="Q354" s="11">
        <f t="shared" si="286"/>
        <v>0</v>
      </c>
      <c r="R354" s="7">
        <f t="shared" si="280"/>
        <v>0</v>
      </c>
      <c r="S354" s="89">
        <f t="shared" si="254"/>
        <v>0</v>
      </c>
      <c r="T354" s="98">
        <f t="shared" si="281"/>
        <v>8.5000000000000006E-2</v>
      </c>
      <c r="U354" s="97">
        <f t="shared" si="253"/>
        <v>7</v>
      </c>
      <c r="V354" s="97">
        <v>252</v>
      </c>
      <c r="W354" s="96">
        <f t="shared" si="273"/>
        <v>1.00226868</v>
      </c>
      <c r="X354" s="89">
        <f t="shared" si="274"/>
        <v>2.1364851699999998</v>
      </c>
      <c r="Y354" s="137">
        <f t="shared" si="275"/>
        <v>0</v>
      </c>
      <c r="Z354" s="99" t="str">
        <f t="shared" si="287"/>
        <v>J=</v>
      </c>
      <c r="AA354" s="94">
        <f t="shared" si="288"/>
        <v>45250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289"/>
        <v>153</v>
      </c>
      <c r="AH354" s="107">
        <f t="shared" si="290"/>
        <v>49541</v>
      </c>
      <c r="AI354" s="107">
        <f t="shared" si="282"/>
        <v>49538</v>
      </c>
      <c r="AJ354" s="107">
        <f t="shared" si="283"/>
        <v>49541</v>
      </c>
      <c r="AK354" s="107">
        <f t="shared" si="284"/>
        <v>49572</v>
      </c>
      <c r="AL354" s="105">
        <f t="shared" si="285"/>
        <v>22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276"/>
        <v>45231</v>
      </c>
      <c r="B355" s="89">
        <f t="shared" si="269"/>
        <v>944.30167739000001</v>
      </c>
      <c r="C355" s="89">
        <f t="shared" si="259"/>
        <v>900.08477716566449</v>
      </c>
      <c r="D355" s="90">
        <f t="shared" si="277"/>
        <v>6683.28</v>
      </c>
      <c r="E355" s="91">
        <f t="shared" si="262"/>
        <v>6700.66</v>
      </c>
      <c r="F355" s="92">
        <f t="shared" si="263"/>
        <v>45189</v>
      </c>
      <c r="G355" s="93">
        <f t="shared" si="270"/>
        <v>2.60051950539264E-3</v>
      </c>
      <c r="H355" s="94">
        <f t="shared" si="264"/>
        <v>45250</v>
      </c>
      <c r="I355" s="94">
        <f t="shared" si="271"/>
        <v>45250</v>
      </c>
      <c r="J355" s="95">
        <f t="shared" si="278"/>
        <v>19</v>
      </c>
      <c r="K355" s="95">
        <f t="shared" si="261"/>
        <v>8</v>
      </c>
      <c r="L355" s="8">
        <f t="shared" si="279"/>
        <v>1.00109413</v>
      </c>
      <c r="M355" s="96">
        <f t="shared" si="260"/>
        <v>1.0023005599999999</v>
      </c>
      <c r="N355" s="96">
        <f t="shared" si="291"/>
        <v>1.0452680533677876</v>
      </c>
      <c r="O355" s="89">
        <f t="shared" si="255"/>
        <v>1.0464117100000001</v>
      </c>
      <c r="P355" s="89">
        <f t="shared" si="272"/>
        <v>941.85925081000005</v>
      </c>
      <c r="Q355" s="11">
        <f t="shared" si="286"/>
        <v>0</v>
      </c>
      <c r="R355" s="7">
        <f t="shared" si="280"/>
        <v>0</v>
      </c>
      <c r="S355" s="89">
        <f t="shared" si="254"/>
        <v>0</v>
      </c>
      <c r="T355" s="98">
        <f t="shared" si="281"/>
        <v>8.5000000000000006E-2</v>
      </c>
      <c r="U355" s="97">
        <f t="shared" si="253"/>
        <v>8</v>
      </c>
      <c r="V355" s="97">
        <v>252</v>
      </c>
      <c r="W355" s="96">
        <f t="shared" si="273"/>
        <v>1.0025931969999999</v>
      </c>
      <c r="X355" s="89">
        <f t="shared" si="274"/>
        <v>2.4424265799999998</v>
      </c>
      <c r="Y355" s="137">
        <f t="shared" si="275"/>
        <v>0</v>
      </c>
      <c r="Z355" s="99" t="str">
        <f t="shared" si="287"/>
        <v>J=</v>
      </c>
      <c r="AA355" s="94">
        <f t="shared" si="288"/>
        <v>45250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289"/>
        <v>154</v>
      </c>
      <c r="AH355" s="107">
        <f t="shared" si="290"/>
        <v>49572</v>
      </c>
      <c r="AI355" s="107">
        <f t="shared" si="282"/>
        <v>49571</v>
      </c>
      <c r="AJ355" s="107">
        <f t="shared" si="283"/>
        <v>49572</v>
      </c>
      <c r="AK355" s="107">
        <f t="shared" si="284"/>
        <v>49604</v>
      </c>
      <c r="AL355" s="105">
        <f t="shared" si="285"/>
        <v>21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276"/>
        <v>45232</v>
      </c>
      <c r="B356" s="89">
        <f t="shared" si="269"/>
        <v>944.73654941999996</v>
      </c>
      <c r="C356" s="89">
        <f t="shared" si="259"/>
        <v>900.08477716566449</v>
      </c>
      <c r="D356" s="90">
        <f t="shared" si="277"/>
        <v>6683.28</v>
      </c>
      <c r="E356" s="91">
        <f t="shared" si="262"/>
        <v>6700.66</v>
      </c>
      <c r="F356" s="92">
        <f t="shared" si="263"/>
        <v>45189</v>
      </c>
      <c r="G356" s="93">
        <f t="shared" si="270"/>
        <v>2.60051950539264E-3</v>
      </c>
      <c r="H356" s="94">
        <f t="shared" si="264"/>
        <v>45250</v>
      </c>
      <c r="I356" s="94">
        <f t="shared" si="271"/>
        <v>45250</v>
      </c>
      <c r="J356" s="95">
        <f t="shared" si="278"/>
        <v>19</v>
      </c>
      <c r="K356" s="95">
        <f t="shared" si="261"/>
        <v>9</v>
      </c>
      <c r="L356" s="8">
        <f t="shared" si="279"/>
        <v>1.0012309800000001</v>
      </c>
      <c r="M356" s="96">
        <f t="shared" si="260"/>
        <v>1.0023005599999999</v>
      </c>
      <c r="N356" s="96">
        <f t="shared" si="291"/>
        <v>1.0452680533677876</v>
      </c>
      <c r="O356" s="89">
        <f t="shared" si="255"/>
        <v>1.0465547500000001</v>
      </c>
      <c r="P356" s="89">
        <f t="shared" si="272"/>
        <v>941.98799894000001</v>
      </c>
      <c r="Q356" s="11">
        <f t="shared" si="286"/>
        <v>0</v>
      </c>
      <c r="R356" s="7">
        <f t="shared" si="280"/>
        <v>0</v>
      </c>
      <c r="S356" s="89">
        <f t="shared" si="254"/>
        <v>0</v>
      </c>
      <c r="T356" s="98">
        <f t="shared" si="281"/>
        <v>8.5000000000000006E-2</v>
      </c>
      <c r="U356" s="97">
        <f t="shared" si="253"/>
        <v>9</v>
      </c>
      <c r="V356" s="97">
        <v>252</v>
      </c>
      <c r="W356" s="96">
        <f t="shared" si="273"/>
        <v>1.0029178190000001</v>
      </c>
      <c r="X356" s="89">
        <f t="shared" si="274"/>
        <v>2.74855048</v>
      </c>
      <c r="Y356" s="137">
        <f t="shared" si="275"/>
        <v>0</v>
      </c>
      <c r="Z356" s="99" t="str">
        <f t="shared" si="287"/>
        <v>J=</v>
      </c>
      <c r="AA356" s="94">
        <f t="shared" si="288"/>
        <v>45250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289"/>
        <v>155</v>
      </c>
      <c r="AH356" s="107">
        <f t="shared" si="290"/>
        <v>49602</v>
      </c>
      <c r="AI356" s="107">
        <f t="shared" si="282"/>
        <v>49601</v>
      </c>
      <c r="AJ356" s="107">
        <f t="shared" si="283"/>
        <v>49604</v>
      </c>
      <c r="AK356" s="107">
        <f t="shared" si="284"/>
        <v>49634</v>
      </c>
      <c r="AL356" s="105">
        <f t="shared" si="285"/>
        <v>19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276"/>
        <v>45233</v>
      </c>
      <c r="B357" s="89">
        <f t="shared" si="269"/>
        <v>944.73654941999996</v>
      </c>
      <c r="C357" s="89">
        <f t="shared" si="259"/>
        <v>900.08477716566449</v>
      </c>
      <c r="D357" s="90">
        <f t="shared" si="277"/>
        <v>6683.28</v>
      </c>
      <c r="E357" s="91">
        <f t="shared" si="262"/>
        <v>6700.66</v>
      </c>
      <c r="F357" s="92">
        <f t="shared" si="263"/>
        <v>45189</v>
      </c>
      <c r="G357" s="93">
        <f t="shared" si="270"/>
        <v>2.60051950539264E-3</v>
      </c>
      <c r="H357" s="94">
        <f t="shared" si="264"/>
        <v>45250</v>
      </c>
      <c r="I357" s="94">
        <f t="shared" si="271"/>
        <v>45250</v>
      </c>
      <c r="J357" s="95">
        <f t="shared" si="278"/>
        <v>19</v>
      </c>
      <c r="K357" s="95">
        <f t="shared" si="261"/>
        <v>9</v>
      </c>
      <c r="L357" s="8">
        <f t="shared" si="279"/>
        <v>1.0012309800000001</v>
      </c>
      <c r="M357" s="96">
        <f t="shared" si="260"/>
        <v>1.0023005599999999</v>
      </c>
      <c r="N357" s="96">
        <f t="shared" si="291"/>
        <v>1.0452680533677876</v>
      </c>
      <c r="O357" s="89">
        <f t="shared" si="255"/>
        <v>1.0465547500000001</v>
      </c>
      <c r="P357" s="89">
        <f t="shared" si="272"/>
        <v>941.98799894000001</v>
      </c>
      <c r="Q357" s="11">
        <f t="shared" si="286"/>
        <v>0</v>
      </c>
      <c r="R357" s="7">
        <f t="shared" si="280"/>
        <v>0</v>
      </c>
      <c r="S357" s="89">
        <f t="shared" si="254"/>
        <v>0</v>
      </c>
      <c r="T357" s="98">
        <f t="shared" si="281"/>
        <v>8.5000000000000006E-2</v>
      </c>
      <c r="U357" s="97">
        <f t="shared" ref="U357:U420" si="292">IF(Q356&gt;0,1,IF(K357=K356,U356,U356+1))</f>
        <v>9</v>
      </c>
      <c r="V357" s="97">
        <v>252</v>
      </c>
      <c r="W357" s="96">
        <f t="shared" si="273"/>
        <v>1.0029178190000001</v>
      </c>
      <c r="X357" s="89">
        <f t="shared" si="274"/>
        <v>2.74855048</v>
      </c>
      <c r="Y357" s="137">
        <f t="shared" si="275"/>
        <v>0</v>
      </c>
      <c r="Z357" s="99" t="str">
        <f t="shared" si="287"/>
        <v>J=</v>
      </c>
      <c r="AA357" s="94">
        <f t="shared" si="288"/>
        <v>45250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289"/>
        <v>156</v>
      </c>
      <c r="AH357" s="107">
        <f t="shared" si="290"/>
        <v>49633</v>
      </c>
      <c r="AI357" s="107">
        <f t="shared" si="282"/>
        <v>49632</v>
      </c>
      <c r="AJ357" s="107">
        <f t="shared" si="283"/>
        <v>49634</v>
      </c>
      <c r="AK357" s="107">
        <f t="shared" si="284"/>
        <v>49663</v>
      </c>
      <c r="AL357" s="105">
        <f t="shared" si="285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276"/>
        <v>45234</v>
      </c>
      <c r="B358" s="89">
        <f t="shared" si="269"/>
        <v>945.17163198000003</v>
      </c>
      <c r="C358" s="89">
        <f t="shared" si="259"/>
        <v>900.08477716566449</v>
      </c>
      <c r="D358" s="90">
        <f t="shared" si="277"/>
        <v>6683.28</v>
      </c>
      <c r="E358" s="91">
        <f t="shared" si="262"/>
        <v>6700.66</v>
      </c>
      <c r="F358" s="92">
        <f t="shared" si="263"/>
        <v>45189</v>
      </c>
      <c r="G358" s="93">
        <f t="shared" si="270"/>
        <v>2.60051950539264E-3</v>
      </c>
      <c r="H358" s="94">
        <f t="shared" si="264"/>
        <v>45250</v>
      </c>
      <c r="I358" s="94">
        <f t="shared" si="271"/>
        <v>45250</v>
      </c>
      <c r="J358" s="95">
        <f t="shared" si="278"/>
        <v>19</v>
      </c>
      <c r="K358" s="95">
        <f t="shared" si="261"/>
        <v>10</v>
      </c>
      <c r="L358" s="8">
        <f t="shared" si="279"/>
        <v>1.0013678500000001</v>
      </c>
      <c r="M358" s="96">
        <f t="shared" si="260"/>
        <v>1.0023005599999999</v>
      </c>
      <c r="N358" s="96">
        <f t="shared" si="291"/>
        <v>1.0452680533677876</v>
      </c>
      <c r="O358" s="89">
        <f t="shared" si="255"/>
        <v>1.0466978199999999</v>
      </c>
      <c r="P358" s="89">
        <f t="shared" si="272"/>
        <v>942.11677407000002</v>
      </c>
      <c r="Q358" s="11">
        <f t="shared" si="286"/>
        <v>0</v>
      </c>
      <c r="R358" s="7">
        <f t="shared" si="280"/>
        <v>0</v>
      </c>
      <c r="S358" s="89">
        <f t="shared" si="254"/>
        <v>0</v>
      </c>
      <c r="T358" s="98">
        <f t="shared" si="281"/>
        <v>8.5000000000000006E-2</v>
      </c>
      <c r="U358" s="97">
        <f t="shared" si="292"/>
        <v>10</v>
      </c>
      <c r="V358" s="97">
        <v>252</v>
      </c>
      <c r="W358" s="96">
        <f t="shared" si="273"/>
        <v>1.0032425469999999</v>
      </c>
      <c r="X358" s="89">
        <f t="shared" si="274"/>
        <v>3.05485791</v>
      </c>
      <c r="Y358" s="137">
        <f t="shared" si="275"/>
        <v>0</v>
      </c>
      <c r="Z358" s="99" t="str">
        <f t="shared" si="287"/>
        <v>J=</v>
      </c>
      <c r="AA358" s="94">
        <f t="shared" si="288"/>
        <v>45250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289"/>
        <v>157</v>
      </c>
      <c r="AH358" s="107">
        <f t="shared" si="290"/>
        <v>49663</v>
      </c>
      <c r="AI358" s="107">
        <f t="shared" si="282"/>
        <v>49662</v>
      </c>
      <c r="AJ358" s="107">
        <f t="shared" si="283"/>
        <v>49663</v>
      </c>
      <c r="AK358" s="107">
        <f t="shared" si="284"/>
        <v>49695</v>
      </c>
      <c r="AL358" s="105">
        <f t="shared" si="285"/>
        <v>20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276"/>
        <v>45235</v>
      </c>
      <c r="B359" s="89">
        <f t="shared" si="269"/>
        <v>945.17163198000003</v>
      </c>
      <c r="C359" s="89">
        <f t="shared" si="259"/>
        <v>900.08477716566449</v>
      </c>
      <c r="D359" s="90">
        <f t="shared" si="277"/>
        <v>6683.28</v>
      </c>
      <c r="E359" s="91">
        <f t="shared" si="262"/>
        <v>6700.66</v>
      </c>
      <c r="F359" s="92">
        <f t="shared" si="263"/>
        <v>45189</v>
      </c>
      <c r="G359" s="93">
        <f t="shared" si="270"/>
        <v>2.60051950539264E-3</v>
      </c>
      <c r="H359" s="94">
        <f t="shared" si="264"/>
        <v>45250</v>
      </c>
      <c r="I359" s="94">
        <f t="shared" si="271"/>
        <v>45250</v>
      </c>
      <c r="J359" s="95">
        <f t="shared" si="278"/>
        <v>19</v>
      </c>
      <c r="K359" s="95">
        <f t="shared" si="261"/>
        <v>10</v>
      </c>
      <c r="L359" s="8">
        <f t="shared" si="279"/>
        <v>1.0013678500000001</v>
      </c>
      <c r="M359" s="96">
        <f t="shared" si="260"/>
        <v>1.0023005599999999</v>
      </c>
      <c r="N359" s="96">
        <f t="shared" si="291"/>
        <v>1.0452680533677876</v>
      </c>
      <c r="O359" s="89">
        <f t="shared" si="255"/>
        <v>1.0466978199999999</v>
      </c>
      <c r="P359" s="89">
        <f t="shared" si="272"/>
        <v>942.11677407000002</v>
      </c>
      <c r="Q359" s="11">
        <f t="shared" si="286"/>
        <v>0</v>
      </c>
      <c r="R359" s="7">
        <f t="shared" si="280"/>
        <v>0</v>
      </c>
      <c r="S359" s="89">
        <f t="shared" ref="S359:S422" si="293">IF(R359&gt;0,TRUNC(R359*P359,8),0)</f>
        <v>0</v>
      </c>
      <c r="T359" s="98">
        <f t="shared" si="281"/>
        <v>8.5000000000000006E-2</v>
      </c>
      <c r="U359" s="97">
        <f t="shared" si="292"/>
        <v>10</v>
      </c>
      <c r="V359" s="97">
        <v>252</v>
      </c>
      <c r="W359" s="96">
        <f t="shared" si="273"/>
        <v>1.0032425469999999</v>
      </c>
      <c r="X359" s="89">
        <f t="shared" si="274"/>
        <v>3.05485791</v>
      </c>
      <c r="Y359" s="137">
        <f t="shared" si="275"/>
        <v>0</v>
      </c>
      <c r="Z359" s="99" t="str">
        <f t="shared" si="287"/>
        <v>J=</v>
      </c>
      <c r="AA359" s="94">
        <f t="shared" si="288"/>
        <v>45250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289"/>
        <v>158</v>
      </c>
      <c r="AH359" s="107">
        <f t="shared" si="290"/>
        <v>49694</v>
      </c>
      <c r="AI359" s="107">
        <f t="shared" si="282"/>
        <v>49692</v>
      </c>
      <c r="AJ359" s="107">
        <f t="shared" si="283"/>
        <v>49695</v>
      </c>
      <c r="AK359" s="107">
        <f t="shared" si="284"/>
        <v>49725</v>
      </c>
      <c r="AL359" s="105">
        <f t="shared" si="285"/>
        <v>22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276"/>
        <v>45236</v>
      </c>
      <c r="B360" s="89">
        <f t="shared" si="269"/>
        <v>945.17163198000003</v>
      </c>
      <c r="C360" s="89">
        <f t="shared" si="259"/>
        <v>900.08477716566449</v>
      </c>
      <c r="D360" s="90">
        <f t="shared" si="277"/>
        <v>6683.28</v>
      </c>
      <c r="E360" s="91">
        <f t="shared" si="262"/>
        <v>6700.66</v>
      </c>
      <c r="F360" s="92">
        <f t="shared" si="263"/>
        <v>45189</v>
      </c>
      <c r="G360" s="93">
        <f t="shared" si="270"/>
        <v>2.60051950539264E-3</v>
      </c>
      <c r="H360" s="94">
        <f t="shared" si="264"/>
        <v>45250</v>
      </c>
      <c r="I360" s="94">
        <f t="shared" si="271"/>
        <v>45250</v>
      </c>
      <c r="J360" s="95">
        <f t="shared" si="278"/>
        <v>19</v>
      </c>
      <c r="K360" s="95">
        <f t="shared" si="261"/>
        <v>10</v>
      </c>
      <c r="L360" s="8">
        <f t="shared" si="279"/>
        <v>1.0013678500000001</v>
      </c>
      <c r="M360" s="96">
        <f t="shared" si="260"/>
        <v>1.0023005599999999</v>
      </c>
      <c r="N360" s="96">
        <f t="shared" si="291"/>
        <v>1.0452680533677876</v>
      </c>
      <c r="O360" s="89">
        <f t="shared" si="255"/>
        <v>1.0466978199999999</v>
      </c>
      <c r="P360" s="89">
        <f t="shared" si="272"/>
        <v>942.11677407000002</v>
      </c>
      <c r="Q360" s="11">
        <f t="shared" si="286"/>
        <v>0</v>
      </c>
      <c r="R360" s="7">
        <f t="shared" si="280"/>
        <v>0</v>
      </c>
      <c r="S360" s="89">
        <f t="shared" si="293"/>
        <v>0</v>
      </c>
      <c r="T360" s="98">
        <f t="shared" si="281"/>
        <v>8.5000000000000006E-2</v>
      </c>
      <c r="U360" s="97">
        <f t="shared" si="292"/>
        <v>10</v>
      </c>
      <c r="V360" s="97">
        <v>252</v>
      </c>
      <c r="W360" s="96">
        <f t="shared" si="273"/>
        <v>1.0032425469999999</v>
      </c>
      <c r="X360" s="89">
        <f t="shared" si="274"/>
        <v>3.05485791</v>
      </c>
      <c r="Y360" s="137">
        <f t="shared" si="275"/>
        <v>0</v>
      </c>
      <c r="Z360" s="99" t="str">
        <f t="shared" si="287"/>
        <v>J=</v>
      </c>
      <c r="AA360" s="94">
        <f t="shared" si="288"/>
        <v>45250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289"/>
        <v>159</v>
      </c>
      <c r="AH360" s="107">
        <f t="shared" si="290"/>
        <v>49725</v>
      </c>
      <c r="AI360" s="107">
        <f t="shared" si="282"/>
        <v>49724</v>
      </c>
      <c r="AJ360" s="107">
        <f t="shared" si="283"/>
        <v>49725</v>
      </c>
      <c r="AK360" s="107">
        <f t="shared" si="284"/>
        <v>49754</v>
      </c>
      <c r="AL360" s="105">
        <f t="shared" si="285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276"/>
        <v>45237</v>
      </c>
      <c r="B361" s="89">
        <f t="shared" si="269"/>
        <v>945.60691424000004</v>
      </c>
      <c r="C361" s="89">
        <f t="shared" si="259"/>
        <v>900.08477716566449</v>
      </c>
      <c r="D361" s="90">
        <f t="shared" si="277"/>
        <v>6683.28</v>
      </c>
      <c r="E361" s="91">
        <f t="shared" si="262"/>
        <v>6700.66</v>
      </c>
      <c r="F361" s="92">
        <f t="shared" si="263"/>
        <v>45189</v>
      </c>
      <c r="G361" s="93">
        <f t="shared" si="270"/>
        <v>2.60051950539264E-3</v>
      </c>
      <c r="H361" s="94">
        <f t="shared" si="264"/>
        <v>45250</v>
      </c>
      <c r="I361" s="94">
        <f t="shared" si="271"/>
        <v>45250</v>
      </c>
      <c r="J361" s="95">
        <f t="shared" si="278"/>
        <v>19</v>
      </c>
      <c r="K361" s="95">
        <f t="shared" si="261"/>
        <v>11</v>
      </c>
      <c r="L361" s="8">
        <f t="shared" si="279"/>
        <v>1.0015047399999999</v>
      </c>
      <c r="M361" s="96">
        <f t="shared" si="260"/>
        <v>1.0023005599999999</v>
      </c>
      <c r="N361" s="96">
        <f t="shared" si="291"/>
        <v>1.0452680533677876</v>
      </c>
      <c r="O361" s="89">
        <f t="shared" ref="O361:O424" si="294">TRUNC(TRUNC((L361*N361),15),8)</f>
        <v>1.04684091</v>
      </c>
      <c r="P361" s="89">
        <f t="shared" si="272"/>
        <v>942.24556719999998</v>
      </c>
      <c r="Q361" s="11">
        <f t="shared" si="286"/>
        <v>0</v>
      </c>
      <c r="R361" s="7">
        <f t="shared" si="280"/>
        <v>0</v>
      </c>
      <c r="S361" s="89">
        <f t="shared" si="293"/>
        <v>0</v>
      </c>
      <c r="T361" s="98">
        <f t="shared" si="281"/>
        <v>8.5000000000000006E-2</v>
      </c>
      <c r="U361" s="97">
        <f t="shared" si="292"/>
        <v>11</v>
      </c>
      <c r="V361" s="97">
        <v>252</v>
      </c>
      <c r="W361" s="96">
        <f t="shared" si="273"/>
        <v>1.0035673789999999</v>
      </c>
      <c r="X361" s="89">
        <f t="shared" si="274"/>
        <v>3.3613470400000001</v>
      </c>
      <c r="Y361" s="137">
        <f t="shared" si="275"/>
        <v>0</v>
      </c>
      <c r="Z361" s="99" t="str">
        <f t="shared" si="287"/>
        <v>J=</v>
      </c>
      <c r="AA361" s="94">
        <f t="shared" si="288"/>
        <v>45250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289"/>
        <v>160</v>
      </c>
      <c r="AH361" s="107">
        <f t="shared" si="290"/>
        <v>49754</v>
      </c>
      <c r="AI361" s="107">
        <f t="shared" si="282"/>
        <v>49753</v>
      </c>
      <c r="AJ361" s="107">
        <f t="shared" si="283"/>
        <v>49754</v>
      </c>
      <c r="AK361" s="107">
        <f t="shared" si="284"/>
        <v>49787</v>
      </c>
      <c r="AL361" s="105">
        <f t="shared" si="285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276"/>
        <v>45238</v>
      </c>
      <c r="B362" s="89">
        <f t="shared" si="269"/>
        <v>946.04238006999992</v>
      </c>
      <c r="C362" s="89">
        <f t="shared" ref="C362:C425" si="295">C361-(S361/O361)</f>
        <v>900.08477716566449</v>
      </c>
      <c r="D362" s="90">
        <f t="shared" si="277"/>
        <v>6683.28</v>
      </c>
      <c r="E362" s="91">
        <f t="shared" si="262"/>
        <v>6700.66</v>
      </c>
      <c r="F362" s="92">
        <f t="shared" si="263"/>
        <v>45189</v>
      </c>
      <c r="G362" s="93">
        <f t="shared" si="270"/>
        <v>2.60051950539264E-3</v>
      </c>
      <c r="H362" s="94">
        <f t="shared" si="264"/>
        <v>45250</v>
      </c>
      <c r="I362" s="94">
        <f t="shared" si="271"/>
        <v>45250</v>
      </c>
      <c r="J362" s="95">
        <f t="shared" si="278"/>
        <v>19</v>
      </c>
      <c r="K362" s="95">
        <f t="shared" si="261"/>
        <v>12</v>
      </c>
      <c r="L362" s="8">
        <f t="shared" si="279"/>
        <v>1.0016416400000001</v>
      </c>
      <c r="M362" s="96">
        <f t="shared" ref="M362:M425" si="296">IF(I362&gt;I361,L361,M361)</f>
        <v>1.0023005599999999</v>
      </c>
      <c r="N362" s="96">
        <f t="shared" si="291"/>
        <v>1.0452680533677876</v>
      </c>
      <c r="O362" s="89">
        <f t="shared" si="294"/>
        <v>1.0469839999999999</v>
      </c>
      <c r="P362" s="89">
        <f t="shared" si="272"/>
        <v>942.37436032999994</v>
      </c>
      <c r="Q362" s="11">
        <f t="shared" si="286"/>
        <v>0</v>
      </c>
      <c r="R362" s="7">
        <f t="shared" si="280"/>
        <v>0</v>
      </c>
      <c r="S362" s="89">
        <f t="shared" si="293"/>
        <v>0</v>
      </c>
      <c r="T362" s="98">
        <f t="shared" si="281"/>
        <v>8.5000000000000006E-2</v>
      </c>
      <c r="U362" s="97">
        <f t="shared" si="292"/>
        <v>12</v>
      </c>
      <c r="V362" s="97">
        <v>252</v>
      </c>
      <c r="W362" s="96">
        <f t="shared" si="273"/>
        <v>1.003892317</v>
      </c>
      <c r="X362" s="89">
        <f t="shared" si="274"/>
        <v>3.6680197400000001</v>
      </c>
      <c r="Y362" s="137">
        <f t="shared" si="275"/>
        <v>0</v>
      </c>
      <c r="Z362" s="99" t="str">
        <f t="shared" si="287"/>
        <v>J=</v>
      </c>
      <c r="AA362" s="94">
        <f t="shared" si="288"/>
        <v>45250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289"/>
        <v>161</v>
      </c>
      <c r="AH362" s="107">
        <f t="shared" si="290"/>
        <v>49785</v>
      </c>
      <c r="AI362" s="107">
        <f t="shared" si="282"/>
        <v>49783</v>
      </c>
      <c r="AJ362" s="107">
        <f t="shared" si="283"/>
        <v>49787</v>
      </c>
      <c r="AK362" s="107">
        <f t="shared" si="284"/>
        <v>49815</v>
      </c>
      <c r="AL362" s="105">
        <f t="shared" si="285"/>
        <v>19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276"/>
        <v>45239</v>
      </c>
      <c r="B363" s="89">
        <f t="shared" si="269"/>
        <v>946.47806377000006</v>
      </c>
      <c r="C363" s="89">
        <f t="shared" si="295"/>
        <v>900.08477716566449</v>
      </c>
      <c r="D363" s="90">
        <f t="shared" si="277"/>
        <v>6683.28</v>
      </c>
      <c r="E363" s="91">
        <f t="shared" si="262"/>
        <v>6700.66</v>
      </c>
      <c r="F363" s="92">
        <f t="shared" si="263"/>
        <v>45189</v>
      </c>
      <c r="G363" s="93">
        <f t="shared" si="270"/>
        <v>2.60051950539264E-3</v>
      </c>
      <c r="H363" s="94">
        <f t="shared" si="264"/>
        <v>45250</v>
      </c>
      <c r="I363" s="94">
        <f t="shared" si="271"/>
        <v>45250</v>
      </c>
      <c r="J363" s="95">
        <f t="shared" si="278"/>
        <v>19</v>
      </c>
      <c r="K363" s="95">
        <f t="shared" ref="K363:K426" si="297">(J363-(NETWORKDAYS(A363,I363,AD$201:AD$502)-1))</f>
        <v>13</v>
      </c>
      <c r="L363" s="8">
        <f t="shared" si="279"/>
        <v>1.0017785699999999</v>
      </c>
      <c r="M363" s="96">
        <f t="shared" si="296"/>
        <v>1.0023005599999999</v>
      </c>
      <c r="N363" s="96">
        <f t="shared" si="291"/>
        <v>1.0452680533677876</v>
      </c>
      <c r="O363" s="89">
        <f t="shared" si="294"/>
        <v>1.04712713</v>
      </c>
      <c r="P363" s="89">
        <f t="shared" si="272"/>
        <v>942.50318947000005</v>
      </c>
      <c r="Q363" s="11">
        <f t="shared" si="286"/>
        <v>0</v>
      </c>
      <c r="R363" s="7">
        <f t="shared" si="280"/>
        <v>0</v>
      </c>
      <c r="S363" s="89">
        <f t="shared" si="293"/>
        <v>0</v>
      </c>
      <c r="T363" s="98">
        <f t="shared" si="281"/>
        <v>8.5000000000000006E-2</v>
      </c>
      <c r="U363" s="97">
        <f t="shared" si="292"/>
        <v>13</v>
      </c>
      <c r="V363" s="97">
        <v>252</v>
      </c>
      <c r="W363" s="96">
        <f t="shared" si="273"/>
        <v>1.0042173590000001</v>
      </c>
      <c r="X363" s="89">
        <f t="shared" si="274"/>
        <v>3.9748743000000002</v>
      </c>
      <c r="Y363" s="137">
        <f t="shared" si="275"/>
        <v>0</v>
      </c>
      <c r="Z363" s="99" t="str">
        <f t="shared" si="287"/>
        <v>J=</v>
      </c>
      <c r="AA363" s="94">
        <f t="shared" si="288"/>
        <v>45250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289"/>
        <v>162</v>
      </c>
      <c r="AH363" s="107">
        <f t="shared" si="290"/>
        <v>49815</v>
      </c>
      <c r="AI363" s="107">
        <f t="shared" si="282"/>
        <v>49814</v>
      </c>
      <c r="AJ363" s="107">
        <f t="shared" si="283"/>
        <v>49815</v>
      </c>
      <c r="AK363" s="107">
        <f t="shared" si="284"/>
        <v>49846</v>
      </c>
      <c r="AL363" s="105">
        <f t="shared" si="285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276"/>
        <v>45240</v>
      </c>
      <c r="B364" s="89">
        <f t="shared" si="269"/>
        <v>946.91394112</v>
      </c>
      <c r="C364" s="89">
        <f t="shared" si="295"/>
        <v>900.08477716566449</v>
      </c>
      <c r="D364" s="90">
        <f t="shared" si="277"/>
        <v>6683.28</v>
      </c>
      <c r="E364" s="91">
        <f t="shared" ref="E364:E427" si="298">IF($K364=1,VLOOKUP($A363,$AO$10:$AS$200,4),E363)</f>
        <v>6700.66</v>
      </c>
      <c r="F364" s="92">
        <f t="shared" ref="F364:F427" si="299">IF($K364=1,VLOOKUP($A363,$AO$10:$AS$200,5),F363)</f>
        <v>45189</v>
      </c>
      <c r="G364" s="93">
        <f t="shared" si="270"/>
        <v>2.60051950539264E-3</v>
      </c>
      <c r="H364" s="94">
        <f t="shared" ref="H364:H427" si="300">IF(DAY(A364)=H$9,VLOOKUP(A364,AH$118:AN$450,4),H363)</f>
        <v>45250</v>
      </c>
      <c r="I364" s="94">
        <f t="shared" si="271"/>
        <v>45250</v>
      </c>
      <c r="J364" s="95">
        <f t="shared" si="278"/>
        <v>19</v>
      </c>
      <c r="K364" s="95">
        <f t="shared" si="297"/>
        <v>14</v>
      </c>
      <c r="L364" s="8">
        <f t="shared" si="279"/>
        <v>1.0019155099999999</v>
      </c>
      <c r="M364" s="96">
        <f t="shared" si="296"/>
        <v>1.0023005599999999</v>
      </c>
      <c r="N364" s="96">
        <f t="shared" si="291"/>
        <v>1.0452680533677876</v>
      </c>
      <c r="O364" s="89">
        <f t="shared" si="294"/>
        <v>1.0472702700000001</v>
      </c>
      <c r="P364" s="89">
        <f t="shared" si="272"/>
        <v>942.63202760000001</v>
      </c>
      <c r="Q364" s="11">
        <f t="shared" si="286"/>
        <v>0</v>
      </c>
      <c r="R364" s="7">
        <f t="shared" si="280"/>
        <v>0</v>
      </c>
      <c r="S364" s="89">
        <f t="shared" si="293"/>
        <v>0</v>
      </c>
      <c r="T364" s="98">
        <f t="shared" si="281"/>
        <v>8.5000000000000006E-2</v>
      </c>
      <c r="U364" s="97">
        <f t="shared" si="292"/>
        <v>14</v>
      </c>
      <c r="V364" s="97">
        <v>252</v>
      </c>
      <c r="W364" s="96">
        <f t="shared" si="273"/>
        <v>1.0045425079999999</v>
      </c>
      <c r="X364" s="89">
        <f t="shared" si="274"/>
        <v>4.2819135199999998</v>
      </c>
      <c r="Y364" s="137">
        <f t="shared" si="275"/>
        <v>0</v>
      </c>
      <c r="Z364" s="99" t="str">
        <f t="shared" si="287"/>
        <v>J=</v>
      </c>
      <c r="AA364" s="94">
        <f t="shared" si="288"/>
        <v>45250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289"/>
        <v>163</v>
      </c>
      <c r="AH364" s="107">
        <f t="shared" si="290"/>
        <v>49846</v>
      </c>
      <c r="AI364" s="107">
        <f t="shared" si="282"/>
        <v>49845</v>
      </c>
      <c r="AJ364" s="107">
        <f t="shared" si="283"/>
        <v>49846</v>
      </c>
      <c r="AK364" s="107">
        <f t="shared" si="284"/>
        <v>49877</v>
      </c>
      <c r="AL364" s="105">
        <f t="shared" si="285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276"/>
        <v>45241</v>
      </c>
      <c r="B365" s="89">
        <f t="shared" si="269"/>
        <v>947.35002744000008</v>
      </c>
      <c r="C365" s="89">
        <f t="shared" si="295"/>
        <v>900.08477716566449</v>
      </c>
      <c r="D365" s="90">
        <f t="shared" si="277"/>
        <v>6683.28</v>
      </c>
      <c r="E365" s="91">
        <f t="shared" si="298"/>
        <v>6700.66</v>
      </c>
      <c r="F365" s="92">
        <f t="shared" si="299"/>
        <v>45189</v>
      </c>
      <c r="G365" s="93">
        <f t="shared" si="270"/>
        <v>2.60051950539264E-3</v>
      </c>
      <c r="H365" s="94">
        <f t="shared" si="300"/>
        <v>45250</v>
      </c>
      <c r="I365" s="94">
        <f t="shared" si="271"/>
        <v>45250</v>
      </c>
      <c r="J365" s="95">
        <f t="shared" si="278"/>
        <v>19</v>
      </c>
      <c r="K365" s="95">
        <f t="shared" si="297"/>
        <v>15</v>
      </c>
      <c r="L365" s="8">
        <f t="shared" si="279"/>
        <v>1.0020524799999999</v>
      </c>
      <c r="M365" s="96">
        <f t="shared" si="296"/>
        <v>1.0023005599999999</v>
      </c>
      <c r="N365" s="96">
        <f t="shared" si="291"/>
        <v>1.0452680533677876</v>
      </c>
      <c r="O365" s="89">
        <f t="shared" si="294"/>
        <v>1.0474134399999999</v>
      </c>
      <c r="P365" s="89">
        <f t="shared" si="272"/>
        <v>942.76089274000003</v>
      </c>
      <c r="Q365" s="11">
        <f t="shared" si="286"/>
        <v>0</v>
      </c>
      <c r="R365" s="7">
        <f t="shared" si="280"/>
        <v>0</v>
      </c>
      <c r="S365" s="89">
        <f t="shared" si="293"/>
        <v>0</v>
      </c>
      <c r="T365" s="98">
        <f t="shared" si="281"/>
        <v>8.5000000000000006E-2</v>
      </c>
      <c r="U365" s="97">
        <f t="shared" si="292"/>
        <v>15</v>
      </c>
      <c r="V365" s="97">
        <v>252</v>
      </c>
      <c r="W365" s="96">
        <f t="shared" si="273"/>
        <v>1.0048677610000001</v>
      </c>
      <c r="X365" s="89">
        <f t="shared" si="274"/>
        <v>4.5891346999999998</v>
      </c>
      <c r="Y365" s="137">
        <f t="shared" si="275"/>
        <v>0</v>
      </c>
      <c r="Z365" s="99" t="str">
        <f t="shared" si="287"/>
        <v>J=</v>
      </c>
      <c r="AA365" s="94">
        <f t="shared" si="288"/>
        <v>45250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289"/>
        <v>164</v>
      </c>
      <c r="AH365" s="107">
        <f t="shared" si="290"/>
        <v>49876</v>
      </c>
      <c r="AI365" s="107">
        <f t="shared" si="282"/>
        <v>49874</v>
      </c>
      <c r="AJ365" s="107">
        <f t="shared" si="283"/>
        <v>49877</v>
      </c>
      <c r="AK365" s="107">
        <f t="shared" si="284"/>
        <v>49907</v>
      </c>
      <c r="AL365" s="105">
        <f t="shared" si="285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276"/>
        <v>45242</v>
      </c>
      <c r="B366" s="89">
        <f t="shared" si="269"/>
        <v>947.35002744000008</v>
      </c>
      <c r="C366" s="89">
        <f t="shared" si="295"/>
        <v>900.08477716566449</v>
      </c>
      <c r="D366" s="90">
        <f t="shared" si="277"/>
        <v>6683.28</v>
      </c>
      <c r="E366" s="91">
        <f t="shared" si="298"/>
        <v>6700.66</v>
      </c>
      <c r="F366" s="92">
        <f t="shared" si="299"/>
        <v>45189</v>
      </c>
      <c r="G366" s="93">
        <f t="shared" si="270"/>
        <v>2.60051950539264E-3</v>
      </c>
      <c r="H366" s="94">
        <f t="shared" si="300"/>
        <v>45250</v>
      </c>
      <c r="I366" s="94">
        <f t="shared" si="271"/>
        <v>45250</v>
      </c>
      <c r="J366" s="95">
        <f t="shared" si="278"/>
        <v>19</v>
      </c>
      <c r="K366" s="95">
        <f t="shared" si="297"/>
        <v>15</v>
      </c>
      <c r="L366" s="8">
        <f t="shared" si="279"/>
        <v>1.0020524799999999</v>
      </c>
      <c r="M366" s="96">
        <f t="shared" si="296"/>
        <v>1.0023005599999999</v>
      </c>
      <c r="N366" s="96">
        <f t="shared" si="291"/>
        <v>1.0452680533677876</v>
      </c>
      <c r="O366" s="89">
        <f t="shared" si="294"/>
        <v>1.0474134399999999</v>
      </c>
      <c r="P366" s="89">
        <f t="shared" si="272"/>
        <v>942.76089274000003</v>
      </c>
      <c r="Q366" s="11">
        <f t="shared" si="286"/>
        <v>0</v>
      </c>
      <c r="R366" s="7">
        <f t="shared" si="280"/>
        <v>0</v>
      </c>
      <c r="S366" s="89">
        <f t="shared" si="293"/>
        <v>0</v>
      </c>
      <c r="T366" s="98">
        <f t="shared" si="281"/>
        <v>8.5000000000000006E-2</v>
      </c>
      <c r="U366" s="97">
        <f t="shared" si="292"/>
        <v>15</v>
      </c>
      <c r="V366" s="97">
        <v>252</v>
      </c>
      <c r="W366" s="96">
        <f t="shared" si="273"/>
        <v>1.0048677610000001</v>
      </c>
      <c r="X366" s="89">
        <f t="shared" si="274"/>
        <v>4.5891346999999998</v>
      </c>
      <c r="Y366" s="137">
        <f t="shared" si="275"/>
        <v>0</v>
      </c>
      <c r="Z366" s="99" t="str">
        <f t="shared" si="287"/>
        <v>J=</v>
      </c>
      <c r="AA366" s="94">
        <f t="shared" si="288"/>
        <v>45250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289"/>
        <v>165</v>
      </c>
      <c r="AH366" s="107">
        <f t="shared" si="290"/>
        <v>49907</v>
      </c>
      <c r="AI366" s="107">
        <f t="shared" si="282"/>
        <v>49906</v>
      </c>
      <c r="AJ366" s="107">
        <f t="shared" si="283"/>
        <v>49907</v>
      </c>
      <c r="AK366" s="107">
        <f t="shared" si="284"/>
        <v>49940</v>
      </c>
      <c r="AL366" s="105">
        <f t="shared" si="285"/>
        <v>23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276"/>
        <v>45243</v>
      </c>
      <c r="B367" s="89">
        <f t="shared" si="269"/>
        <v>947.35002744000008</v>
      </c>
      <c r="C367" s="89">
        <f t="shared" si="295"/>
        <v>900.08477716566449</v>
      </c>
      <c r="D367" s="90">
        <f t="shared" si="277"/>
        <v>6683.28</v>
      </c>
      <c r="E367" s="91">
        <f t="shared" si="298"/>
        <v>6700.66</v>
      </c>
      <c r="F367" s="92">
        <f t="shared" si="299"/>
        <v>45189</v>
      </c>
      <c r="G367" s="93">
        <f t="shared" si="270"/>
        <v>2.60051950539264E-3</v>
      </c>
      <c r="H367" s="94">
        <f t="shared" si="300"/>
        <v>45250</v>
      </c>
      <c r="I367" s="94">
        <f t="shared" si="271"/>
        <v>45250</v>
      </c>
      <c r="J367" s="95">
        <f t="shared" si="278"/>
        <v>19</v>
      </c>
      <c r="K367" s="95">
        <f t="shared" si="297"/>
        <v>15</v>
      </c>
      <c r="L367" s="8">
        <f t="shared" si="279"/>
        <v>1.0020524799999999</v>
      </c>
      <c r="M367" s="96">
        <f t="shared" si="296"/>
        <v>1.0023005599999999</v>
      </c>
      <c r="N367" s="96">
        <f t="shared" si="291"/>
        <v>1.0452680533677876</v>
      </c>
      <c r="O367" s="89">
        <f t="shared" si="294"/>
        <v>1.0474134399999999</v>
      </c>
      <c r="P367" s="89">
        <f t="shared" si="272"/>
        <v>942.76089274000003</v>
      </c>
      <c r="Q367" s="11">
        <f t="shared" si="286"/>
        <v>0</v>
      </c>
      <c r="R367" s="7">
        <f t="shared" si="280"/>
        <v>0</v>
      </c>
      <c r="S367" s="89">
        <f t="shared" si="293"/>
        <v>0</v>
      </c>
      <c r="T367" s="98">
        <f t="shared" si="281"/>
        <v>8.5000000000000006E-2</v>
      </c>
      <c r="U367" s="97">
        <f t="shared" si="292"/>
        <v>15</v>
      </c>
      <c r="V367" s="97">
        <v>252</v>
      </c>
      <c r="W367" s="96">
        <f t="shared" si="273"/>
        <v>1.0048677610000001</v>
      </c>
      <c r="X367" s="89">
        <f t="shared" si="274"/>
        <v>4.5891346999999998</v>
      </c>
      <c r="Y367" s="137">
        <f t="shared" si="275"/>
        <v>0</v>
      </c>
      <c r="Z367" s="99" t="str">
        <f t="shared" si="287"/>
        <v>J=</v>
      </c>
      <c r="AA367" s="94">
        <f t="shared" si="288"/>
        <v>45250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289"/>
        <v>166</v>
      </c>
      <c r="AH367" s="107">
        <f t="shared" si="290"/>
        <v>49938</v>
      </c>
      <c r="AI367" s="107">
        <f t="shared" si="282"/>
        <v>49937</v>
      </c>
      <c r="AJ367" s="107">
        <f t="shared" si="283"/>
        <v>49940</v>
      </c>
      <c r="AK367" s="107">
        <f t="shared" si="284"/>
        <v>49968</v>
      </c>
      <c r="AL367" s="105">
        <f t="shared" si="285"/>
        <v>20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276"/>
        <v>45244</v>
      </c>
      <c r="B368" s="89">
        <f t="shared" si="269"/>
        <v>947.78630564000002</v>
      </c>
      <c r="C368" s="89">
        <f t="shared" si="295"/>
        <v>900.08477716566449</v>
      </c>
      <c r="D368" s="90">
        <f t="shared" si="277"/>
        <v>6683.28</v>
      </c>
      <c r="E368" s="91">
        <f t="shared" si="298"/>
        <v>6700.66</v>
      </c>
      <c r="F368" s="92">
        <f t="shared" si="299"/>
        <v>45189</v>
      </c>
      <c r="G368" s="93">
        <f t="shared" si="270"/>
        <v>2.60051950539264E-3</v>
      </c>
      <c r="H368" s="94">
        <f t="shared" si="300"/>
        <v>45250</v>
      </c>
      <c r="I368" s="94">
        <f t="shared" si="271"/>
        <v>45250</v>
      </c>
      <c r="J368" s="95">
        <f t="shared" si="278"/>
        <v>19</v>
      </c>
      <c r="K368" s="95">
        <f t="shared" si="297"/>
        <v>16</v>
      </c>
      <c r="L368" s="8">
        <f t="shared" si="279"/>
        <v>1.0021894600000001</v>
      </c>
      <c r="M368" s="96">
        <f t="shared" si="296"/>
        <v>1.0023005599999999</v>
      </c>
      <c r="N368" s="96">
        <f t="shared" si="291"/>
        <v>1.0452680533677876</v>
      </c>
      <c r="O368" s="89">
        <f t="shared" si="294"/>
        <v>1.0475566199999999</v>
      </c>
      <c r="P368" s="89">
        <f t="shared" si="272"/>
        <v>942.88976688000002</v>
      </c>
      <c r="Q368" s="11">
        <f t="shared" si="286"/>
        <v>0</v>
      </c>
      <c r="R368" s="7">
        <f t="shared" si="280"/>
        <v>0</v>
      </c>
      <c r="S368" s="89">
        <f t="shared" si="293"/>
        <v>0</v>
      </c>
      <c r="T368" s="98">
        <f t="shared" si="281"/>
        <v>8.5000000000000006E-2</v>
      </c>
      <c r="U368" s="97">
        <f t="shared" si="292"/>
        <v>16</v>
      </c>
      <c r="V368" s="97">
        <v>252</v>
      </c>
      <c r="W368" s="96">
        <f t="shared" si="273"/>
        <v>1.0051931190000001</v>
      </c>
      <c r="X368" s="89">
        <f t="shared" si="274"/>
        <v>4.8965387600000003</v>
      </c>
      <c r="Y368" s="137">
        <f t="shared" si="275"/>
        <v>0</v>
      </c>
      <c r="Z368" s="99" t="str">
        <f t="shared" si="287"/>
        <v>J=</v>
      </c>
      <c r="AA368" s="94">
        <f t="shared" si="288"/>
        <v>45250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289"/>
        <v>167</v>
      </c>
      <c r="AH368" s="107">
        <f t="shared" si="290"/>
        <v>49968</v>
      </c>
      <c r="AI368" s="107">
        <f t="shared" si="282"/>
        <v>49965</v>
      </c>
      <c r="AJ368" s="107">
        <f t="shared" si="283"/>
        <v>49968</v>
      </c>
      <c r="AK368" s="107">
        <f t="shared" si="284"/>
        <v>50000</v>
      </c>
      <c r="AL368" s="105">
        <f t="shared" si="285"/>
        <v>23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276"/>
        <v>45245</v>
      </c>
      <c r="B369" s="89">
        <f t="shared" si="269"/>
        <v>948.22278575999997</v>
      </c>
      <c r="C369" s="89">
        <f t="shared" si="295"/>
        <v>900.08477716566449</v>
      </c>
      <c r="D369" s="90">
        <f t="shared" si="277"/>
        <v>6683.28</v>
      </c>
      <c r="E369" s="91">
        <f t="shared" si="298"/>
        <v>6700.66</v>
      </c>
      <c r="F369" s="92">
        <f t="shared" si="299"/>
        <v>45189</v>
      </c>
      <c r="G369" s="93">
        <f t="shared" si="270"/>
        <v>2.60051950539264E-3</v>
      </c>
      <c r="H369" s="94">
        <f t="shared" si="300"/>
        <v>45250</v>
      </c>
      <c r="I369" s="94">
        <f t="shared" si="271"/>
        <v>45250</v>
      </c>
      <c r="J369" s="95">
        <f t="shared" si="278"/>
        <v>19</v>
      </c>
      <c r="K369" s="95">
        <f t="shared" si="297"/>
        <v>17</v>
      </c>
      <c r="L369" s="8">
        <f t="shared" si="279"/>
        <v>1.0023264599999999</v>
      </c>
      <c r="M369" s="96">
        <f t="shared" si="296"/>
        <v>1.0023005599999999</v>
      </c>
      <c r="N369" s="96">
        <f t="shared" si="291"/>
        <v>1.0452680533677876</v>
      </c>
      <c r="O369" s="89">
        <f t="shared" si="294"/>
        <v>1.0476998200000001</v>
      </c>
      <c r="P369" s="89">
        <f t="shared" si="272"/>
        <v>943.01865901999997</v>
      </c>
      <c r="Q369" s="11">
        <f t="shared" si="286"/>
        <v>0</v>
      </c>
      <c r="R369" s="7">
        <f t="shared" si="280"/>
        <v>0</v>
      </c>
      <c r="S369" s="89">
        <f t="shared" si="293"/>
        <v>0</v>
      </c>
      <c r="T369" s="98">
        <f t="shared" si="281"/>
        <v>8.5000000000000006E-2</v>
      </c>
      <c r="U369" s="97">
        <f t="shared" si="292"/>
        <v>17</v>
      </c>
      <c r="V369" s="97">
        <v>252</v>
      </c>
      <c r="W369" s="96">
        <f t="shared" si="273"/>
        <v>1.005518583</v>
      </c>
      <c r="X369" s="89">
        <f t="shared" si="274"/>
        <v>5.2041267400000004</v>
      </c>
      <c r="Y369" s="137">
        <f t="shared" si="275"/>
        <v>0</v>
      </c>
      <c r="Z369" s="99" t="str">
        <f t="shared" si="287"/>
        <v>J=</v>
      </c>
      <c r="AA369" s="94">
        <f t="shared" si="288"/>
        <v>45250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289"/>
        <v>168</v>
      </c>
      <c r="AH369" s="107">
        <f t="shared" si="290"/>
        <v>49999</v>
      </c>
      <c r="AI369" s="107">
        <f t="shared" si="282"/>
        <v>49998</v>
      </c>
      <c r="AJ369" s="107">
        <f t="shared" si="283"/>
        <v>50000</v>
      </c>
      <c r="AK369" s="107">
        <f t="shared" si="284"/>
        <v>50031</v>
      </c>
      <c r="AL369" s="105">
        <f t="shared" si="285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276"/>
        <v>45246</v>
      </c>
      <c r="B370" s="89">
        <f t="shared" si="269"/>
        <v>948.22278575999997</v>
      </c>
      <c r="C370" s="89">
        <f t="shared" si="295"/>
        <v>900.08477716566449</v>
      </c>
      <c r="D370" s="90">
        <f t="shared" si="277"/>
        <v>6683.28</v>
      </c>
      <c r="E370" s="91">
        <f t="shared" si="298"/>
        <v>6700.66</v>
      </c>
      <c r="F370" s="92">
        <f t="shared" si="299"/>
        <v>45189</v>
      </c>
      <c r="G370" s="93">
        <f t="shared" si="270"/>
        <v>2.60051950539264E-3</v>
      </c>
      <c r="H370" s="94">
        <f t="shared" si="300"/>
        <v>45250</v>
      </c>
      <c r="I370" s="94">
        <f t="shared" si="271"/>
        <v>45250</v>
      </c>
      <c r="J370" s="95">
        <f t="shared" si="278"/>
        <v>19</v>
      </c>
      <c r="K370" s="95">
        <f t="shared" si="297"/>
        <v>17</v>
      </c>
      <c r="L370" s="8">
        <f t="shared" si="279"/>
        <v>1.0023264599999999</v>
      </c>
      <c r="M370" s="96">
        <f t="shared" si="296"/>
        <v>1.0023005599999999</v>
      </c>
      <c r="N370" s="96">
        <f t="shared" si="291"/>
        <v>1.0452680533677876</v>
      </c>
      <c r="O370" s="89">
        <f t="shared" si="294"/>
        <v>1.0476998200000001</v>
      </c>
      <c r="P370" s="89">
        <f t="shared" si="272"/>
        <v>943.01865901999997</v>
      </c>
      <c r="Q370" s="11">
        <f t="shared" si="286"/>
        <v>0</v>
      </c>
      <c r="R370" s="7">
        <f t="shared" si="280"/>
        <v>0</v>
      </c>
      <c r="S370" s="89">
        <f t="shared" si="293"/>
        <v>0</v>
      </c>
      <c r="T370" s="98">
        <f t="shared" si="281"/>
        <v>8.5000000000000006E-2</v>
      </c>
      <c r="U370" s="97">
        <f t="shared" si="292"/>
        <v>17</v>
      </c>
      <c r="V370" s="97">
        <v>252</v>
      </c>
      <c r="W370" s="96">
        <f t="shared" si="273"/>
        <v>1.005518583</v>
      </c>
      <c r="X370" s="89">
        <f t="shared" si="274"/>
        <v>5.2041267400000004</v>
      </c>
      <c r="Y370" s="137">
        <f t="shared" si="275"/>
        <v>0</v>
      </c>
      <c r="Z370" s="99" t="str">
        <f t="shared" si="287"/>
        <v>J=</v>
      </c>
      <c r="AA370" s="94">
        <f t="shared" si="288"/>
        <v>45250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289"/>
        <v>169</v>
      </c>
      <c r="AH370" s="107">
        <f t="shared" si="290"/>
        <v>50029</v>
      </c>
      <c r="AI370" s="107">
        <f t="shared" si="282"/>
        <v>50028</v>
      </c>
      <c r="AJ370" s="107">
        <f t="shared" si="283"/>
        <v>50031</v>
      </c>
      <c r="AK370" s="107">
        <f t="shared" si="284"/>
        <v>50060</v>
      </c>
      <c r="AL370" s="105">
        <f t="shared" si="285"/>
        <v>19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276"/>
        <v>45247</v>
      </c>
      <c r="B371" s="89">
        <f t="shared" si="269"/>
        <v>948.65947689999996</v>
      </c>
      <c r="C371" s="89">
        <f t="shared" si="295"/>
        <v>900.08477716566449</v>
      </c>
      <c r="D371" s="90">
        <f t="shared" si="277"/>
        <v>6683.28</v>
      </c>
      <c r="E371" s="91">
        <f t="shared" si="298"/>
        <v>6700.66</v>
      </c>
      <c r="F371" s="92">
        <f t="shared" si="299"/>
        <v>45189</v>
      </c>
      <c r="G371" s="93">
        <f t="shared" si="270"/>
        <v>2.60051950539264E-3</v>
      </c>
      <c r="H371" s="94">
        <f t="shared" si="300"/>
        <v>45250</v>
      </c>
      <c r="I371" s="94">
        <f t="shared" si="271"/>
        <v>45250</v>
      </c>
      <c r="J371" s="95">
        <f t="shared" si="278"/>
        <v>19</v>
      </c>
      <c r="K371" s="95">
        <f t="shared" si="297"/>
        <v>18</v>
      </c>
      <c r="L371" s="8">
        <f t="shared" si="279"/>
        <v>1.0024634800000001</v>
      </c>
      <c r="M371" s="96">
        <f t="shared" si="296"/>
        <v>1.0023005599999999</v>
      </c>
      <c r="N371" s="96">
        <f t="shared" si="291"/>
        <v>1.0452680533677876</v>
      </c>
      <c r="O371" s="89">
        <f t="shared" si="294"/>
        <v>1.04784305</v>
      </c>
      <c r="P371" s="89">
        <f t="shared" si="272"/>
        <v>943.14757815999997</v>
      </c>
      <c r="Q371" s="11">
        <f t="shared" si="286"/>
        <v>0</v>
      </c>
      <c r="R371" s="7">
        <f t="shared" si="280"/>
        <v>0</v>
      </c>
      <c r="S371" s="89">
        <f t="shared" si="293"/>
        <v>0</v>
      </c>
      <c r="T371" s="98">
        <f t="shared" si="281"/>
        <v>8.5000000000000006E-2</v>
      </c>
      <c r="U371" s="97">
        <f t="shared" si="292"/>
        <v>18</v>
      </c>
      <c r="V371" s="97">
        <v>252</v>
      </c>
      <c r="W371" s="96">
        <f t="shared" si="273"/>
        <v>1.005844153</v>
      </c>
      <c r="X371" s="89">
        <f t="shared" si="274"/>
        <v>5.5118987400000004</v>
      </c>
      <c r="Y371" s="137">
        <f t="shared" si="275"/>
        <v>0</v>
      </c>
      <c r="Z371" s="99" t="str">
        <f t="shared" si="287"/>
        <v>J=</v>
      </c>
      <c r="AA371" s="94">
        <f t="shared" si="288"/>
        <v>45250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289"/>
        <v>170</v>
      </c>
      <c r="AH371" s="107">
        <f t="shared" si="290"/>
        <v>50060</v>
      </c>
      <c r="AI371" s="107">
        <f t="shared" si="282"/>
        <v>50059</v>
      </c>
      <c r="AJ371" s="107">
        <f t="shared" si="283"/>
        <v>50060</v>
      </c>
      <c r="AK371" s="107">
        <f t="shared" si="284"/>
        <v>50091</v>
      </c>
      <c r="AL371" s="105">
        <f t="shared" si="285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276"/>
        <v>45248</v>
      </c>
      <c r="B372" s="89">
        <f t="shared" si="269"/>
        <v>949.0963501</v>
      </c>
      <c r="C372" s="89">
        <f t="shared" si="295"/>
        <v>900.08477716566449</v>
      </c>
      <c r="D372" s="90">
        <f t="shared" si="277"/>
        <v>6683.28</v>
      </c>
      <c r="E372" s="91">
        <f t="shared" si="298"/>
        <v>6700.66</v>
      </c>
      <c r="F372" s="92">
        <f t="shared" si="299"/>
        <v>45189</v>
      </c>
      <c r="G372" s="93">
        <f t="shared" si="270"/>
        <v>2.60051950539264E-3</v>
      </c>
      <c r="H372" s="94">
        <f t="shared" si="300"/>
        <v>45250</v>
      </c>
      <c r="I372" s="94">
        <f t="shared" si="271"/>
        <v>45250</v>
      </c>
      <c r="J372" s="95">
        <f t="shared" si="278"/>
        <v>19</v>
      </c>
      <c r="K372" s="95">
        <f t="shared" si="297"/>
        <v>19</v>
      </c>
      <c r="L372" s="8">
        <f t="shared" si="279"/>
        <v>1.0026005099999999</v>
      </c>
      <c r="M372" s="96">
        <f t="shared" si="296"/>
        <v>1.0023005599999999</v>
      </c>
      <c r="N372" s="96">
        <f t="shared" si="291"/>
        <v>1.0452680533677876</v>
      </c>
      <c r="O372" s="89">
        <f t="shared" si="294"/>
        <v>1.0479862799999999</v>
      </c>
      <c r="P372" s="89">
        <f t="shared" si="272"/>
        <v>943.27649729999996</v>
      </c>
      <c r="Q372" s="11">
        <f t="shared" si="286"/>
        <v>0</v>
      </c>
      <c r="R372" s="7">
        <f t="shared" si="280"/>
        <v>0</v>
      </c>
      <c r="S372" s="89">
        <f t="shared" si="293"/>
        <v>0</v>
      </c>
      <c r="T372" s="98">
        <f t="shared" si="281"/>
        <v>8.5000000000000006E-2</v>
      </c>
      <c r="U372" s="97">
        <f t="shared" si="292"/>
        <v>19</v>
      </c>
      <c r="V372" s="97">
        <v>252</v>
      </c>
      <c r="W372" s="96">
        <f t="shared" si="273"/>
        <v>1.0061698269999999</v>
      </c>
      <c r="X372" s="89">
        <f t="shared" si="274"/>
        <v>5.8198527999999996</v>
      </c>
      <c r="Y372" s="137">
        <f t="shared" si="275"/>
        <v>0</v>
      </c>
      <c r="Z372" s="99" t="str">
        <f t="shared" si="287"/>
        <v>J=</v>
      </c>
      <c r="AA372" s="94">
        <f t="shared" si="288"/>
        <v>45250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289"/>
        <v>171</v>
      </c>
      <c r="AH372" s="107">
        <f t="shared" si="290"/>
        <v>50091</v>
      </c>
      <c r="AI372" s="107">
        <f t="shared" si="282"/>
        <v>50090</v>
      </c>
      <c r="AJ372" s="107">
        <f t="shared" si="283"/>
        <v>50091</v>
      </c>
      <c r="AK372" s="107">
        <f t="shared" si="284"/>
        <v>50119</v>
      </c>
      <c r="AL372" s="105">
        <f t="shared" si="285"/>
        <v>20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276"/>
        <v>45249</v>
      </c>
      <c r="B373" s="89">
        <f t="shared" si="269"/>
        <v>949.0963501</v>
      </c>
      <c r="C373" s="89">
        <f t="shared" si="295"/>
        <v>900.08477716566449</v>
      </c>
      <c r="D373" s="90">
        <f t="shared" si="277"/>
        <v>6683.28</v>
      </c>
      <c r="E373" s="91">
        <f t="shared" si="298"/>
        <v>6700.66</v>
      </c>
      <c r="F373" s="92">
        <f t="shared" si="299"/>
        <v>45189</v>
      </c>
      <c r="G373" s="93">
        <f t="shared" si="270"/>
        <v>2.60051950539264E-3</v>
      </c>
      <c r="H373" s="94">
        <f t="shared" si="300"/>
        <v>45250</v>
      </c>
      <c r="I373" s="94">
        <f t="shared" si="271"/>
        <v>45250</v>
      </c>
      <c r="J373" s="95">
        <f t="shared" si="278"/>
        <v>19</v>
      </c>
      <c r="K373" s="95">
        <f t="shared" si="297"/>
        <v>19</v>
      </c>
      <c r="L373" s="8">
        <f t="shared" si="279"/>
        <v>1.0026005099999999</v>
      </c>
      <c r="M373" s="96">
        <f t="shared" si="296"/>
        <v>1.0023005599999999</v>
      </c>
      <c r="N373" s="96">
        <f t="shared" si="291"/>
        <v>1.0452680533677876</v>
      </c>
      <c r="O373" s="89">
        <f t="shared" si="294"/>
        <v>1.0479862799999999</v>
      </c>
      <c r="P373" s="89">
        <f t="shared" si="272"/>
        <v>943.27649729999996</v>
      </c>
      <c r="Q373" s="11">
        <f t="shared" si="286"/>
        <v>0</v>
      </c>
      <c r="R373" s="7">
        <f t="shared" si="280"/>
        <v>0</v>
      </c>
      <c r="S373" s="89">
        <f t="shared" si="293"/>
        <v>0</v>
      </c>
      <c r="T373" s="98">
        <f t="shared" si="281"/>
        <v>8.5000000000000006E-2</v>
      </c>
      <c r="U373" s="97">
        <f t="shared" si="292"/>
        <v>19</v>
      </c>
      <c r="V373" s="97">
        <v>252</v>
      </c>
      <c r="W373" s="96">
        <f t="shared" si="273"/>
        <v>1.0061698269999999</v>
      </c>
      <c r="X373" s="89">
        <f t="shared" si="274"/>
        <v>5.8198527999999996</v>
      </c>
      <c r="Y373" s="137">
        <f t="shared" si="275"/>
        <v>0</v>
      </c>
      <c r="Z373" s="99" t="str">
        <f t="shared" si="287"/>
        <v>J=</v>
      </c>
      <c r="AA373" s="94">
        <f t="shared" si="288"/>
        <v>45250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289"/>
        <v>172</v>
      </c>
      <c r="AH373" s="107">
        <f t="shared" si="290"/>
        <v>50119</v>
      </c>
      <c r="AI373" s="107">
        <f t="shared" si="282"/>
        <v>50118</v>
      </c>
      <c r="AJ373" s="107">
        <f t="shared" si="283"/>
        <v>50119</v>
      </c>
      <c r="AK373" s="107">
        <f t="shared" si="284"/>
        <v>50150</v>
      </c>
      <c r="AL373" s="105">
        <f t="shared" si="285"/>
        <v>20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276"/>
        <v>45250</v>
      </c>
      <c r="B374" s="89">
        <f t="shared" si="269"/>
        <v>949.0963501</v>
      </c>
      <c r="C374" s="89">
        <f t="shared" si="295"/>
        <v>900.08477716566449</v>
      </c>
      <c r="D374" s="90">
        <f t="shared" si="277"/>
        <v>6683.28</v>
      </c>
      <c r="E374" s="91">
        <f t="shared" si="298"/>
        <v>6700.66</v>
      </c>
      <c r="F374" s="92">
        <f t="shared" si="299"/>
        <v>45189</v>
      </c>
      <c r="G374" s="93">
        <f t="shared" si="270"/>
        <v>2.60051950539264E-3</v>
      </c>
      <c r="H374" s="94">
        <f t="shared" si="300"/>
        <v>45280</v>
      </c>
      <c r="I374" s="94">
        <f t="shared" si="271"/>
        <v>45250</v>
      </c>
      <c r="J374" s="95">
        <f t="shared" si="278"/>
        <v>19</v>
      </c>
      <c r="K374" s="95">
        <f t="shared" si="297"/>
        <v>19</v>
      </c>
      <c r="L374" s="8">
        <f t="shared" si="279"/>
        <v>1.0026005099999999</v>
      </c>
      <c r="M374" s="96">
        <f t="shared" si="296"/>
        <v>1.0023005599999999</v>
      </c>
      <c r="N374" s="96">
        <f t="shared" si="291"/>
        <v>1.0452680533677876</v>
      </c>
      <c r="O374" s="89">
        <f t="shared" si="294"/>
        <v>1.0479862799999999</v>
      </c>
      <c r="P374" s="89">
        <f t="shared" si="272"/>
        <v>943.27649729999996</v>
      </c>
      <c r="Q374" s="11">
        <f t="shared" si="286"/>
        <v>12</v>
      </c>
      <c r="R374" s="7">
        <f t="shared" si="280"/>
        <v>0</v>
      </c>
      <c r="S374" s="89">
        <f t="shared" si="293"/>
        <v>0</v>
      </c>
      <c r="T374" s="98">
        <f t="shared" si="281"/>
        <v>8.5000000000000006E-2</v>
      </c>
      <c r="U374" s="97">
        <f t="shared" si="292"/>
        <v>19</v>
      </c>
      <c r="V374" s="97">
        <v>252</v>
      </c>
      <c r="W374" s="96">
        <f t="shared" si="273"/>
        <v>1.0061698269999999</v>
      </c>
      <c r="X374" s="89">
        <f t="shared" si="274"/>
        <v>5.8198527999999996</v>
      </c>
      <c r="Y374" s="137">
        <f t="shared" si="275"/>
        <v>5.8198527999999996</v>
      </c>
      <c r="Z374" s="99" t="str">
        <f t="shared" si="287"/>
        <v>J=</v>
      </c>
      <c r="AA374" s="94">
        <f t="shared" si="288"/>
        <v>45250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289"/>
        <v>173</v>
      </c>
      <c r="AH374" s="107">
        <f t="shared" si="290"/>
        <v>50150</v>
      </c>
      <c r="AI374" s="107">
        <f t="shared" si="282"/>
        <v>50147</v>
      </c>
      <c r="AJ374" s="107">
        <f t="shared" si="283"/>
        <v>50150</v>
      </c>
      <c r="AK374" s="107">
        <f t="shared" si="284"/>
        <v>50180</v>
      </c>
      <c r="AL374" s="105">
        <f t="shared" si="285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88">
        <f t="shared" si="276"/>
        <v>45251</v>
      </c>
      <c r="B375" s="89">
        <f t="shared" si="269"/>
        <v>943.68471820000002</v>
      </c>
      <c r="C375" s="89">
        <f t="shared" si="295"/>
        <v>900.08477716566449</v>
      </c>
      <c r="D375" s="90">
        <f t="shared" si="277"/>
        <v>6700.66</v>
      </c>
      <c r="E375" s="91">
        <f t="shared" si="298"/>
        <v>6716.74</v>
      </c>
      <c r="F375" s="92">
        <f t="shared" si="299"/>
        <v>45219</v>
      </c>
      <c r="G375" s="93">
        <f t="shared" si="270"/>
        <v>2.3997636053760818E-3</v>
      </c>
      <c r="H375" s="94">
        <f t="shared" si="300"/>
        <v>45280</v>
      </c>
      <c r="I375" s="94">
        <f t="shared" si="271"/>
        <v>45280</v>
      </c>
      <c r="J375" s="95">
        <f t="shared" si="278"/>
        <v>22</v>
      </c>
      <c r="K375" s="95">
        <f t="shared" si="297"/>
        <v>1</v>
      </c>
      <c r="L375" s="8">
        <f t="shared" si="279"/>
        <v>1.00010895</v>
      </c>
      <c r="M375" s="96">
        <f t="shared" si="296"/>
        <v>1.0026005099999999</v>
      </c>
      <c r="N375" s="96">
        <f t="shared" si="291"/>
        <v>1.047986283393251</v>
      </c>
      <c r="O375" s="89">
        <f t="shared" si="294"/>
        <v>1.0481004599999999</v>
      </c>
      <c r="P375" s="89">
        <f t="shared" si="272"/>
        <v>943.37926898000001</v>
      </c>
      <c r="Q375" s="11">
        <f t="shared" si="286"/>
        <v>0</v>
      </c>
      <c r="R375" s="7">
        <f t="shared" si="280"/>
        <v>0</v>
      </c>
      <c r="S375" s="89">
        <f t="shared" si="293"/>
        <v>0</v>
      </c>
      <c r="T375" s="98">
        <f t="shared" si="281"/>
        <v>8.5000000000000006E-2</v>
      </c>
      <c r="U375" s="97">
        <f t="shared" si="292"/>
        <v>1</v>
      </c>
      <c r="V375" s="97">
        <v>252</v>
      </c>
      <c r="W375" s="96">
        <f t="shared" si="273"/>
        <v>1.0003237819999999</v>
      </c>
      <c r="X375" s="89">
        <f t="shared" si="274"/>
        <v>0.30544922000000002</v>
      </c>
      <c r="Y375" s="137">
        <f t="shared" si="275"/>
        <v>0</v>
      </c>
      <c r="Z375" s="99" t="str">
        <f t="shared" si="287"/>
        <v>J=</v>
      </c>
      <c r="AA375" s="94">
        <f t="shared" si="288"/>
        <v>45280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289"/>
        <v>174</v>
      </c>
      <c r="AH375" s="107">
        <f t="shared" si="290"/>
        <v>50180</v>
      </c>
      <c r="AI375" s="107">
        <f t="shared" si="282"/>
        <v>50179</v>
      </c>
      <c r="AJ375" s="107">
        <f t="shared" si="283"/>
        <v>50180</v>
      </c>
      <c r="AK375" s="107">
        <f t="shared" si="284"/>
        <v>50213</v>
      </c>
      <c r="AL375" s="105">
        <f t="shared" si="285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276"/>
        <v>45252</v>
      </c>
      <c r="B376" s="89">
        <f t="shared" si="269"/>
        <v>944.09312367999996</v>
      </c>
      <c r="C376" s="89">
        <f t="shared" si="295"/>
        <v>900.08477716566449</v>
      </c>
      <c r="D376" s="90">
        <f t="shared" si="277"/>
        <v>6700.66</v>
      </c>
      <c r="E376" s="91">
        <f t="shared" si="298"/>
        <v>6716.74</v>
      </c>
      <c r="F376" s="92">
        <f t="shared" si="299"/>
        <v>45219</v>
      </c>
      <c r="G376" s="93">
        <f t="shared" si="270"/>
        <v>2.3997636053760818E-3</v>
      </c>
      <c r="H376" s="94">
        <f t="shared" si="300"/>
        <v>45280</v>
      </c>
      <c r="I376" s="94">
        <f t="shared" si="271"/>
        <v>45280</v>
      </c>
      <c r="J376" s="95">
        <f t="shared" si="278"/>
        <v>22</v>
      </c>
      <c r="K376" s="95">
        <f t="shared" si="297"/>
        <v>2</v>
      </c>
      <c r="L376" s="8">
        <f t="shared" si="279"/>
        <v>1.0002179200000001</v>
      </c>
      <c r="M376" s="96">
        <f t="shared" si="296"/>
        <v>1.0026005099999999</v>
      </c>
      <c r="N376" s="96">
        <f t="shared" si="291"/>
        <v>1.047986283393251</v>
      </c>
      <c r="O376" s="89">
        <f t="shared" si="294"/>
        <v>1.04821466</v>
      </c>
      <c r="P376" s="89">
        <f t="shared" si="272"/>
        <v>943.48205866000001</v>
      </c>
      <c r="Q376" s="11">
        <f t="shared" si="286"/>
        <v>0</v>
      </c>
      <c r="R376" s="7">
        <f t="shared" si="280"/>
        <v>0</v>
      </c>
      <c r="S376" s="89">
        <f t="shared" si="293"/>
        <v>0</v>
      </c>
      <c r="T376" s="98">
        <f t="shared" si="281"/>
        <v>8.5000000000000006E-2</v>
      </c>
      <c r="U376" s="97">
        <f t="shared" si="292"/>
        <v>2</v>
      </c>
      <c r="V376" s="97">
        <v>252</v>
      </c>
      <c r="W376" s="96">
        <f t="shared" si="273"/>
        <v>1.00064767</v>
      </c>
      <c r="X376" s="89">
        <f t="shared" si="274"/>
        <v>0.61106501999999996</v>
      </c>
      <c r="Y376" s="137">
        <f t="shared" si="275"/>
        <v>0</v>
      </c>
      <c r="Z376" s="99" t="str">
        <f t="shared" si="287"/>
        <v>J=</v>
      </c>
      <c r="AA376" s="94">
        <f t="shared" si="288"/>
        <v>45280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289"/>
        <v>175</v>
      </c>
      <c r="AH376" s="107">
        <f t="shared" si="290"/>
        <v>50211</v>
      </c>
      <c r="AI376" s="107">
        <f t="shared" si="282"/>
        <v>50210</v>
      </c>
      <c r="AJ376" s="107">
        <f t="shared" si="283"/>
        <v>50213</v>
      </c>
      <c r="AK376" s="107">
        <f t="shared" si="284"/>
        <v>50241</v>
      </c>
      <c r="AL376" s="105">
        <f t="shared" si="285"/>
        <v>20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276"/>
        <v>45253</v>
      </c>
      <c r="B377" s="89">
        <f t="shared" si="269"/>
        <v>944.50170289000005</v>
      </c>
      <c r="C377" s="89">
        <f t="shared" si="295"/>
        <v>900.08477716566449</v>
      </c>
      <c r="D377" s="90">
        <f t="shared" si="277"/>
        <v>6700.66</v>
      </c>
      <c r="E377" s="91">
        <f t="shared" si="298"/>
        <v>6716.74</v>
      </c>
      <c r="F377" s="92">
        <f t="shared" si="299"/>
        <v>45219</v>
      </c>
      <c r="G377" s="93">
        <f t="shared" si="270"/>
        <v>2.3997636053760818E-3</v>
      </c>
      <c r="H377" s="94">
        <f t="shared" si="300"/>
        <v>45280</v>
      </c>
      <c r="I377" s="94">
        <f t="shared" si="271"/>
        <v>45280</v>
      </c>
      <c r="J377" s="95">
        <f t="shared" si="278"/>
        <v>22</v>
      </c>
      <c r="K377" s="95">
        <f t="shared" si="297"/>
        <v>3</v>
      </c>
      <c r="L377" s="8">
        <f t="shared" si="279"/>
        <v>1.0003268999999999</v>
      </c>
      <c r="M377" s="96">
        <f t="shared" si="296"/>
        <v>1.0026005099999999</v>
      </c>
      <c r="N377" s="96">
        <f t="shared" si="291"/>
        <v>1.047986283393251</v>
      </c>
      <c r="O377" s="89">
        <f t="shared" si="294"/>
        <v>1.04832887</v>
      </c>
      <c r="P377" s="89">
        <f t="shared" si="272"/>
        <v>943.58485734999999</v>
      </c>
      <c r="Q377" s="11">
        <f t="shared" si="286"/>
        <v>0</v>
      </c>
      <c r="R377" s="7">
        <f t="shared" si="280"/>
        <v>0</v>
      </c>
      <c r="S377" s="89">
        <f t="shared" si="293"/>
        <v>0</v>
      </c>
      <c r="T377" s="98">
        <f t="shared" si="281"/>
        <v>8.5000000000000006E-2</v>
      </c>
      <c r="U377" s="97">
        <f t="shared" si="292"/>
        <v>3</v>
      </c>
      <c r="V377" s="97">
        <v>252</v>
      </c>
      <c r="W377" s="96">
        <f t="shared" si="273"/>
        <v>1.000971662</v>
      </c>
      <c r="X377" s="89">
        <f t="shared" si="274"/>
        <v>0.91684553999999996</v>
      </c>
      <c r="Y377" s="137">
        <f t="shared" si="275"/>
        <v>0</v>
      </c>
      <c r="Z377" s="99" t="str">
        <f t="shared" si="287"/>
        <v>J=</v>
      </c>
      <c r="AA377" s="94">
        <f t="shared" si="288"/>
        <v>45280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289"/>
        <v>176</v>
      </c>
      <c r="AH377" s="107">
        <f t="shared" si="290"/>
        <v>50241</v>
      </c>
      <c r="AI377" s="107">
        <f t="shared" si="282"/>
        <v>50238</v>
      </c>
      <c r="AJ377" s="107">
        <f t="shared" si="283"/>
        <v>50241</v>
      </c>
      <c r="AK377" s="107">
        <f t="shared" si="284"/>
        <v>50272</v>
      </c>
      <c r="AL377" s="105">
        <f t="shared" si="285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276"/>
        <v>45254</v>
      </c>
      <c r="B378" s="89">
        <f t="shared" si="269"/>
        <v>944.91045680999991</v>
      </c>
      <c r="C378" s="89">
        <f t="shared" si="295"/>
        <v>900.08477716566449</v>
      </c>
      <c r="D378" s="90">
        <f t="shared" si="277"/>
        <v>6700.66</v>
      </c>
      <c r="E378" s="91">
        <f t="shared" si="298"/>
        <v>6716.74</v>
      </c>
      <c r="F378" s="92">
        <f t="shared" si="299"/>
        <v>45219</v>
      </c>
      <c r="G378" s="93">
        <f t="shared" si="270"/>
        <v>2.3997636053760818E-3</v>
      </c>
      <c r="H378" s="94">
        <f t="shared" si="300"/>
        <v>45280</v>
      </c>
      <c r="I378" s="94">
        <f t="shared" si="271"/>
        <v>45280</v>
      </c>
      <c r="J378" s="95">
        <f t="shared" si="278"/>
        <v>22</v>
      </c>
      <c r="K378" s="95">
        <f t="shared" si="297"/>
        <v>4</v>
      </c>
      <c r="L378" s="8">
        <f t="shared" si="279"/>
        <v>1.0004358900000001</v>
      </c>
      <c r="M378" s="96">
        <f t="shared" si="296"/>
        <v>1.0026005099999999</v>
      </c>
      <c r="N378" s="96">
        <f t="shared" si="291"/>
        <v>1.047986283393251</v>
      </c>
      <c r="O378" s="89">
        <f t="shared" si="294"/>
        <v>1.0484430899999999</v>
      </c>
      <c r="P378" s="89">
        <f t="shared" si="272"/>
        <v>943.68766502999995</v>
      </c>
      <c r="Q378" s="11">
        <f t="shared" si="286"/>
        <v>0</v>
      </c>
      <c r="R378" s="7">
        <f t="shared" si="280"/>
        <v>0</v>
      </c>
      <c r="S378" s="89">
        <f t="shared" si="293"/>
        <v>0</v>
      </c>
      <c r="T378" s="98">
        <f t="shared" si="281"/>
        <v>8.5000000000000006E-2</v>
      </c>
      <c r="U378" s="97">
        <f t="shared" si="292"/>
        <v>4</v>
      </c>
      <c r="V378" s="97">
        <v>252</v>
      </c>
      <c r="W378" s="96">
        <f t="shared" si="273"/>
        <v>1.001295759</v>
      </c>
      <c r="X378" s="89">
        <f t="shared" si="274"/>
        <v>1.2227917800000001</v>
      </c>
      <c r="Y378" s="137">
        <f t="shared" si="275"/>
        <v>0</v>
      </c>
      <c r="Z378" s="99" t="str">
        <f t="shared" si="287"/>
        <v>J=</v>
      </c>
      <c r="AA378" s="94">
        <f t="shared" si="288"/>
        <v>45280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289"/>
        <v>177</v>
      </c>
      <c r="AH378" s="107">
        <f t="shared" si="290"/>
        <v>50272</v>
      </c>
      <c r="AI378" s="107">
        <f t="shared" si="282"/>
        <v>50271</v>
      </c>
      <c r="AJ378" s="107">
        <f t="shared" si="283"/>
        <v>50272</v>
      </c>
      <c r="AK378" s="107">
        <f t="shared" si="284"/>
        <v>50304</v>
      </c>
      <c r="AL378" s="105">
        <f t="shared" si="285"/>
        <v>21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276"/>
        <v>45255</v>
      </c>
      <c r="B379" s="89">
        <f t="shared" si="269"/>
        <v>945.31938548000005</v>
      </c>
      <c r="C379" s="89">
        <f t="shared" si="295"/>
        <v>900.08477716566449</v>
      </c>
      <c r="D379" s="90">
        <f t="shared" si="277"/>
        <v>6700.66</v>
      </c>
      <c r="E379" s="91">
        <f t="shared" si="298"/>
        <v>6716.74</v>
      </c>
      <c r="F379" s="92">
        <f t="shared" si="299"/>
        <v>45219</v>
      </c>
      <c r="G379" s="93">
        <f t="shared" si="270"/>
        <v>2.3997636053760818E-3</v>
      </c>
      <c r="H379" s="94">
        <f t="shared" si="300"/>
        <v>45280</v>
      </c>
      <c r="I379" s="94">
        <f t="shared" si="271"/>
        <v>45280</v>
      </c>
      <c r="J379" s="95">
        <f t="shared" si="278"/>
        <v>22</v>
      </c>
      <c r="K379" s="95">
        <f t="shared" si="297"/>
        <v>5</v>
      </c>
      <c r="L379" s="8">
        <f t="shared" si="279"/>
        <v>1.00054489</v>
      </c>
      <c r="M379" s="96">
        <f t="shared" si="296"/>
        <v>1.0026005099999999</v>
      </c>
      <c r="N379" s="96">
        <f t="shared" si="291"/>
        <v>1.047986283393251</v>
      </c>
      <c r="O379" s="89">
        <f t="shared" si="294"/>
        <v>1.04855732</v>
      </c>
      <c r="P379" s="89">
        <f t="shared" si="272"/>
        <v>943.79048170999999</v>
      </c>
      <c r="Q379" s="11">
        <f t="shared" si="286"/>
        <v>0</v>
      </c>
      <c r="R379" s="7">
        <f t="shared" si="280"/>
        <v>0</v>
      </c>
      <c r="S379" s="89">
        <f t="shared" si="293"/>
        <v>0</v>
      </c>
      <c r="T379" s="98">
        <f t="shared" si="281"/>
        <v>8.5000000000000006E-2</v>
      </c>
      <c r="U379" s="97">
        <f t="shared" si="292"/>
        <v>5</v>
      </c>
      <c r="V379" s="97">
        <v>252</v>
      </c>
      <c r="W379" s="96">
        <f t="shared" si="273"/>
        <v>1.0016199610000001</v>
      </c>
      <c r="X379" s="89">
        <f t="shared" si="274"/>
        <v>1.5289037700000001</v>
      </c>
      <c r="Y379" s="137">
        <f t="shared" si="275"/>
        <v>0</v>
      </c>
      <c r="Z379" s="99" t="str">
        <f t="shared" si="287"/>
        <v>J=</v>
      </c>
      <c r="AA379" s="94">
        <f t="shared" si="288"/>
        <v>45280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289"/>
        <v>178</v>
      </c>
      <c r="AH379" s="107">
        <f t="shared" si="290"/>
        <v>50303</v>
      </c>
      <c r="AI379" s="107">
        <f t="shared" si="282"/>
        <v>50301</v>
      </c>
      <c r="AJ379" s="107">
        <f t="shared" si="283"/>
        <v>50304</v>
      </c>
      <c r="AK379" s="107">
        <f t="shared" si="284"/>
        <v>50333</v>
      </c>
      <c r="AL379" s="105">
        <f t="shared" si="285"/>
        <v>20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276"/>
        <v>45256</v>
      </c>
      <c r="B380" s="89">
        <f t="shared" si="269"/>
        <v>945.31938548000005</v>
      </c>
      <c r="C380" s="89">
        <f t="shared" si="295"/>
        <v>900.08477716566449</v>
      </c>
      <c r="D380" s="90">
        <f t="shared" si="277"/>
        <v>6700.66</v>
      </c>
      <c r="E380" s="91">
        <f t="shared" si="298"/>
        <v>6716.74</v>
      </c>
      <c r="F380" s="92">
        <f t="shared" si="299"/>
        <v>45219</v>
      </c>
      <c r="G380" s="93">
        <f t="shared" si="270"/>
        <v>2.3997636053760818E-3</v>
      </c>
      <c r="H380" s="94">
        <f t="shared" si="300"/>
        <v>45280</v>
      </c>
      <c r="I380" s="94">
        <f t="shared" si="271"/>
        <v>45280</v>
      </c>
      <c r="J380" s="95">
        <f t="shared" si="278"/>
        <v>22</v>
      </c>
      <c r="K380" s="95">
        <f t="shared" si="297"/>
        <v>5</v>
      </c>
      <c r="L380" s="8">
        <f t="shared" si="279"/>
        <v>1.00054489</v>
      </c>
      <c r="M380" s="96">
        <f t="shared" si="296"/>
        <v>1.0026005099999999</v>
      </c>
      <c r="N380" s="96">
        <f t="shared" si="291"/>
        <v>1.047986283393251</v>
      </c>
      <c r="O380" s="89">
        <f t="shared" si="294"/>
        <v>1.04855732</v>
      </c>
      <c r="P380" s="89">
        <f t="shared" si="272"/>
        <v>943.79048170999999</v>
      </c>
      <c r="Q380" s="11">
        <f t="shared" si="286"/>
        <v>0</v>
      </c>
      <c r="R380" s="7">
        <f t="shared" si="280"/>
        <v>0</v>
      </c>
      <c r="S380" s="89">
        <f t="shared" si="293"/>
        <v>0</v>
      </c>
      <c r="T380" s="98">
        <f t="shared" si="281"/>
        <v>8.5000000000000006E-2</v>
      </c>
      <c r="U380" s="97">
        <f t="shared" si="292"/>
        <v>5</v>
      </c>
      <c r="V380" s="97">
        <v>252</v>
      </c>
      <c r="W380" s="96">
        <f t="shared" si="273"/>
        <v>1.0016199610000001</v>
      </c>
      <c r="X380" s="89">
        <f t="shared" si="274"/>
        <v>1.5289037700000001</v>
      </c>
      <c r="Y380" s="137">
        <f t="shared" si="275"/>
        <v>0</v>
      </c>
      <c r="Z380" s="99" t="str">
        <f t="shared" si="287"/>
        <v>J=</v>
      </c>
      <c r="AA380" s="94">
        <f t="shared" si="288"/>
        <v>45280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289"/>
        <v>179</v>
      </c>
      <c r="AH380" s="107">
        <f t="shared" si="290"/>
        <v>50333</v>
      </c>
      <c r="AI380" s="107">
        <f t="shared" si="282"/>
        <v>50332</v>
      </c>
      <c r="AJ380" s="107">
        <f t="shared" si="283"/>
        <v>50333</v>
      </c>
      <c r="AK380" s="107">
        <f t="shared" si="284"/>
        <v>50367</v>
      </c>
      <c r="AL380" s="105">
        <f t="shared" si="285"/>
        <v>22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276"/>
        <v>45257</v>
      </c>
      <c r="B381" s="89">
        <f t="shared" si="269"/>
        <v>945.31938548000005</v>
      </c>
      <c r="C381" s="89">
        <f t="shared" si="295"/>
        <v>900.08477716566449</v>
      </c>
      <c r="D381" s="90">
        <f t="shared" si="277"/>
        <v>6700.66</v>
      </c>
      <c r="E381" s="91">
        <f t="shared" si="298"/>
        <v>6716.74</v>
      </c>
      <c r="F381" s="92">
        <f t="shared" si="299"/>
        <v>45219</v>
      </c>
      <c r="G381" s="93">
        <f t="shared" si="270"/>
        <v>2.3997636053760818E-3</v>
      </c>
      <c r="H381" s="94">
        <f t="shared" si="300"/>
        <v>45280</v>
      </c>
      <c r="I381" s="94">
        <f t="shared" si="271"/>
        <v>45280</v>
      </c>
      <c r="J381" s="95">
        <f t="shared" si="278"/>
        <v>22</v>
      </c>
      <c r="K381" s="95">
        <f t="shared" si="297"/>
        <v>5</v>
      </c>
      <c r="L381" s="8">
        <f t="shared" si="279"/>
        <v>1.00054489</v>
      </c>
      <c r="M381" s="96">
        <f t="shared" si="296"/>
        <v>1.0026005099999999</v>
      </c>
      <c r="N381" s="96">
        <f t="shared" si="291"/>
        <v>1.047986283393251</v>
      </c>
      <c r="O381" s="89">
        <f t="shared" si="294"/>
        <v>1.04855732</v>
      </c>
      <c r="P381" s="89">
        <f t="shared" si="272"/>
        <v>943.79048170999999</v>
      </c>
      <c r="Q381" s="11">
        <f t="shared" si="286"/>
        <v>0</v>
      </c>
      <c r="R381" s="7">
        <f t="shared" si="280"/>
        <v>0</v>
      </c>
      <c r="S381" s="89">
        <f t="shared" si="293"/>
        <v>0</v>
      </c>
      <c r="T381" s="98">
        <f t="shared" si="281"/>
        <v>8.5000000000000006E-2</v>
      </c>
      <c r="U381" s="97">
        <f t="shared" si="292"/>
        <v>5</v>
      </c>
      <c r="V381" s="97">
        <v>252</v>
      </c>
      <c r="W381" s="96">
        <f t="shared" si="273"/>
        <v>1.0016199610000001</v>
      </c>
      <c r="X381" s="89">
        <f t="shared" si="274"/>
        <v>1.5289037700000001</v>
      </c>
      <c r="Y381" s="137">
        <f t="shared" si="275"/>
        <v>0</v>
      </c>
      <c r="Z381" s="99" t="str">
        <f t="shared" si="287"/>
        <v>J=</v>
      </c>
      <c r="AA381" s="94">
        <f t="shared" si="288"/>
        <v>45280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289"/>
        <v>180</v>
      </c>
      <c r="AH381" s="107">
        <f t="shared" si="290"/>
        <v>50364</v>
      </c>
      <c r="AI381" s="107">
        <f t="shared" si="282"/>
        <v>50363</v>
      </c>
      <c r="AJ381" s="107">
        <f t="shared" si="283"/>
        <v>50367</v>
      </c>
      <c r="AK381" s="107">
        <f t="shared" si="284"/>
        <v>50395</v>
      </c>
      <c r="AL381" s="105">
        <f t="shared" si="285"/>
        <v>20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276"/>
        <v>45258</v>
      </c>
      <c r="B382" s="89">
        <f t="shared" si="269"/>
        <v>945.72849797000003</v>
      </c>
      <c r="C382" s="89">
        <f t="shared" si="295"/>
        <v>900.08477716566449</v>
      </c>
      <c r="D382" s="90">
        <f t="shared" si="277"/>
        <v>6700.66</v>
      </c>
      <c r="E382" s="91">
        <f t="shared" si="298"/>
        <v>6716.74</v>
      </c>
      <c r="F382" s="92">
        <f t="shared" si="299"/>
        <v>45219</v>
      </c>
      <c r="G382" s="93">
        <f t="shared" si="270"/>
        <v>2.3997636053760818E-3</v>
      </c>
      <c r="H382" s="94">
        <f t="shared" si="300"/>
        <v>45280</v>
      </c>
      <c r="I382" s="94">
        <f t="shared" si="271"/>
        <v>45280</v>
      </c>
      <c r="J382" s="95">
        <f t="shared" si="278"/>
        <v>22</v>
      </c>
      <c r="K382" s="95">
        <f t="shared" si="297"/>
        <v>6</v>
      </c>
      <c r="L382" s="8">
        <f t="shared" si="279"/>
        <v>1.00065391</v>
      </c>
      <c r="M382" s="96">
        <f t="shared" si="296"/>
        <v>1.0026005099999999</v>
      </c>
      <c r="N382" s="96">
        <f t="shared" si="291"/>
        <v>1.047986283393251</v>
      </c>
      <c r="O382" s="89">
        <f t="shared" si="294"/>
        <v>1.04867157</v>
      </c>
      <c r="P382" s="89">
        <f t="shared" si="272"/>
        <v>943.8933164</v>
      </c>
      <c r="Q382" s="11">
        <f t="shared" si="286"/>
        <v>0</v>
      </c>
      <c r="R382" s="7">
        <f t="shared" si="280"/>
        <v>0</v>
      </c>
      <c r="S382" s="89">
        <f t="shared" si="293"/>
        <v>0</v>
      </c>
      <c r="T382" s="98">
        <f t="shared" si="281"/>
        <v>8.5000000000000006E-2</v>
      </c>
      <c r="U382" s="97">
        <f t="shared" si="292"/>
        <v>6</v>
      </c>
      <c r="V382" s="97">
        <v>252</v>
      </c>
      <c r="W382" s="96">
        <f t="shared" si="273"/>
        <v>1.0019442679999999</v>
      </c>
      <c r="X382" s="89">
        <f t="shared" si="274"/>
        <v>1.83518157</v>
      </c>
      <c r="Y382" s="137">
        <f t="shared" si="275"/>
        <v>0</v>
      </c>
      <c r="Z382" s="99" t="str">
        <f t="shared" si="287"/>
        <v>J=</v>
      </c>
      <c r="AA382" s="94">
        <f t="shared" si="288"/>
        <v>45280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289"/>
        <v>181</v>
      </c>
      <c r="AH382" s="107">
        <f t="shared" si="290"/>
        <v>50394</v>
      </c>
      <c r="AI382" s="107">
        <f t="shared" si="282"/>
        <v>50392</v>
      </c>
      <c r="AJ382" s="107">
        <f t="shared" si="283"/>
        <v>50395</v>
      </c>
      <c r="AK382" s="107">
        <f t="shared" si="284"/>
        <v>50425</v>
      </c>
      <c r="AL382" s="105">
        <f t="shared" si="285"/>
        <v>20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276"/>
        <v>45259</v>
      </c>
      <c r="B383" s="89">
        <f t="shared" si="269"/>
        <v>946.13777626000001</v>
      </c>
      <c r="C383" s="89">
        <f t="shared" si="295"/>
        <v>900.08477716566449</v>
      </c>
      <c r="D383" s="90">
        <f t="shared" si="277"/>
        <v>6700.66</v>
      </c>
      <c r="E383" s="91">
        <f t="shared" si="298"/>
        <v>6716.74</v>
      </c>
      <c r="F383" s="92">
        <f t="shared" si="299"/>
        <v>45219</v>
      </c>
      <c r="G383" s="93">
        <f t="shared" si="270"/>
        <v>2.3997636053760818E-3</v>
      </c>
      <c r="H383" s="94">
        <f t="shared" si="300"/>
        <v>45280</v>
      </c>
      <c r="I383" s="94">
        <f t="shared" si="271"/>
        <v>45280</v>
      </c>
      <c r="J383" s="95">
        <f t="shared" si="278"/>
        <v>22</v>
      </c>
      <c r="K383" s="95">
        <f t="shared" si="297"/>
        <v>7</v>
      </c>
      <c r="L383" s="8">
        <f t="shared" si="279"/>
        <v>1.0007629300000001</v>
      </c>
      <c r="M383" s="96">
        <f t="shared" si="296"/>
        <v>1.0026005099999999</v>
      </c>
      <c r="N383" s="96">
        <f t="shared" si="291"/>
        <v>1.047986283393251</v>
      </c>
      <c r="O383" s="89">
        <f t="shared" si="294"/>
        <v>1.04878582</v>
      </c>
      <c r="P383" s="89">
        <f t="shared" si="272"/>
        <v>943.99615108</v>
      </c>
      <c r="Q383" s="11">
        <f t="shared" si="286"/>
        <v>0</v>
      </c>
      <c r="R383" s="7">
        <f t="shared" si="280"/>
        <v>0</v>
      </c>
      <c r="S383" s="89">
        <f t="shared" si="293"/>
        <v>0</v>
      </c>
      <c r="T383" s="98">
        <f t="shared" si="281"/>
        <v>8.5000000000000006E-2</v>
      </c>
      <c r="U383" s="97">
        <f t="shared" si="292"/>
        <v>7</v>
      </c>
      <c r="V383" s="97">
        <v>252</v>
      </c>
      <c r="W383" s="96">
        <f t="shared" si="273"/>
        <v>1.00226868</v>
      </c>
      <c r="X383" s="89">
        <f t="shared" si="274"/>
        <v>2.1416251800000001</v>
      </c>
      <c r="Y383" s="137">
        <f t="shared" si="275"/>
        <v>0</v>
      </c>
      <c r="Z383" s="99" t="str">
        <f t="shared" si="287"/>
        <v>J=</v>
      </c>
      <c r="AA383" s="94">
        <f t="shared" si="288"/>
        <v>45280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289"/>
        <v>182</v>
      </c>
      <c r="AH383" s="107">
        <f t="shared" si="290"/>
        <v>50425</v>
      </c>
      <c r="AI383" s="107">
        <f t="shared" si="282"/>
        <v>50424</v>
      </c>
      <c r="AJ383" s="107">
        <f t="shared" si="283"/>
        <v>50425</v>
      </c>
      <c r="AK383" s="107">
        <f t="shared" si="284"/>
        <v>50458</v>
      </c>
      <c r="AL383" s="105">
        <f t="shared" si="285"/>
        <v>23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276"/>
        <v>45260</v>
      </c>
      <c r="B384" s="89">
        <f t="shared" si="269"/>
        <v>946.54723846999991</v>
      </c>
      <c r="C384" s="89">
        <f t="shared" si="295"/>
        <v>900.08477716566449</v>
      </c>
      <c r="D384" s="90">
        <f t="shared" si="277"/>
        <v>6700.66</v>
      </c>
      <c r="E384" s="91">
        <f t="shared" si="298"/>
        <v>6716.74</v>
      </c>
      <c r="F384" s="92">
        <f t="shared" si="299"/>
        <v>45219</v>
      </c>
      <c r="G384" s="93">
        <f t="shared" si="270"/>
        <v>2.3997636053760818E-3</v>
      </c>
      <c r="H384" s="94">
        <f t="shared" si="300"/>
        <v>45280</v>
      </c>
      <c r="I384" s="94">
        <f t="shared" si="271"/>
        <v>45280</v>
      </c>
      <c r="J384" s="95">
        <f t="shared" si="278"/>
        <v>22</v>
      </c>
      <c r="K384" s="95">
        <f t="shared" si="297"/>
        <v>8</v>
      </c>
      <c r="L384" s="8">
        <f t="shared" si="279"/>
        <v>1.0008719699999999</v>
      </c>
      <c r="M384" s="96">
        <f t="shared" si="296"/>
        <v>1.0026005099999999</v>
      </c>
      <c r="N384" s="96">
        <f t="shared" si="291"/>
        <v>1.047986283393251</v>
      </c>
      <c r="O384" s="89">
        <f t="shared" si="294"/>
        <v>1.0489000900000001</v>
      </c>
      <c r="P384" s="89">
        <f t="shared" si="272"/>
        <v>944.09900376999997</v>
      </c>
      <c r="Q384" s="11">
        <f t="shared" si="286"/>
        <v>0</v>
      </c>
      <c r="R384" s="7">
        <f t="shared" si="280"/>
        <v>0</v>
      </c>
      <c r="S384" s="89">
        <f t="shared" si="293"/>
        <v>0</v>
      </c>
      <c r="T384" s="98">
        <f t="shared" si="281"/>
        <v>8.5000000000000006E-2</v>
      </c>
      <c r="U384" s="97">
        <f t="shared" si="292"/>
        <v>8</v>
      </c>
      <c r="V384" s="97">
        <v>252</v>
      </c>
      <c r="W384" s="96">
        <f t="shared" si="273"/>
        <v>1.0025931969999999</v>
      </c>
      <c r="X384" s="89">
        <f t="shared" si="274"/>
        <v>2.4482347</v>
      </c>
      <c r="Y384" s="137">
        <f t="shared" si="275"/>
        <v>0</v>
      </c>
      <c r="Z384" s="99" t="str">
        <f t="shared" si="287"/>
        <v>J=</v>
      </c>
      <c r="AA384" s="94">
        <f t="shared" si="288"/>
        <v>45280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289"/>
        <v>183</v>
      </c>
      <c r="AH384" s="107">
        <f t="shared" si="290"/>
        <v>50456</v>
      </c>
      <c r="AI384" s="107">
        <f t="shared" si="282"/>
        <v>50455</v>
      </c>
      <c r="AJ384" s="107">
        <f t="shared" si="283"/>
        <v>50458</v>
      </c>
      <c r="AK384" s="107">
        <f t="shared" si="284"/>
        <v>50486</v>
      </c>
      <c r="AL384" s="105">
        <f t="shared" si="285"/>
        <v>18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276"/>
        <v>45261</v>
      </c>
      <c r="B385" s="89">
        <f t="shared" si="269"/>
        <v>946.95687559999999</v>
      </c>
      <c r="C385" s="89">
        <f t="shared" si="295"/>
        <v>900.08477716566449</v>
      </c>
      <c r="D385" s="90">
        <f t="shared" si="277"/>
        <v>6700.66</v>
      </c>
      <c r="E385" s="91">
        <f t="shared" si="298"/>
        <v>6716.74</v>
      </c>
      <c r="F385" s="92">
        <f t="shared" si="299"/>
        <v>45219</v>
      </c>
      <c r="G385" s="93">
        <f t="shared" si="270"/>
        <v>2.3997636053760818E-3</v>
      </c>
      <c r="H385" s="94">
        <f t="shared" si="300"/>
        <v>45280</v>
      </c>
      <c r="I385" s="94">
        <f t="shared" si="271"/>
        <v>45280</v>
      </c>
      <c r="J385" s="95">
        <f t="shared" si="278"/>
        <v>22</v>
      </c>
      <c r="K385" s="95">
        <f t="shared" si="297"/>
        <v>9</v>
      </c>
      <c r="L385" s="8">
        <f t="shared" si="279"/>
        <v>1.00098102</v>
      </c>
      <c r="M385" s="96">
        <f t="shared" si="296"/>
        <v>1.0026005099999999</v>
      </c>
      <c r="N385" s="96">
        <f t="shared" si="291"/>
        <v>1.047986283393251</v>
      </c>
      <c r="O385" s="89">
        <f t="shared" si="294"/>
        <v>1.0490143700000001</v>
      </c>
      <c r="P385" s="89">
        <f t="shared" si="272"/>
        <v>944.20186546000002</v>
      </c>
      <c r="Q385" s="11">
        <f t="shared" si="286"/>
        <v>0</v>
      </c>
      <c r="R385" s="7">
        <f t="shared" si="280"/>
        <v>0</v>
      </c>
      <c r="S385" s="89">
        <f t="shared" si="293"/>
        <v>0</v>
      </c>
      <c r="T385" s="98">
        <f t="shared" si="281"/>
        <v>8.5000000000000006E-2</v>
      </c>
      <c r="U385" s="97">
        <f t="shared" si="292"/>
        <v>9</v>
      </c>
      <c r="V385" s="97">
        <v>252</v>
      </c>
      <c r="W385" s="96">
        <f t="shared" si="273"/>
        <v>1.0029178190000001</v>
      </c>
      <c r="X385" s="89">
        <f t="shared" si="274"/>
        <v>2.75501014</v>
      </c>
      <c r="Y385" s="137">
        <f t="shared" si="275"/>
        <v>0</v>
      </c>
      <c r="Z385" s="99" t="str">
        <f t="shared" si="287"/>
        <v>J=</v>
      </c>
      <c r="AA385" s="94">
        <f t="shared" si="288"/>
        <v>45280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289"/>
        <v>184</v>
      </c>
      <c r="AH385" s="107">
        <f t="shared" si="290"/>
        <v>50484</v>
      </c>
      <c r="AI385" s="107">
        <f t="shared" si="282"/>
        <v>50483</v>
      </c>
      <c r="AJ385" s="107">
        <f t="shared" si="283"/>
        <v>50486</v>
      </c>
      <c r="AK385" s="107">
        <f t="shared" si="284"/>
        <v>0</v>
      </c>
      <c r="AL385" s="105">
        <f t="shared" si="285"/>
        <v>-35864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276"/>
        <v>45262</v>
      </c>
      <c r="B386" s="89">
        <f t="shared" si="269"/>
        <v>947.36669766</v>
      </c>
      <c r="C386" s="89">
        <f t="shared" si="295"/>
        <v>900.08477716566449</v>
      </c>
      <c r="D386" s="90">
        <f t="shared" si="277"/>
        <v>6700.66</v>
      </c>
      <c r="E386" s="91">
        <f t="shared" si="298"/>
        <v>6716.74</v>
      </c>
      <c r="F386" s="92">
        <f t="shared" si="299"/>
        <v>45219</v>
      </c>
      <c r="G386" s="93">
        <f t="shared" si="270"/>
        <v>2.3997636053760818E-3</v>
      </c>
      <c r="H386" s="94">
        <f t="shared" si="300"/>
        <v>45280</v>
      </c>
      <c r="I386" s="94">
        <f t="shared" si="271"/>
        <v>45280</v>
      </c>
      <c r="J386" s="95">
        <f t="shared" si="278"/>
        <v>22</v>
      </c>
      <c r="K386" s="95">
        <f t="shared" si="297"/>
        <v>10</v>
      </c>
      <c r="L386" s="8">
        <f t="shared" si="279"/>
        <v>1.00109008</v>
      </c>
      <c r="M386" s="96">
        <f t="shared" si="296"/>
        <v>1.0026005099999999</v>
      </c>
      <c r="N386" s="96">
        <f t="shared" si="291"/>
        <v>1.047986283393251</v>
      </c>
      <c r="O386" s="89">
        <f t="shared" si="294"/>
        <v>1.04912867</v>
      </c>
      <c r="P386" s="89">
        <f t="shared" si="272"/>
        <v>944.30474515000003</v>
      </c>
      <c r="Q386" s="11">
        <f t="shared" si="286"/>
        <v>0</v>
      </c>
      <c r="R386" s="7">
        <f t="shared" si="280"/>
        <v>0</v>
      </c>
      <c r="S386" s="89">
        <f t="shared" si="293"/>
        <v>0</v>
      </c>
      <c r="T386" s="98">
        <f t="shared" si="281"/>
        <v>8.5000000000000006E-2</v>
      </c>
      <c r="U386" s="97">
        <f t="shared" si="292"/>
        <v>10</v>
      </c>
      <c r="V386" s="97">
        <v>252</v>
      </c>
      <c r="W386" s="96">
        <f t="shared" si="273"/>
        <v>1.0032425469999999</v>
      </c>
      <c r="X386" s="89">
        <f t="shared" si="274"/>
        <v>3.0619525099999998</v>
      </c>
      <c r="Y386" s="137">
        <f t="shared" si="275"/>
        <v>0</v>
      </c>
      <c r="Z386" s="99" t="str">
        <f t="shared" si="287"/>
        <v>J=</v>
      </c>
      <c r="AA386" s="94">
        <f t="shared" si="288"/>
        <v>45280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276"/>
        <v>45263</v>
      </c>
      <c r="B387" s="89">
        <f t="shared" si="269"/>
        <v>947.36669766</v>
      </c>
      <c r="C387" s="89">
        <f t="shared" si="295"/>
        <v>900.08477716566449</v>
      </c>
      <c r="D387" s="90">
        <f t="shared" si="277"/>
        <v>6700.66</v>
      </c>
      <c r="E387" s="91">
        <f t="shared" si="298"/>
        <v>6716.74</v>
      </c>
      <c r="F387" s="92">
        <f t="shared" si="299"/>
        <v>45219</v>
      </c>
      <c r="G387" s="93">
        <f t="shared" si="270"/>
        <v>2.3997636053760818E-3</v>
      </c>
      <c r="H387" s="94">
        <f t="shared" si="300"/>
        <v>45280</v>
      </c>
      <c r="I387" s="94">
        <f t="shared" si="271"/>
        <v>45280</v>
      </c>
      <c r="J387" s="95">
        <f t="shared" si="278"/>
        <v>22</v>
      </c>
      <c r="K387" s="95">
        <f t="shared" si="297"/>
        <v>10</v>
      </c>
      <c r="L387" s="8">
        <f t="shared" si="279"/>
        <v>1.00109008</v>
      </c>
      <c r="M387" s="96">
        <f t="shared" si="296"/>
        <v>1.0026005099999999</v>
      </c>
      <c r="N387" s="96">
        <f t="shared" si="291"/>
        <v>1.047986283393251</v>
      </c>
      <c r="O387" s="89">
        <f t="shared" si="294"/>
        <v>1.04912867</v>
      </c>
      <c r="P387" s="89">
        <f t="shared" si="272"/>
        <v>944.30474515000003</v>
      </c>
      <c r="Q387" s="11">
        <f t="shared" si="286"/>
        <v>0</v>
      </c>
      <c r="R387" s="7">
        <f t="shared" si="280"/>
        <v>0</v>
      </c>
      <c r="S387" s="89">
        <f t="shared" si="293"/>
        <v>0</v>
      </c>
      <c r="T387" s="98">
        <f t="shared" si="281"/>
        <v>8.5000000000000006E-2</v>
      </c>
      <c r="U387" s="97">
        <f t="shared" si="292"/>
        <v>10</v>
      </c>
      <c r="V387" s="97">
        <v>252</v>
      </c>
      <c r="W387" s="96">
        <f t="shared" si="273"/>
        <v>1.0032425469999999</v>
      </c>
      <c r="X387" s="89">
        <f t="shared" si="274"/>
        <v>3.0619525099999998</v>
      </c>
      <c r="Y387" s="137">
        <f t="shared" si="275"/>
        <v>0</v>
      </c>
      <c r="Z387" s="99" t="str">
        <f t="shared" si="287"/>
        <v>J=</v>
      </c>
      <c r="AA387" s="94">
        <f t="shared" si="288"/>
        <v>45280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276"/>
        <v>45264</v>
      </c>
      <c r="B388" s="89">
        <f t="shared" si="269"/>
        <v>947.36669766</v>
      </c>
      <c r="C388" s="89">
        <f t="shared" si="295"/>
        <v>900.08477716566449</v>
      </c>
      <c r="D388" s="90">
        <f t="shared" si="277"/>
        <v>6700.66</v>
      </c>
      <c r="E388" s="91">
        <f t="shared" si="298"/>
        <v>6716.74</v>
      </c>
      <c r="F388" s="92">
        <f t="shared" si="299"/>
        <v>45219</v>
      </c>
      <c r="G388" s="93">
        <f t="shared" si="270"/>
        <v>2.3997636053760818E-3</v>
      </c>
      <c r="H388" s="94">
        <f t="shared" si="300"/>
        <v>45280</v>
      </c>
      <c r="I388" s="94">
        <f t="shared" si="271"/>
        <v>45280</v>
      </c>
      <c r="J388" s="95">
        <f t="shared" si="278"/>
        <v>22</v>
      </c>
      <c r="K388" s="95">
        <f t="shared" si="297"/>
        <v>10</v>
      </c>
      <c r="L388" s="8">
        <f t="shared" si="279"/>
        <v>1.00109008</v>
      </c>
      <c r="M388" s="96">
        <f t="shared" si="296"/>
        <v>1.0026005099999999</v>
      </c>
      <c r="N388" s="96">
        <f t="shared" si="291"/>
        <v>1.047986283393251</v>
      </c>
      <c r="O388" s="89">
        <f t="shared" si="294"/>
        <v>1.04912867</v>
      </c>
      <c r="P388" s="89">
        <f t="shared" si="272"/>
        <v>944.30474515000003</v>
      </c>
      <c r="Q388" s="11">
        <f t="shared" si="286"/>
        <v>0</v>
      </c>
      <c r="R388" s="7">
        <f t="shared" si="280"/>
        <v>0</v>
      </c>
      <c r="S388" s="89">
        <f t="shared" si="293"/>
        <v>0</v>
      </c>
      <c r="T388" s="98">
        <f t="shared" si="281"/>
        <v>8.5000000000000006E-2</v>
      </c>
      <c r="U388" s="97">
        <f t="shared" si="292"/>
        <v>10</v>
      </c>
      <c r="V388" s="97">
        <v>252</v>
      </c>
      <c r="W388" s="96">
        <f t="shared" si="273"/>
        <v>1.0032425469999999</v>
      </c>
      <c r="X388" s="89">
        <f t="shared" si="274"/>
        <v>3.0619525099999998</v>
      </c>
      <c r="Y388" s="137">
        <f t="shared" si="275"/>
        <v>0</v>
      </c>
      <c r="Z388" s="99" t="str">
        <f t="shared" si="287"/>
        <v>J=</v>
      </c>
      <c r="AA388" s="94">
        <f t="shared" si="288"/>
        <v>45280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276"/>
        <v>45265</v>
      </c>
      <c r="B389" s="89">
        <f t="shared" si="269"/>
        <v>947.77669379999998</v>
      </c>
      <c r="C389" s="89">
        <f t="shared" si="295"/>
        <v>900.08477716566449</v>
      </c>
      <c r="D389" s="90">
        <f t="shared" si="277"/>
        <v>6700.66</v>
      </c>
      <c r="E389" s="91">
        <f t="shared" si="298"/>
        <v>6716.74</v>
      </c>
      <c r="F389" s="92">
        <f t="shared" si="299"/>
        <v>45219</v>
      </c>
      <c r="G389" s="93">
        <f t="shared" si="270"/>
        <v>2.3997636053760818E-3</v>
      </c>
      <c r="H389" s="94">
        <f t="shared" si="300"/>
        <v>45280</v>
      </c>
      <c r="I389" s="94">
        <f t="shared" si="271"/>
        <v>45280</v>
      </c>
      <c r="J389" s="95">
        <f t="shared" si="278"/>
        <v>22</v>
      </c>
      <c r="K389" s="95">
        <f t="shared" si="297"/>
        <v>11</v>
      </c>
      <c r="L389" s="8">
        <f t="shared" si="279"/>
        <v>1.0011991600000001</v>
      </c>
      <c r="M389" s="96">
        <f t="shared" si="296"/>
        <v>1.0026005099999999</v>
      </c>
      <c r="N389" s="96">
        <f t="shared" si="291"/>
        <v>1.047986283393251</v>
      </c>
      <c r="O389" s="89">
        <f t="shared" si="294"/>
        <v>1.04924298</v>
      </c>
      <c r="P389" s="89">
        <f t="shared" si="272"/>
        <v>944.40763384000002</v>
      </c>
      <c r="Q389" s="11">
        <f t="shared" si="286"/>
        <v>0</v>
      </c>
      <c r="R389" s="7">
        <f t="shared" si="280"/>
        <v>0</v>
      </c>
      <c r="S389" s="89">
        <f t="shared" si="293"/>
        <v>0</v>
      </c>
      <c r="T389" s="98">
        <f t="shared" si="281"/>
        <v>8.5000000000000006E-2</v>
      </c>
      <c r="U389" s="97">
        <f t="shared" si="292"/>
        <v>11</v>
      </c>
      <c r="V389" s="97">
        <v>252</v>
      </c>
      <c r="W389" s="96">
        <f t="shared" si="273"/>
        <v>1.0035673789999999</v>
      </c>
      <c r="X389" s="89">
        <f t="shared" si="274"/>
        <v>3.36905996</v>
      </c>
      <c r="Y389" s="137">
        <f t="shared" si="275"/>
        <v>0</v>
      </c>
      <c r="Z389" s="99" t="str">
        <f t="shared" si="287"/>
        <v>J=</v>
      </c>
      <c r="AA389" s="94">
        <f t="shared" si="288"/>
        <v>45280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276"/>
        <v>45266</v>
      </c>
      <c r="B390" s="89">
        <f t="shared" si="269"/>
        <v>948.18686591999995</v>
      </c>
      <c r="C390" s="89">
        <f t="shared" si="295"/>
        <v>900.08477716566449</v>
      </c>
      <c r="D390" s="90">
        <f t="shared" si="277"/>
        <v>6700.66</v>
      </c>
      <c r="E390" s="91">
        <f t="shared" si="298"/>
        <v>6716.74</v>
      </c>
      <c r="F390" s="92">
        <f t="shared" si="299"/>
        <v>45219</v>
      </c>
      <c r="G390" s="93">
        <f t="shared" si="270"/>
        <v>2.3997636053760818E-3</v>
      </c>
      <c r="H390" s="94">
        <f t="shared" si="300"/>
        <v>45280</v>
      </c>
      <c r="I390" s="94">
        <f t="shared" si="271"/>
        <v>45280</v>
      </c>
      <c r="J390" s="95">
        <f t="shared" si="278"/>
        <v>22</v>
      </c>
      <c r="K390" s="95">
        <f t="shared" si="297"/>
        <v>12</v>
      </c>
      <c r="L390" s="8">
        <f t="shared" si="279"/>
        <v>1.00130824</v>
      </c>
      <c r="M390" s="96">
        <f t="shared" si="296"/>
        <v>1.0026005099999999</v>
      </c>
      <c r="N390" s="96">
        <f t="shared" si="291"/>
        <v>1.047986283393251</v>
      </c>
      <c r="O390" s="89">
        <f t="shared" si="294"/>
        <v>1.0493573</v>
      </c>
      <c r="P390" s="89">
        <f t="shared" si="272"/>
        <v>944.51053152999998</v>
      </c>
      <c r="Q390" s="11">
        <f t="shared" si="286"/>
        <v>0</v>
      </c>
      <c r="R390" s="7">
        <f t="shared" si="280"/>
        <v>0</v>
      </c>
      <c r="S390" s="89">
        <f t="shared" si="293"/>
        <v>0</v>
      </c>
      <c r="T390" s="98">
        <f t="shared" si="281"/>
        <v>8.5000000000000006E-2</v>
      </c>
      <c r="U390" s="97">
        <f t="shared" si="292"/>
        <v>12</v>
      </c>
      <c r="V390" s="97">
        <v>252</v>
      </c>
      <c r="W390" s="96">
        <f t="shared" si="273"/>
        <v>1.003892317</v>
      </c>
      <c r="X390" s="89">
        <f t="shared" si="274"/>
        <v>3.6763343900000001</v>
      </c>
      <c r="Y390" s="137">
        <f t="shared" si="275"/>
        <v>0</v>
      </c>
      <c r="Z390" s="99" t="str">
        <f t="shared" si="287"/>
        <v>J=</v>
      </c>
      <c r="AA390" s="94">
        <f t="shared" si="288"/>
        <v>45280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276"/>
        <v>45267</v>
      </c>
      <c r="B391" s="89">
        <f t="shared" si="269"/>
        <v>948.59721221000007</v>
      </c>
      <c r="C391" s="89">
        <f t="shared" si="295"/>
        <v>900.08477716566449</v>
      </c>
      <c r="D391" s="90">
        <f t="shared" si="277"/>
        <v>6700.66</v>
      </c>
      <c r="E391" s="91">
        <f t="shared" si="298"/>
        <v>6716.74</v>
      </c>
      <c r="F391" s="92">
        <f t="shared" si="299"/>
        <v>45219</v>
      </c>
      <c r="G391" s="93">
        <f t="shared" si="270"/>
        <v>2.3997636053760818E-3</v>
      </c>
      <c r="H391" s="94">
        <f t="shared" si="300"/>
        <v>45280</v>
      </c>
      <c r="I391" s="94">
        <f t="shared" si="271"/>
        <v>45280</v>
      </c>
      <c r="J391" s="95">
        <f t="shared" si="278"/>
        <v>22</v>
      </c>
      <c r="K391" s="95">
        <f t="shared" si="297"/>
        <v>13</v>
      </c>
      <c r="L391" s="8">
        <f t="shared" si="279"/>
        <v>1.0014173399999999</v>
      </c>
      <c r="M391" s="96">
        <f t="shared" si="296"/>
        <v>1.0026005099999999</v>
      </c>
      <c r="N391" s="96">
        <f t="shared" si="291"/>
        <v>1.047986283393251</v>
      </c>
      <c r="O391" s="89">
        <f t="shared" si="294"/>
        <v>1.04947163</v>
      </c>
      <c r="P391" s="89">
        <f t="shared" si="272"/>
        <v>944.61343823000004</v>
      </c>
      <c r="Q391" s="11">
        <f t="shared" si="286"/>
        <v>0</v>
      </c>
      <c r="R391" s="7">
        <f t="shared" si="280"/>
        <v>0</v>
      </c>
      <c r="S391" s="89">
        <f t="shared" si="293"/>
        <v>0</v>
      </c>
      <c r="T391" s="98">
        <f t="shared" si="281"/>
        <v>8.5000000000000006E-2</v>
      </c>
      <c r="U391" s="97">
        <f t="shared" si="292"/>
        <v>13</v>
      </c>
      <c r="V391" s="97">
        <v>252</v>
      </c>
      <c r="W391" s="96">
        <f t="shared" si="273"/>
        <v>1.0042173590000001</v>
      </c>
      <c r="X391" s="89">
        <f t="shared" si="274"/>
        <v>3.98377398</v>
      </c>
      <c r="Y391" s="137">
        <f t="shared" si="275"/>
        <v>0</v>
      </c>
      <c r="Z391" s="99" t="str">
        <f t="shared" si="287"/>
        <v>J=</v>
      </c>
      <c r="AA391" s="94">
        <f t="shared" si="288"/>
        <v>45280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276"/>
        <v>45268</v>
      </c>
      <c r="B392" s="89">
        <f t="shared" si="269"/>
        <v>949.0077445500001</v>
      </c>
      <c r="C392" s="89">
        <f t="shared" si="295"/>
        <v>900.08477716566449</v>
      </c>
      <c r="D392" s="90">
        <f t="shared" si="277"/>
        <v>6700.66</v>
      </c>
      <c r="E392" s="91">
        <f t="shared" si="298"/>
        <v>6716.74</v>
      </c>
      <c r="F392" s="92">
        <f t="shared" si="299"/>
        <v>45219</v>
      </c>
      <c r="G392" s="93">
        <f t="shared" si="270"/>
        <v>2.3997636053760818E-3</v>
      </c>
      <c r="H392" s="94">
        <f t="shared" si="300"/>
        <v>45280</v>
      </c>
      <c r="I392" s="94">
        <f t="shared" si="271"/>
        <v>45280</v>
      </c>
      <c r="J392" s="95">
        <f t="shared" si="278"/>
        <v>22</v>
      </c>
      <c r="K392" s="95">
        <f t="shared" si="297"/>
        <v>14</v>
      </c>
      <c r="L392" s="8">
        <f t="shared" si="279"/>
        <v>1.0015264500000001</v>
      </c>
      <c r="M392" s="96">
        <f t="shared" si="296"/>
        <v>1.0026005099999999</v>
      </c>
      <c r="N392" s="96">
        <f t="shared" si="291"/>
        <v>1.047986283393251</v>
      </c>
      <c r="O392" s="89">
        <f t="shared" si="294"/>
        <v>1.04958598</v>
      </c>
      <c r="P392" s="89">
        <f t="shared" si="272"/>
        <v>944.71636292000005</v>
      </c>
      <c r="Q392" s="11">
        <f t="shared" si="286"/>
        <v>0</v>
      </c>
      <c r="R392" s="7">
        <f t="shared" si="280"/>
        <v>0</v>
      </c>
      <c r="S392" s="89">
        <f t="shared" si="293"/>
        <v>0</v>
      </c>
      <c r="T392" s="98">
        <f t="shared" si="281"/>
        <v>8.5000000000000006E-2</v>
      </c>
      <c r="U392" s="97">
        <f t="shared" si="292"/>
        <v>14</v>
      </c>
      <c r="V392" s="97">
        <v>252</v>
      </c>
      <c r="W392" s="96">
        <f t="shared" si="273"/>
        <v>1.0045425079999999</v>
      </c>
      <c r="X392" s="89">
        <f t="shared" si="274"/>
        <v>4.2913816300000001</v>
      </c>
      <c r="Y392" s="137">
        <f t="shared" si="275"/>
        <v>0</v>
      </c>
      <c r="Z392" s="99" t="str">
        <f t="shared" si="287"/>
        <v>J=</v>
      </c>
      <c r="AA392" s="94">
        <f t="shared" si="288"/>
        <v>45280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276"/>
        <v>45269</v>
      </c>
      <c r="B393" s="89">
        <f t="shared" si="269"/>
        <v>949.41844208999999</v>
      </c>
      <c r="C393" s="89">
        <f t="shared" si="295"/>
        <v>900.08477716566449</v>
      </c>
      <c r="D393" s="90">
        <f t="shared" si="277"/>
        <v>6700.66</v>
      </c>
      <c r="E393" s="91">
        <f t="shared" si="298"/>
        <v>6716.74</v>
      </c>
      <c r="F393" s="92">
        <f t="shared" si="299"/>
        <v>45219</v>
      </c>
      <c r="G393" s="93">
        <f t="shared" si="270"/>
        <v>2.3997636053760818E-3</v>
      </c>
      <c r="H393" s="94">
        <f t="shared" si="300"/>
        <v>45280</v>
      </c>
      <c r="I393" s="94">
        <f t="shared" si="271"/>
        <v>45280</v>
      </c>
      <c r="J393" s="95">
        <f t="shared" si="278"/>
        <v>22</v>
      </c>
      <c r="K393" s="95">
        <f t="shared" si="297"/>
        <v>15</v>
      </c>
      <c r="L393" s="8">
        <f t="shared" si="279"/>
        <v>1.0016355699999999</v>
      </c>
      <c r="M393" s="96">
        <f t="shared" si="296"/>
        <v>1.0026005099999999</v>
      </c>
      <c r="N393" s="96">
        <f t="shared" si="291"/>
        <v>1.047986283393251</v>
      </c>
      <c r="O393" s="89">
        <f t="shared" si="294"/>
        <v>1.0497003300000001</v>
      </c>
      <c r="P393" s="89">
        <f t="shared" si="272"/>
        <v>944.81928760999995</v>
      </c>
      <c r="Q393" s="11">
        <f t="shared" si="286"/>
        <v>0</v>
      </c>
      <c r="R393" s="7">
        <f t="shared" si="280"/>
        <v>0</v>
      </c>
      <c r="S393" s="89">
        <f t="shared" si="293"/>
        <v>0</v>
      </c>
      <c r="T393" s="98">
        <f t="shared" si="281"/>
        <v>8.5000000000000006E-2</v>
      </c>
      <c r="U393" s="97">
        <f t="shared" si="292"/>
        <v>15</v>
      </c>
      <c r="V393" s="97">
        <v>252</v>
      </c>
      <c r="W393" s="96">
        <f t="shared" si="273"/>
        <v>1.0048677610000001</v>
      </c>
      <c r="X393" s="89">
        <f t="shared" si="274"/>
        <v>4.5991544800000002</v>
      </c>
      <c r="Y393" s="137">
        <f t="shared" si="275"/>
        <v>0</v>
      </c>
      <c r="Z393" s="99" t="str">
        <f t="shared" si="287"/>
        <v>J=</v>
      </c>
      <c r="AA393" s="94">
        <f t="shared" si="288"/>
        <v>45280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276"/>
        <v>45270</v>
      </c>
      <c r="B394" s="89">
        <f t="shared" ref="B394:B457" si="301">(P394+X394)</f>
        <v>949.41844208999999</v>
      </c>
      <c r="C394" s="89">
        <f t="shared" si="295"/>
        <v>900.08477716566449</v>
      </c>
      <c r="D394" s="90">
        <f t="shared" si="277"/>
        <v>6700.66</v>
      </c>
      <c r="E394" s="91">
        <f t="shared" si="298"/>
        <v>6716.74</v>
      </c>
      <c r="F394" s="92">
        <f t="shared" si="299"/>
        <v>45219</v>
      </c>
      <c r="G394" s="93">
        <f t="shared" ref="G394:G457" si="302">(E394/D394)-1</f>
        <v>2.3997636053760818E-3</v>
      </c>
      <c r="H394" s="94">
        <f t="shared" si="300"/>
        <v>45280</v>
      </c>
      <c r="I394" s="94">
        <f t="shared" ref="I394:I457" si="303">IF(A394&gt;I393,H394,I393)</f>
        <v>45280</v>
      </c>
      <c r="J394" s="95">
        <f t="shared" si="278"/>
        <v>22</v>
      </c>
      <c r="K394" s="95">
        <f t="shared" si="297"/>
        <v>15</v>
      </c>
      <c r="L394" s="8">
        <f t="shared" si="279"/>
        <v>1.0016355699999999</v>
      </c>
      <c r="M394" s="96">
        <f t="shared" si="296"/>
        <v>1.0026005099999999</v>
      </c>
      <c r="N394" s="96">
        <f t="shared" si="291"/>
        <v>1.047986283393251</v>
      </c>
      <c r="O394" s="89">
        <f t="shared" si="294"/>
        <v>1.0497003300000001</v>
      </c>
      <c r="P394" s="89">
        <f t="shared" ref="P394:P457" si="304">TRUNC(C394*O394,8)</f>
        <v>944.81928760999995</v>
      </c>
      <c r="Q394" s="11">
        <f t="shared" si="286"/>
        <v>0</v>
      </c>
      <c r="R394" s="7">
        <f t="shared" si="280"/>
        <v>0</v>
      </c>
      <c r="S394" s="89">
        <f t="shared" si="293"/>
        <v>0</v>
      </c>
      <c r="T394" s="98">
        <f t="shared" si="281"/>
        <v>8.5000000000000006E-2</v>
      </c>
      <c r="U394" s="97">
        <f t="shared" si="292"/>
        <v>15</v>
      </c>
      <c r="V394" s="97">
        <v>252</v>
      </c>
      <c r="W394" s="96">
        <f t="shared" ref="W394:W457" si="305">ROUND((1+T394)^TRUNC((U394/V394),9),9)</f>
        <v>1.0048677610000001</v>
      </c>
      <c r="X394" s="89">
        <f t="shared" ref="X394:X457" si="306">TRUNC((P394*(W394-1)),8)</f>
        <v>4.5991544800000002</v>
      </c>
      <c r="Y394" s="137">
        <f t="shared" ref="Y394:Y457" si="307">IF(AND(Q394&gt;0,Z394&lt;&gt;"INCORPJ="),S394+X394,0)</f>
        <v>0</v>
      </c>
      <c r="Z394" s="99" t="str">
        <f t="shared" si="287"/>
        <v>J=</v>
      </c>
      <c r="AA394" s="94">
        <f t="shared" si="288"/>
        <v>45280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08">(A394+1)</f>
        <v>45271</v>
      </c>
      <c r="B395" s="89">
        <f t="shared" si="301"/>
        <v>949.41844208999999</v>
      </c>
      <c r="C395" s="89">
        <f t="shared" si="295"/>
        <v>900.08477716566449</v>
      </c>
      <c r="D395" s="90">
        <f t="shared" ref="D395:D458" si="309">IF(E395=E394,D394,E394)</f>
        <v>6700.66</v>
      </c>
      <c r="E395" s="91">
        <f t="shared" si="298"/>
        <v>6716.74</v>
      </c>
      <c r="F395" s="92">
        <f t="shared" si="299"/>
        <v>45219</v>
      </c>
      <c r="G395" s="93">
        <f t="shared" si="302"/>
        <v>2.3997636053760818E-3</v>
      </c>
      <c r="H395" s="94">
        <f t="shared" si="300"/>
        <v>45280</v>
      </c>
      <c r="I395" s="94">
        <f t="shared" si="303"/>
        <v>45280</v>
      </c>
      <c r="J395" s="95">
        <f t="shared" ref="J395:J458" si="310">IF(I395=I394,J394,NETWORKDAYS(I394,I395,$AD$201:$AD$502)-1)</f>
        <v>22</v>
      </c>
      <c r="K395" s="95">
        <f t="shared" si="297"/>
        <v>15</v>
      </c>
      <c r="L395" s="8">
        <f t="shared" ref="L395:L458" si="311">IF(E395&lt;D395,1,TRUNC((E395/D395)^TRUNC((K395/J395),9),8))</f>
        <v>1.0016355699999999</v>
      </c>
      <c r="M395" s="96">
        <f t="shared" si="296"/>
        <v>1.0026005099999999</v>
      </c>
      <c r="N395" s="96">
        <f t="shared" si="291"/>
        <v>1.047986283393251</v>
      </c>
      <c r="O395" s="89">
        <f t="shared" si="294"/>
        <v>1.0497003300000001</v>
      </c>
      <c r="P395" s="89">
        <f t="shared" si="304"/>
        <v>944.81928760999995</v>
      </c>
      <c r="Q395" s="11">
        <f t="shared" si="286"/>
        <v>0</v>
      </c>
      <c r="R395" s="7">
        <f t="shared" ref="R395:R458" si="312">IF(Q395&gt;0,VLOOKUP($A395,$AD$10:$AI$200,6),0)</f>
        <v>0</v>
      </c>
      <c r="S395" s="89">
        <f t="shared" si="293"/>
        <v>0</v>
      </c>
      <c r="T395" s="98">
        <f t="shared" ref="T395:T458" si="313">(T394)</f>
        <v>8.5000000000000006E-2</v>
      </c>
      <c r="U395" s="97">
        <f t="shared" si="292"/>
        <v>15</v>
      </c>
      <c r="V395" s="97">
        <v>252</v>
      </c>
      <c r="W395" s="96">
        <f t="shared" si="305"/>
        <v>1.0048677610000001</v>
      </c>
      <c r="X395" s="89">
        <f t="shared" si="306"/>
        <v>4.5991544800000002</v>
      </c>
      <c r="Y395" s="137">
        <f t="shared" si="307"/>
        <v>0</v>
      </c>
      <c r="Z395" s="99" t="str">
        <f t="shared" si="287"/>
        <v>J=</v>
      </c>
      <c r="AA395" s="94">
        <f t="shared" si="288"/>
        <v>45280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08"/>
        <v>45272</v>
      </c>
      <c r="B396" s="89">
        <f t="shared" si="301"/>
        <v>949.82933293999997</v>
      </c>
      <c r="C396" s="89">
        <f t="shared" si="295"/>
        <v>900.08477716566449</v>
      </c>
      <c r="D396" s="90">
        <f t="shared" si="309"/>
        <v>6700.66</v>
      </c>
      <c r="E396" s="91">
        <f t="shared" si="298"/>
        <v>6716.74</v>
      </c>
      <c r="F396" s="92">
        <f t="shared" si="299"/>
        <v>45219</v>
      </c>
      <c r="G396" s="93">
        <f t="shared" si="302"/>
        <v>2.3997636053760818E-3</v>
      </c>
      <c r="H396" s="94">
        <f t="shared" si="300"/>
        <v>45280</v>
      </c>
      <c r="I396" s="94">
        <f t="shared" si="303"/>
        <v>45280</v>
      </c>
      <c r="J396" s="95">
        <f t="shared" si="310"/>
        <v>22</v>
      </c>
      <c r="K396" s="95">
        <f t="shared" si="297"/>
        <v>16</v>
      </c>
      <c r="L396" s="8">
        <f t="shared" si="311"/>
        <v>1.0017447100000001</v>
      </c>
      <c r="M396" s="96">
        <f t="shared" si="296"/>
        <v>1.0026005099999999</v>
      </c>
      <c r="N396" s="96">
        <f t="shared" si="291"/>
        <v>1.047986283393251</v>
      </c>
      <c r="O396" s="89">
        <f t="shared" si="294"/>
        <v>1.0498147099999999</v>
      </c>
      <c r="P396" s="89">
        <f t="shared" si="304"/>
        <v>944.92223931000001</v>
      </c>
      <c r="Q396" s="11">
        <f t="shared" ref="Q396:Q459" si="314">IF(VLOOKUP(A396,AD$10:AK$200,8)=VLOOKUP(A395,AD$10:AK$200,8),0,VLOOKUP(A396,AD$10:AK$200,8))</f>
        <v>0</v>
      </c>
      <c r="R396" s="7">
        <f t="shared" si="312"/>
        <v>0</v>
      </c>
      <c r="S396" s="89">
        <f t="shared" si="293"/>
        <v>0</v>
      </c>
      <c r="T396" s="98">
        <f t="shared" si="313"/>
        <v>8.5000000000000006E-2</v>
      </c>
      <c r="U396" s="97">
        <f t="shared" si="292"/>
        <v>16</v>
      </c>
      <c r="V396" s="97">
        <v>252</v>
      </c>
      <c r="W396" s="96">
        <f t="shared" si="305"/>
        <v>1.0051931190000001</v>
      </c>
      <c r="X396" s="89">
        <f t="shared" si="306"/>
        <v>4.9070936300000003</v>
      </c>
      <c r="Y396" s="137">
        <f t="shared" si="307"/>
        <v>0</v>
      </c>
      <c r="Z396" s="99" t="str">
        <f t="shared" ref="Z396:Z459" si="315">IF($Q395&gt;0,VLOOKUP($A395,$AD$10:$AM$200,9),Z395)</f>
        <v>J=</v>
      </c>
      <c r="AA396" s="94">
        <f t="shared" ref="AA396:AA459" si="316">IF($Q395&gt;0,VLOOKUP($A395,$AD$10:$AM$200,10),AA395)</f>
        <v>45280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08"/>
        <v>45273</v>
      </c>
      <c r="B397" s="89">
        <f t="shared" si="301"/>
        <v>950.24039096000001</v>
      </c>
      <c r="C397" s="89">
        <f t="shared" si="295"/>
        <v>900.08477716566449</v>
      </c>
      <c r="D397" s="90">
        <f t="shared" si="309"/>
        <v>6700.66</v>
      </c>
      <c r="E397" s="91">
        <f t="shared" si="298"/>
        <v>6716.74</v>
      </c>
      <c r="F397" s="92">
        <f t="shared" si="299"/>
        <v>45219</v>
      </c>
      <c r="G397" s="93">
        <f t="shared" si="302"/>
        <v>2.3997636053760818E-3</v>
      </c>
      <c r="H397" s="94">
        <f t="shared" si="300"/>
        <v>45280</v>
      </c>
      <c r="I397" s="94">
        <f t="shared" si="303"/>
        <v>45280</v>
      </c>
      <c r="J397" s="95">
        <f t="shared" si="310"/>
        <v>22</v>
      </c>
      <c r="K397" s="95">
        <f t="shared" si="297"/>
        <v>17</v>
      </c>
      <c r="L397" s="8">
        <f t="shared" si="311"/>
        <v>1.00185385</v>
      </c>
      <c r="M397" s="96">
        <f t="shared" si="296"/>
        <v>1.0026005099999999</v>
      </c>
      <c r="N397" s="96">
        <f t="shared" si="291"/>
        <v>1.047986283393251</v>
      </c>
      <c r="O397" s="89">
        <f t="shared" si="294"/>
        <v>1.04992909</v>
      </c>
      <c r="P397" s="89">
        <f t="shared" si="304"/>
        <v>945.02519100999996</v>
      </c>
      <c r="Q397" s="11">
        <f t="shared" si="314"/>
        <v>0</v>
      </c>
      <c r="R397" s="7">
        <f t="shared" si="312"/>
        <v>0</v>
      </c>
      <c r="S397" s="89">
        <f t="shared" si="293"/>
        <v>0</v>
      </c>
      <c r="T397" s="98">
        <f t="shared" si="313"/>
        <v>8.5000000000000006E-2</v>
      </c>
      <c r="U397" s="97">
        <f t="shared" si="292"/>
        <v>17</v>
      </c>
      <c r="V397" s="97">
        <v>252</v>
      </c>
      <c r="W397" s="96">
        <f t="shared" si="305"/>
        <v>1.005518583</v>
      </c>
      <c r="X397" s="89">
        <f t="shared" si="306"/>
        <v>5.2151999499999997</v>
      </c>
      <c r="Y397" s="137">
        <f t="shared" si="307"/>
        <v>0</v>
      </c>
      <c r="Z397" s="99" t="str">
        <f t="shared" si="315"/>
        <v>J=</v>
      </c>
      <c r="AA397" s="94">
        <f t="shared" si="316"/>
        <v>45280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08"/>
        <v>45274</v>
      </c>
      <c r="B398" s="89">
        <f t="shared" si="301"/>
        <v>950.65163427999994</v>
      </c>
      <c r="C398" s="89">
        <f t="shared" si="295"/>
        <v>900.08477716566449</v>
      </c>
      <c r="D398" s="90">
        <f t="shared" si="309"/>
        <v>6700.66</v>
      </c>
      <c r="E398" s="91">
        <f t="shared" si="298"/>
        <v>6716.74</v>
      </c>
      <c r="F398" s="92">
        <f t="shared" si="299"/>
        <v>45219</v>
      </c>
      <c r="G398" s="93">
        <f t="shared" si="302"/>
        <v>2.3997636053760818E-3</v>
      </c>
      <c r="H398" s="94">
        <f t="shared" si="300"/>
        <v>45280</v>
      </c>
      <c r="I398" s="94">
        <f t="shared" si="303"/>
        <v>45280</v>
      </c>
      <c r="J398" s="95">
        <f t="shared" si="310"/>
        <v>22</v>
      </c>
      <c r="K398" s="95">
        <f t="shared" si="297"/>
        <v>18</v>
      </c>
      <c r="L398" s="8">
        <f t="shared" si="311"/>
        <v>1.0019630100000001</v>
      </c>
      <c r="M398" s="96">
        <f t="shared" si="296"/>
        <v>1.0026005099999999</v>
      </c>
      <c r="N398" s="96">
        <f t="shared" si="291"/>
        <v>1.047986283393251</v>
      </c>
      <c r="O398" s="89">
        <f t="shared" si="294"/>
        <v>1.05004349</v>
      </c>
      <c r="P398" s="89">
        <f t="shared" si="304"/>
        <v>945.12816070999997</v>
      </c>
      <c r="Q398" s="11">
        <f t="shared" si="314"/>
        <v>0</v>
      </c>
      <c r="R398" s="7">
        <f t="shared" si="312"/>
        <v>0</v>
      </c>
      <c r="S398" s="89">
        <f t="shared" si="293"/>
        <v>0</v>
      </c>
      <c r="T398" s="98">
        <f t="shared" si="313"/>
        <v>8.5000000000000006E-2</v>
      </c>
      <c r="U398" s="97">
        <f t="shared" si="292"/>
        <v>18</v>
      </c>
      <c r="V398" s="97">
        <v>252</v>
      </c>
      <c r="W398" s="96">
        <f t="shared" si="305"/>
        <v>1.005844153</v>
      </c>
      <c r="X398" s="89">
        <f t="shared" si="306"/>
        <v>5.5234735700000002</v>
      </c>
      <c r="Y398" s="137">
        <f t="shared" si="307"/>
        <v>0</v>
      </c>
      <c r="Z398" s="99" t="str">
        <f t="shared" si="315"/>
        <v>J=</v>
      </c>
      <c r="AA398" s="94">
        <f t="shared" si="316"/>
        <v>45280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08"/>
        <v>45275</v>
      </c>
      <c r="B399" s="89">
        <f t="shared" si="301"/>
        <v>951.06304293999995</v>
      </c>
      <c r="C399" s="89">
        <f t="shared" si="295"/>
        <v>900.08477716566449</v>
      </c>
      <c r="D399" s="90">
        <f t="shared" si="309"/>
        <v>6700.66</v>
      </c>
      <c r="E399" s="91">
        <f t="shared" si="298"/>
        <v>6716.74</v>
      </c>
      <c r="F399" s="92">
        <f t="shared" si="299"/>
        <v>45219</v>
      </c>
      <c r="G399" s="93">
        <f t="shared" si="302"/>
        <v>2.3997636053760818E-3</v>
      </c>
      <c r="H399" s="94">
        <f t="shared" si="300"/>
        <v>45280</v>
      </c>
      <c r="I399" s="94">
        <f t="shared" si="303"/>
        <v>45280</v>
      </c>
      <c r="J399" s="95">
        <f t="shared" si="310"/>
        <v>22</v>
      </c>
      <c r="K399" s="95">
        <f t="shared" si="297"/>
        <v>19</v>
      </c>
      <c r="L399" s="8">
        <f t="shared" si="311"/>
        <v>1.0020721800000001</v>
      </c>
      <c r="M399" s="96">
        <f t="shared" si="296"/>
        <v>1.0026005099999999</v>
      </c>
      <c r="N399" s="96">
        <f t="shared" si="291"/>
        <v>1.047986283393251</v>
      </c>
      <c r="O399" s="89">
        <f t="shared" si="294"/>
        <v>1.0501578899999999</v>
      </c>
      <c r="P399" s="89">
        <f t="shared" si="304"/>
        <v>945.23113039999998</v>
      </c>
      <c r="Q399" s="11">
        <f t="shared" si="314"/>
        <v>0</v>
      </c>
      <c r="R399" s="7">
        <f t="shared" si="312"/>
        <v>0</v>
      </c>
      <c r="S399" s="89">
        <f t="shared" si="293"/>
        <v>0</v>
      </c>
      <c r="T399" s="98">
        <f t="shared" si="313"/>
        <v>8.5000000000000006E-2</v>
      </c>
      <c r="U399" s="97">
        <f t="shared" si="292"/>
        <v>19</v>
      </c>
      <c r="V399" s="97">
        <v>252</v>
      </c>
      <c r="W399" s="96">
        <f t="shared" si="305"/>
        <v>1.0061698269999999</v>
      </c>
      <c r="X399" s="89">
        <f t="shared" si="306"/>
        <v>5.8319125400000003</v>
      </c>
      <c r="Y399" s="137">
        <f t="shared" si="307"/>
        <v>0</v>
      </c>
      <c r="Z399" s="99" t="str">
        <f t="shared" si="315"/>
        <v>J=</v>
      </c>
      <c r="AA399" s="94">
        <f t="shared" si="316"/>
        <v>45280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08"/>
        <v>45276</v>
      </c>
      <c r="B400" s="89">
        <f t="shared" si="301"/>
        <v>951.47463796</v>
      </c>
      <c r="C400" s="89">
        <f t="shared" si="295"/>
        <v>900.08477716566449</v>
      </c>
      <c r="D400" s="90">
        <f t="shared" si="309"/>
        <v>6700.66</v>
      </c>
      <c r="E400" s="91">
        <f t="shared" si="298"/>
        <v>6716.74</v>
      </c>
      <c r="F400" s="92">
        <f t="shared" si="299"/>
        <v>45219</v>
      </c>
      <c r="G400" s="93">
        <f t="shared" si="302"/>
        <v>2.3997636053760818E-3</v>
      </c>
      <c r="H400" s="94">
        <f t="shared" si="300"/>
        <v>45280</v>
      </c>
      <c r="I400" s="94">
        <f t="shared" si="303"/>
        <v>45280</v>
      </c>
      <c r="J400" s="95">
        <f t="shared" si="310"/>
        <v>22</v>
      </c>
      <c r="K400" s="95">
        <f t="shared" si="297"/>
        <v>20</v>
      </c>
      <c r="L400" s="8">
        <f t="shared" si="311"/>
        <v>1.00218136</v>
      </c>
      <c r="M400" s="96">
        <f t="shared" si="296"/>
        <v>1.0026005099999999</v>
      </c>
      <c r="N400" s="96">
        <f t="shared" si="291"/>
        <v>1.047986283393251</v>
      </c>
      <c r="O400" s="89">
        <f t="shared" si="294"/>
        <v>1.05027231</v>
      </c>
      <c r="P400" s="89">
        <f t="shared" si="304"/>
        <v>945.33411809999996</v>
      </c>
      <c r="Q400" s="11">
        <f t="shared" si="314"/>
        <v>0</v>
      </c>
      <c r="R400" s="7">
        <f t="shared" si="312"/>
        <v>0</v>
      </c>
      <c r="S400" s="89">
        <f t="shared" si="293"/>
        <v>0</v>
      </c>
      <c r="T400" s="98">
        <f t="shared" si="313"/>
        <v>8.5000000000000006E-2</v>
      </c>
      <c r="U400" s="97">
        <f t="shared" si="292"/>
        <v>20</v>
      </c>
      <c r="V400" s="97">
        <v>252</v>
      </c>
      <c r="W400" s="96">
        <f t="shared" si="305"/>
        <v>1.006495608</v>
      </c>
      <c r="X400" s="89">
        <f t="shared" si="306"/>
        <v>6.1405198600000004</v>
      </c>
      <c r="Y400" s="137">
        <f t="shared" si="307"/>
        <v>0</v>
      </c>
      <c r="Z400" s="99" t="str">
        <f t="shared" si="315"/>
        <v>J=</v>
      </c>
      <c r="AA400" s="94">
        <f t="shared" si="316"/>
        <v>45280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08"/>
        <v>45277</v>
      </c>
      <c r="B401" s="89">
        <f t="shared" si="301"/>
        <v>951.47463796</v>
      </c>
      <c r="C401" s="89">
        <f t="shared" si="295"/>
        <v>900.08477716566449</v>
      </c>
      <c r="D401" s="90">
        <f t="shared" si="309"/>
        <v>6700.66</v>
      </c>
      <c r="E401" s="91">
        <f t="shared" si="298"/>
        <v>6716.74</v>
      </c>
      <c r="F401" s="92">
        <f t="shared" si="299"/>
        <v>45219</v>
      </c>
      <c r="G401" s="93">
        <f t="shared" si="302"/>
        <v>2.3997636053760818E-3</v>
      </c>
      <c r="H401" s="94">
        <f t="shared" si="300"/>
        <v>45280</v>
      </c>
      <c r="I401" s="94">
        <f t="shared" si="303"/>
        <v>45280</v>
      </c>
      <c r="J401" s="95">
        <f t="shared" si="310"/>
        <v>22</v>
      </c>
      <c r="K401" s="95">
        <f t="shared" si="297"/>
        <v>20</v>
      </c>
      <c r="L401" s="8">
        <f t="shared" si="311"/>
        <v>1.00218136</v>
      </c>
      <c r="M401" s="96">
        <f t="shared" si="296"/>
        <v>1.0026005099999999</v>
      </c>
      <c r="N401" s="96">
        <f t="shared" si="291"/>
        <v>1.047986283393251</v>
      </c>
      <c r="O401" s="89">
        <f t="shared" si="294"/>
        <v>1.05027231</v>
      </c>
      <c r="P401" s="89">
        <f t="shared" si="304"/>
        <v>945.33411809999996</v>
      </c>
      <c r="Q401" s="11">
        <f t="shared" si="314"/>
        <v>0</v>
      </c>
      <c r="R401" s="7">
        <f t="shared" si="312"/>
        <v>0</v>
      </c>
      <c r="S401" s="89">
        <f t="shared" si="293"/>
        <v>0</v>
      </c>
      <c r="T401" s="98">
        <f t="shared" si="313"/>
        <v>8.5000000000000006E-2</v>
      </c>
      <c r="U401" s="97">
        <f t="shared" si="292"/>
        <v>20</v>
      </c>
      <c r="V401" s="97">
        <v>252</v>
      </c>
      <c r="W401" s="96">
        <f t="shared" si="305"/>
        <v>1.006495608</v>
      </c>
      <c r="X401" s="89">
        <f t="shared" si="306"/>
        <v>6.1405198600000004</v>
      </c>
      <c r="Y401" s="137">
        <f t="shared" si="307"/>
        <v>0</v>
      </c>
      <c r="Z401" s="99" t="str">
        <f t="shared" si="315"/>
        <v>J=</v>
      </c>
      <c r="AA401" s="94">
        <f t="shared" si="316"/>
        <v>45280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08"/>
        <v>45278</v>
      </c>
      <c r="B402" s="89">
        <f t="shared" si="301"/>
        <v>951.47463796</v>
      </c>
      <c r="C402" s="89">
        <f t="shared" si="295"/>
        <v>900.08477716566449</v>
      </c>
      <c r="D402" s="90">
        <f t="shared" si="309"/>
        <v>6700.66</v>
      </c>
      <c r="E402" s="91">
        <f t="shared" si="298"/>
        <v>6716.74</v>
      </c>
      <c r="F402" s="92">
        <f t="shared" si="299"/>
        <v>45219</v>
      </c>
      <c r="G402" s="93">
        <f t="shared" si="302"/>
        <v>2.3997636053760818E-3</v>
      </c>
      <c r="H402" s="94">
        <f t="shared" si="300"/>
        <v>45280</v>
      </c>
      <c r="I402" s="94">
        <f t="shared" si="303"/>
        <v>45280</v>
      </c>
      <c r="J402" s="95">
        <f t="shared" si="310"/>
        <v>22</v>
      </c>
      <c r="K402" s="95">
        <f t="shared" si="297"/>
        <v>20</v>
      </c>
      <c r="L402" s="8">
        <f t="shared" si="311"/>
        <v>1.00218136</v>
      </c>
      <c r="M402" s="96">
        <f t="shared" si="296"/>
        <v>1.0026005099999999</v>
      </c>
      <c r="N402" s="96">
        <f t="shared" si="291"/>
        <v>1.047986283393251</v>
      </c>
      <c r="O402" s="89">
        <f t="shared" si="294"/>
        <v>1.05027231</v>
      </c>
      <c r="P402" s="89">
        <f t="shared" si="304"/>
        <v>945.33411809999996</v>
      </c>
      <c r="Q402" s="11">
        <f t="shared" si="314"/>
        <v>0</v>
      </c>
      <c r="R402" s="7">
        <f t="shared" si="312"/>
        <v>0</v>
      </c>
      <c r="S402" s="89">
        <f t="shared" si="293"/>
        <v>0</v>
      </c>
      <c r="T402" s="98">
        <f t="shared" si="313"/>
        <v>8.5000000000000006E-2</v>
      </c>
      <c r="U402" s="97">
        <f t="shared" si="292"/>
        <v>20</v>
      </c>
      <c r="V402" s="97">
        <v>252</v>
      </c>
      <c r="W402" s="96">
        <f t="shared" si="305"/>
        <v>1.006495608</v>
      </c>
      <c r="X402" s="89">
        <f t="shared" si="306"/>
        <v>6.1405198600000004</v>
      </c>
      <c r="Y402" s="137">
        <f t="shared" si="307"/>
        <v>0</v>
      </c>
      <c r="Z402" s="99" t="str">
        <f t="shared" si="315"/>
        <v>J=</v>
      </c>
      <c r="AA402" s="94">
        <f t="shared" si="316"/>
        <v>45280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08"/>
        <v>45279</v>
      </c>
      <c r="B403" s="89">
        <f t="shared" si="301"/>
        <v>951.88640746999999</v>
      </c>
      <c r="C403" s="89">
        <f t="shared" si="295"/>
        <v>900.08477716566449</v>
      </c>
      <c r="D403" s="90">
        <f t="shared" si="309"/>
        <v>6700.66</v>
      </c>
      <c r="E403" s="91">
        <f t="shared" si="298"/>
        <v>6716.74</v>
      </c>
      <c r="F403" s="92">
        <f t="shared" si="299"/>
        <v>45219</v>
      </c>
      <c r="G403" s="93">
        <f t="shared" si="302"/>
        <v>2.3997636053760818E-3</v>
      </c>
      <c r="H403" s="94">
        <f t="shared" si="300"/>
        <v>45280</v>
      </c>
      <c r="I403" s="94">
        <f t="shared" si="303"/>
        <v>45280</v>
      </c>
      <c r="J403" s="95">
        <f t="shared" si="310"/>
        <v>22</v>
      </c>
      <c r="K403" s="95">
        <f t="shared" si="297"/>
        <v>21</v>
      </c>
      <c r="L403" s="8">
        <f t="shared" si="311"/>
        <v>1.0022905499999999</v>
      </c>
      <c r="M403" s="96">
        <f t="shared" si="296"/>
        <v>1.0026005099999999</v>
      </c>
      <c r="N403" s="96">
        <f t="shared" si="291"/>
        <v>1.047986283393251</v>
      </c>
      <c r="O403" s="89">
        <f t="shared" si="294"/>
        <v>1.05038674</v>
      </c>
      <c r="P403" s="89">
        <f t="shared" si="304"/>
        <v>945.43711481000003</v>
      </c>
      <c r="Q403" s="11">
        <f t="shared" si="314"/>
        <v>0</v>
      </c>
      <c r="R403" s="7">
        <f t="shared" si="312"/>
        <v>0</v>
      </c>
      <c r="S403" s="89">
        <f t="shared" si="293"/>
        <v>0</v>
      </c>
      <c r="T403" s="98">
        <f t="shared" si="313"/>
        <v>8.5000000000000006E-2</v>
      </c>
      <c r="U403" s="97">
        <f t="shared" si="292"/>
        <v>21</v>
      </c>
      <c r="V403" s="97">
        <v>252</v>
      </c>
      <c r="W403" s="96">
        <f t="shared" si="305"/>
        <v>1.0068214929999999</v>
      </c>
      <c r="X403" s="89">
        <f t="shared" si="306"/>
        <v>6.4492926600000002</v>
      </c>
      <c r="Y403" s="137">
        <f t="shared" si="307"/>
        <v>0</v>
      </c>
      <c r="Z403" s="99" t="str">
        <f t="shared" si="315"/>
        <v>J=</v>
      </c>
      <c r="AA403" s="94">
        <f t="shared" si="316"/>
        <v>45280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08"/>
        <v>45280</v>
      </c>
      <c r="B404" s="89">
        <f t="shared" si="301"/>
        <v>952.29836340000008</v>
      </c>
      <c r="C404" s="89">
        <f t="shared" si="295"/>
        <v>900.08477716566449</v>
      </c>
      <c r="D404" s="90">
        <f t="shared" si="309"/>
        <v>6700.66</v>
      </c>
      <c r="E404" s="91">
        <f t="shared" si="298"/>
        <v>6716.74</v>
      </c>
      <c r="F404" s="92">
        <f t="shared" si="299"/>
        <v>45219</v>
      </c>
      <c r="G404" s="93">
        <f t="shared" si="302"/>
        <v>2.3997636053760818E-3</v>
      </c>
      <c r="H404" s="94">
        <f t="shared" si="300"/>
        <v>45313</v>
      </c>
      <c r="I404" s="94">
        <f t="shared" si="303"/>
        <v>45280</v>
      </c>
      <c r="J404" s="95">
        <f t="shared" si="310"/>
        <v>22</v>
      </c>
      <c r="K404" s="95">
        <f t="shared" si="297"/>
        <v>22</v>
      </c>
      <c r="L404" s="8">
        <f t="shared" si="311"/>
        <v>1.0023997600000001</v>
      </c>
      <c r="M404" s="96">
        <f t="shared" si="296"/>
        <v>1.0026005099999999</v>
      </c>
      <c r="N404" s="96">
        <f t="shared" si="291"/>
        <v>1.047986283393251</v>
      </c>
      <c r="O404" s="89">
        <f t="shared" si="294"/>
        <v>1.0505011900000001</v>
      </c>
      <c r="P404" s="89">
        <f t="shared" si="304"/>
        <v>945.54012951000004</v>
      </c>
      <c r="Q404" s="11">
        <f t="shared" si="314"/>
        <v>13</v>
      </c>
      <c r="R404" s="7">
        <f t="shared" si="312"/>
        <v>0</v>
      </c>
      <c r="S404" s="89">
        <f t="shared" si="293"/>
        <v>0</v>
      </c>
      <c r="T404" s="98">
        <f t="shared" si="313"/>
        <v>8.5000000000000006E-2</v>
      </c>
      <c r="U404" s="97">
        <f t="shared" si="292"/>
        <v>22</v>
      </c>
      <c r="V404" s="97">
        <v>252</v>
      </c>
      <c r="W404" s="96">
        <f t="shared" si="305"/>
        <v>1.007147485</v>
      </c>
      <c r="X404" s="89">
        <f t="shared" si="306"/>
        <v>6.7582338899999996</v>
      </c>
      <c r="Y404" s="137">
        <f t="shared" si="307"/>
        <v>6.7582338899999996</v>
      </c>
      <c r="Z404" s="99" t="str">
        <f t="shared" si="315"/>
        <v>J=</v>
      </c>
      <c r="AA404" s="94">
        <f t="shared" si="316"/>
        <v>45280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08"/>
        <v>45281</v>
      </c>
      <c r="B405" s="89">
        <f t="shared" si="301"/>
        <v>945.97224100999995</v>
      </c>
      <c r="C405" s="89">
        <f t="shared" si="295"/>
        <v>900.08477716566449</v>
      </c>
      <c r="D405" s="90">
        <f t="shared" si="309"/>
        <v>6716.74</v>
      </c>
      <c r="E405" s="91">
        <f t="shared" si="298"/>
        <v>6735.55</v>
      </c>
      <c r="F405" s="92">
        <f t="shared" si="299"/>
        <v>45250</v>
      </c>
      <c r="G405" s="93">
        <f t="shared" si="302"/>
        <v>2.8004657021114543E-3</v>
      </c>
      <c r="H405" s="94">
        <f t="shared" si="300"/>
        <v>45313</v>
      </c>
      <c r="I405" s="94">
        <f t="shared" si="303"/>
        <v>45313</v>
      </c>
      <c r="J405" s="95">
        <f t="shared" si="310"/>
        <v>21</v>
      </c>
      <c r="K405" s="95">
        <f t="shared" si="297"/>
        <v>1</v>
      </c>
      <c r="L405" s="8">
        <f t="shared" si="311"/>
        <v>1.00013317</v>
      </c>
      <c r="M405" s="96">
        <f t="shared" si="296"/>
        <v>1.0023997600000001</v>
      </c>
      <c r="N405" s="96">
        <f t="shared" si="291"/>
        <v>1.0505011989566868</v>
      </c>
      <c r="O405" s="89">
        <f t="shared" si="294"/>
        <v>1.0506410900000001</v>
      </c>
      <c r="P405" s="89">
        <f t="shared" si="304"/>
        <v>945.66605136999999</v>
      </c>
      <c r="Q405" s="11">
        <f t="shared" si="314"/>
        <v>0</v>
      </c>
      <c r="R405" s="7">
        <f t="shared" si="312"/>
        <v>0</v>
      </c>
      <c r="S405" s="89">
        <f t="shared" si="293"/>
        <v>0</v>
      </c>
      <c r="T405" s="98">
        <f t="shared" si="313"/>
        <v>8.5000000000000006E-2</v>
      </c>
      <c r="U405" s="97">
        <f t="shared" si="292"/>
        <v>1</v>
      </c>
      <c r="V405" s="97">
        <v>252</v>
      </c>
      <c r="W405" s="96">
        <f t="shared" si="305"/>
        <v>1.0003237819999999</v>
      </c>
      <c r="X405" s="89">
        <f t="shared" si="306"/>
        <v>0.30618963999999999</v>
      </c>
      <c r="Y405" s="137">
        <f t="shared" si="307"/>
        <v>0</v>
      </c>
      <c r="Z405" s="99" t="str">
        <f t="shared" si="315"/>
        <v>J=</v>
      </c>
      <c r="AA405" s="94">
        <f t="shared" si="316"/>
        <v>45313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08"/>
        <v>45282</v>
      </c>
      <c r="B406" s="89">
        <f t="shared" si="301"/>
        <v>946.40456132999998</v>
      </c>
      <c r="C406" s="89">
        <f t="shared" si="295"/>
        <v>900.08477716566449</v>
      </c>
      <c r="D406" s="90">
        <f t="shared" si="309"/>
        <v>6716.74</v>
      </c>
      <c r="E406" s="91">
        <f t="shared" si="298"/>
        <v>6735.55</v>
      </c>
      <c r="F406" s="92">
        <f t="shared" si="299"/>
        <v>45250</v>
      </c>
      <c r="G406" s="93">
        <f t="shared" si="302"/>
        <v>2.8004657021114543E-3</v>
      </c>
      <c r="H406" s="94">
        <f t="shared" si="300"/>
        <v>45313</v>
      </c>
      <c r="I406" s="94">
        <f t="shared" si="303"/>
        <v>45313</v>
      </c>
      <c r="J406" s="95">
        <f t="shared" si="310"/>
        <v>21</v>
      </c>
      <c r="K406" s="95">
        <f t="shared" si="297"/>
        <v>2</v>
      </c>
      <c r="L406" s="8">
        <f t="shared" si="311"/>
        <v>1.0002663700000001</v>
      </c>
      <c r="M406" s="96">
        <f t="shared" si="296"/>
        <v>1.0023997600000001</v>
      </c>
      <c r="N406" s="96">
        <f t="shared" si="291"/>
        <v>1.0505011989566868</v>
      </c>
      <c r="O406" s="89">
        <f t="shared" si="294"/>
        <v>1.0507810200000001</v>
      </c>
      <c r="P406" s="89">
        <f t="shared" si="304"/>
        <v>945.79200022999999</v>
      </c>
      <c r="Q406" s="11">
        <f t="shared" si="314"/>
        <v>0</v>
      </c>
      <c r="R406" s="7">
        <f t="shared" si="312"/>
        <v>0</v>
      </c>
      <c r="S406" s="89">
        <f t="shared" si="293"/>
        <v>0</v>
      </c>
      <c r="T406" s="98">
        <f t="shared" si="313"/>
        <v>8.5000000000000006E-2</v>
      </c>
      <c r="U406" s="97">
        <f t="shared" si="292"/>
        <v>2</v>
      </c>
      <c r="V406" s="97">
        <v>252</v>
      </c>
      <c r="W406" s="96">
        <f t="shared" si="305"/>
        <v>1.00064767</v>
      </c>
      <c r="X406" s="89">
        <f t="shared" si="306"/>
        <v>0.61256109999999997</v>
      </c>
      <c r="Y406" s="137">
        <f t="shared" si="307"/>
        <v>0</v>
      </c>
      <c r="Z406" s="99" t="str">
        <f t="shared" si="315"/>
        <v>J=</v>
      </c>
      <c r="AA406" s="94">
        <f t="shared" si="316"/>
        <v>45313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08"/>
        <v>45283</v>
      </c>
      <c r="B407" s="89">
        <f t="shared" si="301"/>
        <v>946.83706160999998</v>
      </c>
      <c r="C407" s="89">
        <f t="shared" si="295"/>
        <v>900.08477716566449</v>
      </c>
      <c r="D407" s="90">
        <f t="shared" si="309"/>
        <v>6716.74</v>
      </c>
      <c r="E407" s="91">
        <f t="shared" si="298"/>
        <v>6735.55</v>
      </c>
      <c r="F407" s="92">
        <f t="shared" si="299"/>
        <v>45250</v>
      </c>
      <c r="G407" s="93">
        <f t="shared" si="302"/>
        <v>2.8004657021114543E-3</v>
      </c>
      <c r="H407" s="94">
        <f t="shared" si="300"/>
        <v>45313</v>
      </c>
      <c r="I407" s="94">
        <f t="shared" si="303"/>
        <v>45313</v>
      </c>
      <c r="J407" s="95">
        <f t="shared" si="310"/>
        <v>21</v>
      </c>
      <c r="K407" s="95">
        <f t="shared" si="297"/>
        <v>3</v>
      </c>
      <c r="L407" s="8">
        <f t="shared" si="311"/>
        <v>1.0003995800000001</v>
      </c>
      <c r="M407" s="96">
        <f t="shared" si="296"/>
        <v>1.0023997600000001</v>
      </c>
      <c r="N407" s="96">
        <f t="shared" si="291"/>
        <v>1.0505011989566868</v>
      </c>
      <c r="O407" s="89">
        <f t="shared" si="294"/>
        <v>1.0509209500000001</v>
      </c>
      <c r="P407" s="89">
        <f t="shared" si="304"/>
        <v>945.91794908999998</v>
      </c>
      <c r="Q407" s="11">
        <f t="shared" si="314"/>
        <v>0</v>
      </c>
      <c r="R407" s="7">
        <f t="shared" si="312"/>
        <v>0</v>
      </c>
      <c r="S407" s="89">
        <f t="shared" si="293"/>
        <v>0</v>
      </c>
      <c r="T407" s="98">
        <f t="shared" si="313"/>
        <v>8.5000000000000006E-2</v>
      </c>
      <c r="U407" s="97">
        <f t="shared" si="292"/>
        <v>3</v>
      </c>
      <c r="V407" s="97">
        <v>252</v>
      </c>
      <c r="W407" s="96">
        <f t="shared" si="305"/>
        <v>1.000971662</v>
      </c>
      <c r="X407" s="89">
        <f t="shared" si="306"/>
        <v>0.91911251999999999</v>
      </c>
      <c r="Y407" s="137">
        <f t="shared" si="307"/>
        <v>0</v>
      </c>
      <c r="Z407" s="99" t="str">
        <f t="shared" si="315"/>
        <v>J=</v>
      </c>
      <c r="AA407" s="94">
        <f t="shared" si="316"/>
        <v>45313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08"/>
        <v>45284</v>
      </c>
      <c r="B408" s="89">
        <f t="shared" si="301"/>
        <v>946.83706160999998</v>
      </c>
      <c r="C408" s="89">
        <f t="shared" si="295"/>
        <v>900.08477716566449</v>
      </c>
      <c r="D408" s="90">
        <f t="shared" si="309"/>
        <v>6716.74</v>
      </c>
      <c r="E408" s="91">
        <f t="shared" si="298"/>
        <v>6735.55</v>
      </c>
      <c r="F408" s="92">
        <f t="shared" si="299"/>
        <v>45250</v>
      </c>
      <c r="G408" s="93">
        <f t="shared" si="302"/>
        <v>2.8004657021114543E-3</v>
      </c>
      <c r="H408" s="94">
        <f t="shared" si="300"/>
        <v>45313</v>
      </c>
      <c r="I408" s="94">
        <f t="shared" si="303"/>
        <v>45313</v>
      </c>
      <c r="J408" s="95">
        <f t="shared" si="310"/>
        <v>21</v>
      </c>
      <c r="K408" s="95">
        <f t="shared" si="297"/>
        <v>3</v>
      </c>
      <c r="L408" s="8">
        <f t="shared" si="311"/>
        <v>1.0003995800000001</v>
      </c>
      <c r="M408" s="96">
        <f t="shared" si="296"/>
        <v>1.0023997600000001</v>
      </c>
      <c r="N408" s="96">
        <f t="shared" si="291"/>
        <v>1.0505011989566868</v>
      </c>
      <c r="O408" s="89">
        <f t="shared" si="294"/>
        <v>1.0509209500000001</v>
      </c>
      <c r="P408" s="89">
        <f t="shared" si="304"/>
        <v>945.91794908999998</v>
      </c>
      <c r="Q408" s="11">
        <f t="shared" si="314"/>
        <v>0</v>
      </c>
      <c r="R408" s="7">
        <f t="shared" si="312"/>
        <v>0</v>
      </c>
      <c r="S408" s="89">
        <f t="shared" si="293"/>
        <v>0</v>
      </c>
      <c r="T408" s="98">
        <f t="shared" si="313"/>
        <v>8.5000000000000006E-2</v>
      </c>
      <c r="U408" s="97">
        <f t="shared" si="292"/>
        <v>3</v>
      </c>
      <c r="V408" s="97">
        <v>252</v>
      </c>
      <c r="W408" s="96">
        <f t="shared" si="305"/>
        <v>1.000971662</v>
      </c>
      <c r="X408" s="89">
        <f t="shared" si="306"/>
        <v>0.91911251999999999</v>
      </c>
      <c r="Y408" s="137">
        <f t="shared" si="307"/>
        <v>0</v>
      </c>
      <c r="Z408" s="99" t="str">
        <f t="shared" si="315"/>
        <v>J=</v>
      </c>
      <c r="AA408" s="94">
        <f t="shared" si="316"/>
        <v>45313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08"/>
        <v>45285</v>
      </c>
      <c r="B409" s="89">
        <f t="shared" si="301"/>
        <v>946.83706160999998</v>
      </c>
      <c r="C409" s="89">
        <f t="shared" si="295"/>
        <v>900.08477716566449</v>
      </c>
      <c r="D409" s="90">
        <f t="shared" si="309"/>
        <v>6716.74</v>
      </c>
      <c r="E409" s="91">
        <f t="shared" si="298"/>
        <v>6735.55</v>
      </c>
      <c r="F409" s="92">
        <f t="shared" si="299"/>
        <v>45250</v>
      </c>
      <c r="G409" s="93">
        <f t="shared" si="302"/>
        <v>2.8004657021114543E-3</v>
      </c>
      <c r="H409" s="94">
        <f t="shared" si="300"/>
        <v>45313</v>
      </c>
      <c r="I409" s="94">
        <f t="shared" si="303"/>
        <v>45313</v>
      </c>
      <c r="J409" s="95">
        <f t="shared" si="310"/>
        <v>21</v>
      </c>
      <c r="K409" s="95">
        <f t="shared" si="297"/>
        <v>3</v>
      </c>
      <c r="L409" s="8">
        <f t="shared" si="311"/>
        <v>1.0003995800000001</v>
      </c>
      <c r="M409" s="96">
        <f t="shared" si="296"/>
        <v>1.0023997600000001</v>
      </c>
      <c r="N409" s="96">
        <f t="shared" si="291"/>
        <v>1.0505011989566868</v>
      </c>
      <c r="O409" s="89">
        <f t="shared" si="294"/>
        <v>1.0509209500000001</v>
      </c>
      <c r="P409" s="89">
        <f t="shared" si="304"/>
        <v>945.91794908999998</v>
      </c>
      <c r="Q409" s="11">
        <f t="shared" si="314"/>
        <v>0</v>
      </c>
      <c r="R409" s="7">
        <f t="shared" si="312"/>
        <v>0</v>
      </c>
      <c r="S409" s="89">
        <f t="shared" si="293"/>
        <v>0</v>
      </c>
      <c r="T409" s="98">
        <f t="shared" si="313"/>
        <v>8.5000000000000006E-2</v>
      </c>
      <c r="U409" s="97">
        <f t="shared" si="292"/>
        <v>3</v>
      </c>
      <c r="V409" s="97">
        <v>252</v>
      </c>
      <c r="W409" s="96">
        <f t="shared" si="305"/>
        <v>1.000971662</v>
      </c>
      <c r="X409" s="89">
        <f t="shared" si="306"/>
        <v>0.91911251999999999</v>
      </c>
      <c r="Y409" s="137">
        <f t="shared" si="307"/>
        <v>0</v>
      </c>
      <c r="Z409" s="99" t="str">
        <f t="shared" si="315"/>
        <v>J=</v>
      </c>
      <c r="AA409" s="94">
        <f t="shared" si="316"/>
        <v>45313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08"/>
        <v>45286</v>
      </c>
      <c r="B410" s="89">
        <f t="shared" si="301"/>
        <v>946.83706160999998</v>
      </c>
      <c r="C410" s="89">
        <f t="shared" si="295"/>
        <v>900.08477716566449</v>
      </c>
      <c r="D410" s="90">
        <f t="shared" si="309"/>
        <v>6716.74</v>
      </c>
      <c r="E410" s="91">
        <f t="shared" si="298"/>
        <v>6735.55</v>
      </c>
      <c r="F410" s="92">
        <f t="shared" si="299"/>
        <v>45250</v>
      </c>
      <c r="G410" s="93">
        <f t="shared" si="302"/>
        <v>2.8004657021114543E-3</v>
      </c>
      <c r="H410" s="94">
        <f t="shared" si="300"/>
        <v>45313</v>
      </c>
      <c r="I410" s="94">
        <f t="shared" si="303"/>
        <v>45313</v>
      </c>
      <c r="J410" s="95">
        <f t="shared" si="310"/>
        <v>21</v>
      </c>
      <c r="K410" s="95">
        <f t="shared" si="297"/>
        <v>3</v>
      </c>
      <c r="L410" s="8">
        <f t="shared" si="311"/>
        <v>1.0003995800000001</v>
      </c>
      <c r="M410" s="96">
        <f t="shared" si="296"/>
        <v>1.0023997600000001</v>
      </c>
      <c r="N410" s="96">
        <f t="shared" si="291"/>
        <v>1.0505011989566868</v>
      </c>
      <c r="O410" s="89">
        <f t="shared" si="294"/>
        <v>1.0509209500000001</v>
      </c>
      <c r="P410" s="89">
        <f t="shared" si="304"/>
        <v>945.91794908999998</v>
      </c>
      <c r="Q410" s="11">
        <f t="shared" si="314"/>
        <v>0</v>
      </c>
      <c r="R410" s="7">
        <f t="shared" si="312"/>
        <v>0</v>
      </c>
      <c r="S410" s="89">
        <f t="shared" si="293"/>
        <v>0</v>
      </c>
      <c r="T410" s="98">
        <f t="shared" si="313"/>
        <v>8.5000000000000006E-2</v>
      </c>
      <c r="U410" s="97">
        <f t="shared" si="292"/>
        <v>3</v>
      </c>
      <c r="V410" s="97">
        <v>252</v>
      </c>
      <c r="W410" s="96">
        <f t="shared" si="305"/>
        <v>1.000971662</v>
      </c>
      <c r="X410" s="89">
        <f t="shared" si="306"/>
        <v>0.91911251999999999</v>
      </c>
      <c r="Y410" s="137">
        <f t="shared" si="307"/>
        <v>0</v>
      </c>
      <c r="Z410" s="99" t="str">
        <f t="shared" si="315"/>
        <v>J=</v>
      </c>
      <c r="AA410" s="94">
        <f t="shared" si="316"/>
        <v>45313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08"/>
        <v>45287</v>
      </c>
      <c r="B411" s="89">
        <f t="shared" si="301"/>
        <v>947.26976989000002</v>
      </c>
      <c r="C411" s="89">
        <f t="shared" si="295"/>
        <v>900.08477716566449</v>
      </c>
      <c r="D411" s="90">
        <f t="shared" si="309"/>
        <v>6716.74</v>
      </c>
      <c r="E411" s="91">
        <f t="shared" si="298"/>
        <v>6735.55</v>
      </c>
      <c r="F411" s="92">
        <f t="shared" si="299"/>
        <v>45250</v>
      </c>
      <c r="G411" s="93">
        <f t="shared" si="302"/>
        <v>2.8004657021114543E-3</v>
      </c>
      <c r="H411" s="94">
        <f t="shared" si="300"/>
        <v>45313</v>
      </c>
      <c r="I411" s="94">
        <f t="shared" si="303"/>
        <v>45313</v>
      </c>
      <c r="J411" s="95">
        <f t="shared" si="310"/>
        <v>21</v>
      </c>
      <c r="K411" s="95">
        <f t="shared" si="297"/>
        <v>4</v>
      </c>
      <c r="L411" s="8">
        <f t="shared" si="311"/>
        <v>1.0005328099999999</v>
      </c>
      <c r="M411" s="96">
        <f t="shared" si="296"/>
        <v>1.0023997600000001</v>
      </c>
      <c r="N411" s="96">
        <f t="shared" si="291"/>
        <v>1.0505011989566868</v>
      </c>
      <c r="O411" s="89">
        <f t="shared" si="294"/>
        <v>1.0510609099999999</v>
      </c>
      <c r="P411" s="89">
        <f t="shared" si="304"/>
        <v>946.04392496000003</v>
      </c>
      <c r="Q411" s="11">
        <f t="shared" si="314"/>
        <v>0</v>
      </c>
      <c r="R411" s="7">
        <f t="shared" si="312"/>
        <v>0</v>
      </c>
      <c r="S411" s="89">
        <f t="shared" si="293"/>
        <v>0</v>
      </c>
      <c r="T411" s="98">
        <f t="shared" si="313"/>
        <v>8.5000000000000006E-2</v>
      </c>
      <c r="U411" s="97">
        <f t="shared" si="292"/>
        <v>4</v>
      </c>
      <c r="V411" s="97">
        <v>252</v>
      </c>
      <c r="W411" s="96">
        <f t="shared" si="305"/>
        <v>1.001295759</v>
      </c>
      <c r="X411" s="89">
        <f t="shared" si="306"/>
        <v>1.2258449300000001</v>
      </c>
      <c r="Y411" s="137">
        <f t="shared" si="307"/>
        <v>0</v>
      </c>
      <c r="Z411" s="99" t="str">
        <f t="shared" si="315"/>
        <v>J=</v>
      </c>
      <c r="AA411" s="94">
        <f t="shared" si="316"/>
        <v>45313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08"/>
        <v>45288</v>
      </c>
      <c r="B412" s="89">
        <f t="shared" si="301"/>
        <v>947.70267719000003</v>
      </c>
      <c r="C412" s="89">
        <f t="shared" si="295"/>
        <v>900.08477716566449</v>
      </c>
      <c r="D412" s="90">
        <f t="shared" si="309"/>
        <v>6716.74</v>
      </c>
      <c r="E412" s="91">
        <f t="shared" si="298"/>
        <v>6735.55</v>
      </c>
      <c r="F412" s="92">
        <f t="shared" si="299"/>
        <v>45250</v>
      </c>
      <c r="G412" s="93">
        <f t="shared" si="302"/>
        <v>2.8004657021114543E-3</v>
      </c>
      <c r="H412" s="94">
        <f t="shared" si="300"/>
        <v>45313</v>
      </c>
      <c r="I412" s="94">
        <f t="shared" si="303"/>
        <v>45313</v>
      </c>
      <c r="J412" s="95">
        <f t="shared" si="310"/>
        <v>21</v>
      </c>
      <c r="K412" s="95">
        <f t="shared" si="297"/>
        <v>5</v>
      </c>
      <c r="L412" s="8">
        <f t="shared" si="311"/>
        <v>1.0006660599999999</v>
      </c>
      <c r="M412" s="96">
        <f t="shared" si="296"/>
        <v>1.0023997600000001</v>
      </c>
      <c r="N412" s="96">
        <f t="shared" si="291"/>
        <v>1.0505011989566868</v>
      </c>
      <c r="O412" s="89">
        <f t="shared" si="294"/>
        <v>1.0512008900000001</v>
      </c>
      <c r="P412" s="89">
        <f t="shared" si="304"/>
        <v>946.16991883000003</v>
      </c>
      <c r="Q412" s="11">
        <f t="shared" si="314"/>
        <v>0</v>
      </c>
      <c r="R412" s="7">
        <f t="shared" si="312"/>
        <v>0</v>
      </c>
      <c r="S412" s="89">
        <f t="shared" si="293"/>
        <v>0</v>
      </c>
      <c r="T412" s="98">
        <f t="shared" si="313"/>
        <v>8.5000000000000006E-2</v>
      </c>
      <c r="U412" s="97">
        <f t="shared" si="292"/>
        <v>5</v>
      </c>
      <c r="V412" s="97">
        <v>252</v>
      </c>
      <c r="W412" s="96">
        <f t="shared" si="305"/>
        <v>1.0016199610000001</v>
      </c>
      <c r="X412" s="89">
        <f t="shared" si="306"/>
        <v>1.5327583600000001</v>
      </c>
      <c r="Y412" s="137">
        <f t="shared" si="307"/>
        <v>0</v>
      </c>
      <c r="Z412" s="99" t="str">
        <f t="shared" si="315"/>
        <v>J=</v>
      </c>
      <c r="AA412" s="94">
        <f t="shared" si="316"/>
        <v>45313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08"/>
        <v>45289</v>
      </c>
      <c r="B413" s="89">
        <f t="shared" si="301"/>
        <v>948.13578358999996</v>
      </c>
      <c r="C413" s="89">
        <f t="shared" si="295"/>
        <v>900.08477716566449</v>
      </c>
      <c r="D413" s="90">
        <f t="shared" si="309"/>
        <v>6716.74</v>
      </c>
      <c r="E413" s="91">
        <f t="shared" si="298"/>
        <v>6735.55</v>
      </c>
      <c r="F413" s="92">
        <f t="shared" si="299"/>
        <v>45250</v>
      </c>
      <c r="G413" s="93">
        <f t="shared" si="302"/>
        <v>2.8004657021114543E-3</v>
      </c>
      <c r="H413" s="94">
        <f t="shared" si="300"/>
        <v>45313</v>
      </c>
      <c r="I413" s="94">
        <f t="shared" si="303"/>
        <v>45313</v>
      </c>
      <c r="J413" s="95">
        <f t="shared" si="310"/>
        <v>21</v>
      </c>
      <c r="K413" s="95">
        <f t="shared" si="297"/>
        <v>6</v>
      </c>
      <c r="L413" s="8">
        <f t="shared" si="311"/>
        <v>1.00079933</v>
      </c>
      <c r="M413" s="96">
        <f t="shared" si="296"/>
        <v>1.0023997600000001</v>
      </c>
      <c r="N413" s="96">
        <f t="shared" si="291"/>
        <v>1.0505011989566868</v>
      </c>
      <c r="O413" s="89">
        <f t="shared" si="294"/>
        <v>1.0513408900000001</v>
      </c>
      <c r="P413" s="89">
        <f t="shared" si="304"/>
        <v>946.29593069999999</v>
      </c>
      <c r="Q413" s="11">
        <f t="shared" si="314"/>
        <v>0</v>
      </c>
      <c r="R413" s="7">
        <f t="shared" si="312"/>
        <v>0</v>
      </c>
      <c r="S413" s="89">
        <f t="shared" si="293"/>
        <v>0</v>
      </c>
      <c r="T413" s="98">
        <f t="shared" si="313"/>
        <v>8.5000000000000006E-2</v>
      </c>
      <c r="U413" s="97">
        <f t="shared" si="292"/>
        <v>6</v>
      </c>
      <c r="V413" s="97">
        <v>252</v>
      </c>
      <c r="W413" s="96">
        <f t="shared" si="305"/>
        <v>1.0019442679999999</v>
      </c>
      <c r="X413" s="89">
        <f t="shared" si="306"/>
        <v>1.83985289</v>
      </c>
      <c r="Y413" s="137">
        <f t="shared" si="307"/>
        <v>0</v>
      </c>
      <c r="Z413" s="99" t="str">
        <f t="shared" si="315"/>
        <v>J=</v>
      </c>
      <c r="AA413" s="94">
        <f t="shared" si="316"/>
        <v>45313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08"/>
        <v>45290</v>
      </c>
      <c r="B414" s="89">
        <f t="shared" si="301"/>
        <v>948.56908012000008</v>
      </c>
      <c r="C414" s="89">
        <f t="shared" si="295"/>
        <v>900.08477716566449</v>
      </c>
      <c r="D414" s="90">
        <f t="shared" si="309"/>
        <v>6716.74</v>
      </c>
      <c r="E414" s="91">
        <f t="shared" si="298"/>
        <v>6735.55</v>
      </c>
      <c r="F414" s="92">
        <f t="shared" si="299"/>
        <v>45250</v>
      </c>
      <c r="G414" s="93">
        <f t="shared" si="302"/>
        <v>2.8004657021114543E-3</v>
      </c>
      <c r="H414" s="94">
        <f t="shared" si="300"/>
        <v>45313</v>
      </c>
      <c r="I414" s="94">
        <f t="shared" si="303"/>
        <v>45313</v>
      </c>
      <c r="J414" s="95">
        <f t="shared" si="310"/>
        <v>21</v>
      </c>
      <c r="K414" s="95">
        <f t="shared" si="297"/>
        <v>7</v>
      </c>
      <c r="L414" s="8">
        <f t="shared" si="311"/>
        <v>1.00093261</v>
      </c>
      <c r="M414" s="96">
        <f t="shared" si="296"/>
        <v>1.0023997600000001</v>
      </c>
      <c r="N414" s="96">
        <f t="shared" si="291"/>
        <v>1.0505011989566868</v>
      </c>
      <c r="O414" s="89">
        <f t="shared" si="294"/>
        <v>1.0514809000000001</v>
      </c>
      <c r="P414" s="89">
        <f t="shared" si="304"/>
        <v>946.42195157000003</v>
      </c>
      <c r="Q414" s="11">
        <f t="shared" si="314"/>
        <v>0</v>
      </c>
      <c r="R414" s="7">
        <f t="shared" si="312"/>
        <v>0</v>
      </c>
      <c r="S414" s="89">
        <f t="shared" si="293"/>
        <v>0</v>
      </c>
      <c r="T414" s="98">
        <f t="shared" si="313"/>
        <v>8.5000000000000006E-2</v>
      </c>
      <c r="U414" s="97">
        <f t="shared" si="292"/>
        <v>7</v>
      </c>
      <c r="V414" s="97">
        <v>252</v>
      </c>
      <c r="W414" s="96">
        <f t="shared" si="305"/>
        <v>1.00226868</v>
      </c>
      <c r="X414" s="89">
        <f t="shared" si="306"/>
        <v>2.1471285500000001</v>
      </c>
      <c r="Y414" s="137">
        <f t="shared" si="307"/>
        <v>0</v>
      </c>
      <c r="Z414" s="99" t="str">
        <f t="shared" si="315"/>
        <v>J=</v>
      </c>
      <c r="AA414" s="94">
        <f t="shared" si="316"/>
        <v>45313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08"/>
        <v>45291</v>
      </c>
      <c r="B415" s="89">
        <f t="shared" si="301"/>
        <v>948.56908012000008</v>
      </c>
      <c r="C415" s="89">
        <f t="shared" si="295"/>
        <v>900.08477716566449</v>
      </c>
      <c r="D415" s="90">
        <f t="shared" si="309"/>
        <v>6716.74</v>
      </c>
      <c r="E415" s="91">
        <f t="shared" si="298"/>
        <v>6735.55</v>
      </c>
      <c r="F415" s="92">
        <f t="shared" si="299"/>
        <v>45250</v>
      </c>
      <c r="G415" s="93">
        <f t="shared" si="302"/>
        <v>2.8004657021114543E-3</v>
      </c>
      <c r="H415" s="94">
        <f t="shared" si="300"/>
        <v>45313</v>
      </c>
      <c r="I415" s="94">
        <f t="shared" si="303"/>
        <v>45313</v>
      </c>
      <c r="J415" s="95">
        <f t="shared" si="310"/>
        <v>21</v>
      </c>
      <c r="K415" s="95">
        <f t="shared" si="297"/>
        <v>7</v>
      </c>
      <c r="L415" s="8">
        <f t="shared" si="311"/>
        <v>1.00093261</v>
      </c>
      <c r="M415" s="96">
        <f t="shared" si="296"/>
        <v>1.0023997600000001</v>
      </c>
      <c r="N415" s="96">
        <f t="shared" ref="N415:N478" si="317">IF(I415&gt;I414,N414*M415,N414)</f>
        <v>1.0505011989566868</v>
      </c>
      <c r="O415" s="89">
        <f t="shared" si="294"/>
        <v>1.0514809000000001</v>
      </c>
      <c r="P415" s="89">
        <f t="shared" si="304"/>
        <v>946.42195157000003</v>
      </c>
      <c r="Q415" s="11">
        <f t="shared" si="314"/>
        <v>0</v>
      </c>
      <c r="R415" s="7">
        <f t="shared" si="312"/>
        <v>0</v>
      </c>
      <c r="S415" s="89">
        <f t="shared" si="293"/>
        <v>0</v>
      </c>
      <c r="T415" s="98">
        <f t="shared" si="313"/>
        <v>8.5000000000000006E-2</v>
      </c>
      <c r="U415" s="97">
        <f t="shared" si="292"/>
        <v>7</v>
      </c>
      <c r="V415" s="97">
        <v>252</v>
      </c>
      <c r="W415" s="96">
        <f t="shared" si="305"/>
        <v>1.00226868</v>
      </c>
      <c r="X415" s="89">
        <f t="shared" si="306"/>
        <v>2.1471285500000001</v>
      </c>
      <c r="Y415" s="137">
        <f t="shared" si="307"/>
        <v>0</v>
      </c>
      <c r="Z415" s="99" t="str">
        <f t="shared" si="315"/>
        <v>J=</v>
      </c>
      <c r="AA415" s="94">
        <f t="shared" si="316"/>
        <v>45313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08"/>
        <v>45292</v>
      </c>
      <c r="B416" s="89">
        <f t="shared" si="301"/>
        <v>948.56908012000008</v>
      </c>
      <c r="C416" s="89">
        <f t="shared" si="295"/>
        <v>900.08477716566449</v>
      </c>
      <c r="D416" s="90">
        <f t="shared" si="309"/>
        <v>6716.74</v>
      </c>
      <c r="E416" s="91">
        <f t="shared" si="298"/>
        <v>6735.55</v>
      </c>
      <c r="F416" s="92">
        <f t="shared" si="299"/>
        <v>45250</v>
      </c>
      <c r="G416" s="93">
        <f t="shared" si="302"/>
        <v>2.8004657021114543E-3</v>
      </c>
      <c r="H416" s="94">
        <f t="shared" si="300"/>
        <v>45313</v>
      </c>
      <c r="I416" s="94">
        <f t="shared" si="303"/>
        <v>45313</v>
      </c>
      <c r="J416" s="95">
        <f t="shared" si="310"/>
        <v>21</v>
      </c>
      <c r="K416" s="95">
        <f t="shared" si="297"/>
        <v>7</v>
      </c>
      <c r="L416" s="8">
        <f t="shared" si="311"/>
        <v>1.00093261</v>
      </c>
      <c r="M416" s="96">
        <f t="shared" si="296"/>
        <v>1.0023997600000001</v>
      </c>
      <c r="N416" s="96">
        <f t="shared" si="317"/>
        <v>1.0505011989566868</v>
      </c>
      <c r="O416" s="89">
        <f t="shared" si="294"/>
        <v>1.0514809000000001</v>
      </c>
      <c r="P416" s="89">
        <f t="shared" si="304"/>
        <v>946.42195157000003</v>
      </c>
      <c r="Q416" s="11">
        <f t="shared" si="314"/>
        <v>0</v>
      </c>
      <c r="R416" s="7">
        <f t="shared" si="312"/>
        <v>0</v>
      </c>
      <c r="S416" s="89">
        <f t="shared" si="293"/>
        <v>0</v>
      </c>
      <c r="T416" s="98">
        <f t="shared" si="313"/>
        <v>8.5000000000000006E-2</v>
      </c>
      <c r="U416" s="97">
        <f t="shared" si="292"/>
        <v>7</v>
      </c>
      <c r="V416" s="97">
        <v>252</v>
      </c>
      <c r="W416" s="96">
        <f t="shared" si="305"/>
        <v>1.00226868</v>
      </c>
      <c r="X416" s="89">
        <f t="shared" si="306"/>
        <v>2.1471285500000001</v>
      </c>
      <c r="Y416" s="137">
        <f t="shared" si="307"/>
        <v>0</v>
      </c>
      <c r="Z416" s="99" t="str">
        <f t="shared" si="315"/>
        <v>J=</v>
      </c>
      <c r="AA416" s="94">
        <f t="shared" si="316"/>
        <v>45313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08"/>
        <v>45293</v>
      </c>
      <c r="B417" s="89">
        <f t="shared" si="301"/>
        <v>948.56908012000008</v>
      </c>
      <c r="C417" s="89">
        <f t="shared" si="295"/>
        <v>900.08477716566449</v>
      </c>
      <c r="D417" s="90">
        <f t="shared" si="309"/>
        <v>6716.74</v>
      </c>
      <c r="E417" s="91">
        <f t="shared" si="298"/>
        <v>6735.55</v>
      </c>
      <c r="F417" s="92">
        <f t="shared" si="299"/>
        <v>45250</v>
      </c>
      <c r="G417" s="93">
        <f t="shared" si="302"/>
        <v>2.8004657021114543E-3</v>
      </c>
      <c r="H417" s="94">
        <f t="shared" si="300"/>
        <v>45313</v>
      </c>
      <c r="I417" s="94">
        <f t="shared" si="303"/>
        <v>45313</v>
      </c>
      <c r="J417" s="95">
        <f t="shared" si="310"/>
        <v>21</v>
      </c>
      <c r="K417" s="95">
        <f t="shared" si="297"/>
        <v>7</v>
      </c>
      <c r="L417" s="8">
        <f t="shared" si="311"/>
        <v>1.00093261</v>
      </c>
      <c r="M417" s="96">
        <f t="shared" si="296"/>
        <v>1.0023997600000001</v>
      </c>
      <c r="N417" s="96">
        <f t="shared" si="317"/>
        <v>1.0505011989566868</v>
      </c>
      <c r="O417" s="89">
        <f t="shared" si="294"/>
        <v>1.0514809000000001</v>
      </c>
      <c r="P417" s="89">
        <f t="shared" si="304"/>
        <v>946.42195157000003</v>
      </c>
      <c r="Q417" s="11">
        <f t="shared" si="314"/>
        <v>0</v>
      </c>
      <c r="R417" s="7">
        <f t="shared" si="312"/>
        <v>0</v>
      </c>
      <c r="S417" s="89">
        <f t="shared" si="293"/>
        <v>0</v>
      </c>
      <c r="T417" s="98">
        <f t="shared" si="313"/>
        <v>8.5000000000000006E-2</v>
      </c>
      <c r="U417" s="97">
        <f t="shared" si="292"/>
        <v>7</v>
      </c>
      <c r="V417" s="97">
        <v>252</v>
      </c>
      <c r="W417" s="96">
        <f t="shared" si="305"/>
        <v>1.00226868</v>
      </c>
      <c r="X417" s="89">
        <f t="shared" si="306"/>
        <v>2.1471285500000001</v>
      </c>
      <c r="Y417" s="137">
        <f t="shared" si="307"/>
        <v>0</v>
      </c>
      <c r="Z417" s="99" t="str">
        <f t="shared" si="315"/>
        <v>J=</v>
      </c>
      <c r="AA417" s="94">
        <f t="shared" si="316"/>
        <v>45313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08"/>
        <v>45294</v>
      </c>
      <c r="B418" s="89">
        <f t="shared" si="301"/>
        <v>949.00258486999996</v>
      </c>
      <c r="C418" s="89">
        <f t="shared" si="295"/>
        <v>900.08477716566449</v>
      </c>
      <c r="D418" s="90">
        <f t="shared" si="309"/>
        <v>6716.74</v>
      </c>
      <c r="E418" s="91">
        <f t="shared" si="298"/>
        <v>6735.55</v>
      </c>
      <c r="F418" s="92">
        <f t="shared" si="299"/>
        <v>45250</v>
      </c>
      <c r="G418" s="93">
        <f t="shared" si="302"/>
        <v>2.8004657021114543E-3</v>
      </c>
      <c r="H418" s="94">
        <f t="shared" si="300"/>
        <v>45313</v>
      </c>
      <c r="I418" s="94">
        <f t="shared" si="303"/>
        <v>45313</v>
      </c>
      <c r="J418" s="95">
        <f t="shared" si="310"/>
        <v>21</v>
      </c>
      <c r="K418" s="95">
        <f t="shared" si="297"/>
        <v>8</v>
      </c>
      <c r="L418" s="8">
        <f t="shared" si="311"/>
        <v>1.0010659200000001</v>
      </c>
      <c r="M418" s="96">
        <f t="shared" si="296"/>
        <v>1.0023997600000001</v>
      </c>
      <c r="N418" s="96">
        <f t="shared" si="317"/>
        <v>1.0505011989566868</v>
      </c>
      <c r="O418" s="89">
        <f t="shared" si="294"/>
        <v>1.0516209400000001</v>
      </c>
      <c r="P418" s="89">
        <f t="shared" si="304"/>
        <v>946.54799944000001</v>
      </c>
      <c r="Q418" s="11">
        <f t="shared" si="314"/>
        <v>0</v>
      </c>
      <c r="R418" s="7">
        <f t="shared" si="312"/>
        <v>0</v>
      </c>
      <c r="S418" s="89">
        <f t="shared" si="293"/>
        <v>0</v>
      </c>
      <c r="T418" s="98">
        <f t="shared" si="313"/>
        <v>8.5000000000000006E-2</v>
      </c>
      <c r="U418" s="97">
        <f t="shared" si="292"/>
        <v>8</v>
      </c>
      <c r="V418" s="97">
        <v>252</v>
      </c>
      <c r="W418" s="96">
        <f t="shared" si="305"/>
        <v>1.0025931969999999</v>
      </c>
      <c r="X418" s="89">
        <f t="shared" si="306"/>
        <v>2.4545854299999998</v>
      </c>
      <c r="Y418" s="137">
        <f t="shared" si="307"/>
        <v>0</v>
      </c>
      <c r="Z418" s="99" t="str">
        <f t="shared" si="315"/>
        <v>J=</v>
      </c>
      <c r="AA418" s="94">
        <f t="shared" si="316"/>
        <v>45313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08"/>
        <v>45295</v>
      </c>
      <c r="B419" s="89">
        <f t="shared" si="301"/>
        <v>949.43628887999989</v>
      </c>
      <c r="C419" s="89">
        <f t="shared" si="295"/>
        <v>900.08477716566449</v>
      </c>
      <c r="D419" s="90">
        <f t="shared" si="309"/>
        <v>6716.74</v>
      </c>
      <c r="E419" s="91">
        <f t="shared" si="298"/>
        <v>6735.55</v>
      </c>
      <c r="F419" s="92">
        <f t="shared" si="299"/>
        <v>45250</v>
      </c>
      <c r="G419" s="93">
        <f t="shared" si="302"/>
        <v>2.8004657021114543E-3</v>
      </c>
      <c r="H419" s="94">
        <f t="shared" si="300"/>
        <v>45313</v>
      </c>
      <c r="I419" s="94">
        <f t="shared" si="303"/>
        <v>45313</v>
      </c>
      <c r="J419" s="95">
        <f t="shared" si="310"/>
        <v>21</v>
      </c>
      <c r="K419" s="95">
        <f t="shared" si="297"/>
        <v>9</v>
      </c>
      <c r="L419" s="8">
        <f t="shared" si="311"/>
        <v>1.00119924</v>
      </c>
      <c r="M419" s="96">
        <f t="shared" si="296"/>
        <v>1.0023997600000001</v>
      </c>
      <c r="N419" s="96">
        <f t="shared" si="317"/>
        <v>1.0505011989566868</v>
      </c>
      <c r="O419" s="89">
        <f t="shared" si="294"/>
        <v>1.0517609999999999</v>
      </c>
      <c r="P419" s="89">
        <f t="shared" si="304"/>
        <v>946.67406530999995</v>
      </c>
      <c r="Q419" s="11">
        <f t="shared" si="314"/>
        <v>0</v>
      </c>
      <c r="R419" s="7">
        <f t="shared" si="312"/>
        <v>0</v>
      </c>
      <c r="S419" s="89">
        <f t="shared" si="293"/>
        <v>0</v>
      </c>
      <c r="T419" s="98">
        <f t="shared" si="313"/>
        <v>8.5000000000000006E-2</v>
      </c>
      <c r="U419" s="97">
        <f t="shared" si="292"/>
        <v>9</v>
      </c>
      <c r="V419" s="97">
        <v>252</v>
      </c>
      <c r="W419" s="96">
        <f t="shared" si="305"/>
        <v>1.0029178190000001</v>
      </c>
      <c r="X419" s="89">
        <f t="shared" si="306"/>
        <v>2.7622235700000002</v>
      </c>
      <c r="Y419" s="137">
        <f t="shared" si="307"/>
        <v>0</v>
      </c>
      <c r="Z419" s="99" t="str">
        <f t="shared" si="315"/>
        <v>J=</v>
      </c>
      <c r="AA419" s="94">
        <f t="shared" si="316"/>
        <v>45313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08"/>
        <v>45296</v>
      </c>
      <c r="B420" s="89">
        <f t="shared" si="301"/>
        <v>949.87017510999999</v>
      </c>
      <c r="C420" s="89">
        <f t="shared" si="295"/>
        <v>900.08477716566449</v>
      </c>
      <c r="D420" s="90">
        <f t="shared" si="309"/>
        <v>6716.74</v>
      </c>
      <c r="E420" s="91">
        <f t="shared" si="298"/>
        <v>6735.55</v>
      </c>
      <c r="F420" s="92">
        <f t="shared" si="299"/>
        <v>45250</v>
      </c>
      <c r="G420" s="93">
        <f t="shared" si="302"/>
        <v>2.8004657021114543E-3</v>
      </c>
      <c r="H420" s="94">
        <f t="shared" si="300"/>
        <v>45313</v>
      </c>
      <c r="I420" s="94">
        <f t="shared" si="303"/>
        <v>45313</v>
      </c>
      <c r="J420" s="95">
        <f t="shared" si="310"/>
        <v>21</v>
      </c>
      <c r="K420" s="95">
        <f t="shared" si="297"/>
        <v>10</v>
      </c>
      <c r="L420" s="8">
        <f t="shared" si="311"/>
        <v>1.00133257</v>
      </c>
      <c r="M420" s="96">
        <f t="shared" si="296"/>
        <v>1.0023997600000001</v>
      </c>
      <c r="N420" s="96">
        <f t="shared" si="317"/>
        <v>1.0505011989566868</v>
      </c>
      <c r="O420" s="89">
        <f t="shared" si="294"/>
        <v>1.0519010600000001</v>
      </c>
      <c r="P420" s="89">
        <f t="shared" si="304"/>
        <v>946.80013119</v>
      </c>
      <c r="Q420" s="11">
        <f t="shared" si="314"/>
        <v>0</v>
      </c>
      <c r="R420" s="7">
        <f t="shared" si="312"/>
        <v>0</v>
      </c>
      <c r="S420" s="89">
        <f t="shared" si="293"/>
        <v>0</v>
      </c>
      <c r="T420" s="98">
        <f t="shared" si="313"/>
        <v>8.5000000000000006E-2</v>
      </c>
      <c r="U420" s="97">
        <f t="shared" si="292"/>
        <v>10</v>
      </c>
      <c r="V420" s="97">
        <v>252</v>
      </c>
      <c r="W420" s="96">
        <f t="shared" si="305"/>
        <v>1.0032425469999999</v>
      </c>
      <c r="X420" s="89">
        <f t="shared" si="306"/>
        <v>3.0700439199999998</v>
      </c>
      <c r="Y420" s="137">
        <f t="shared" si="307"/>
        <v>0</v>
      </c>
      <c r="Z420" s="99" t="str">
        <f t="shared" si="315"/>
        <v>J=</v>
      </c>
      <c r="AA420" s="94">
        <f t="shared" si="316"/>
        <v>45313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08"/>
        <v>45297</v>
      </c>
      <c r="B421" s="89">
        <f t="shared" si="301"/>
        <v>950.30427780999992</v>
      </c>
      <c r="C421" s="89">
        <f t="shared" si="295"/>
        <v>900.08477716566449</v>
      </c>
      <c r="D421" s="90">
        <f t="shared" si="309"/>
        <v>6716.74</v>
      </c>
      <c r="E421" s="91">
        <f t="shared" si="298"/>
        <v>6735.55</v>
      </c>
      <c r="F421" s="92">
        <f t="shared" si="299"/>
        <v>45250</v>
      </c>
      <c r="G421" s="93">
        <f t="shared" si="302"/>
        <v>2.8004657021114543E-3</v>
      </c>
      <c r="H421" s="94">
        <f t="shared" si="300"/>
        <v>45313</v>
      </c>
      <c r="I421" s="94">
        <f t="shared" si="303"/>
        <v>45313</v>
      </c>
      <c r="J421" s="95">
        <f t="shared" si="310"/>
        <v>21</v>
      </c>
      <c r="K421" s="95">
        <f t="shared" si="297"/>
        <v>11</v>
      </c>
      <c r="L421" s="8">
        <f t="shared" si="311"/>
        <v>1.0014659299999999</v>
      </c>
      <c r="M421" s="96">
        <f t="shared" si="296"/>
        <v>1.0023997600000001</v>
      </c>
      <c r="N421" s="96">
        <f t="shared" si="317"/>
        <v>1.0505011989566868</v>
      </c>
      <c r="O421" s="89">
        <f t="shared" si="294"/>
        <v>1.0520411599999999</v>
      </c>
      <c r="P421" s="89">
        <f t="shared" si="304"/>
        <v>946.92623305999996</v>
      </c>
      <c r="Q421" s="11">
        <f t="shared" si="314"/>
        <v>0</v>
      </c>
      <c r="R421" s="7">
        <f t="shared" si="312"/>
        <v>0</v>
      </c>
      <c r="S421" s="89">
        <f t="shared" si="293"/>
        <v>0</v>
      </c>
      <c r="T421" s="98">
        <f t="shared" si="313"/>
        <v>8.5000000000000006E-2</v>
      </c>
      <c r="U421" s="97">
        <f t="shared" ref="U421:U484" si="318">IF(Q420&gt;0,1,IF(K421=K420,U420,U420+1))</f>
        <v>11</v>
      </c>
      <c r="V421" s="97">
        <v>252</v>
      </c>
      <c r="W421" s="96">
        <f t="shared" si="305"/>
        <v>1.0035673789999999</v>
      </c>
      <c r="X421" s="89">
        <f t="shared" si="306"/>
        <v>3.3780447499999999</v>
      </c>
      <c r="Y421" s="137">
        <f t="shared" si="307"/>
        <v>0</v>
      </c>
      <c r="Z421" s="99" t="str">
        <f t="shared" si="315"/>
        <v>J=</v>
      </c>
      <c r="AA421" s="94">
        <f t="shared" si="316"/>
        <v>45313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08"/>
        <v>45298</v>
      </c>
      <c r="B422" s="89">
        <f t="shared" si="301"/>
        <v>950.30427780999992</v>
      </c>
      <c r="C422" s="89">
        <f t="shared" si="295"/>
        <v>900.08477716566449</v>
      </c>
      <c r="D422" s="90">
        <f t="shared" si="309"/>
        <v>6716.74</v>
      </c>
      <c r="E422" s="91">
        <f t="shared" si="298"/>
        <v>6735.55</v>
      </c>
      <c r="F422" s="92">
        <f t="shared" si="299"/>
        <v>45250</v>
      </c>
      <c r="G422" s="93">
        <f t="shared" si="302"/>
        <v>2.8004657021114543E-3</v>
      </c>
      <c r="H422" s="94">
        <f t="shared" si="300"/>
        <v>45313</v>
      </c>
      <c r="I422" s="94">
        <f t="shared" si="303"/>
        <v>45313</v>
      </c>
      <c r="J422" s="95">
        <f t="shared" si="310"/>
        <v>21</v>
      </c>
      <c r="K422" s="95">
        <f t="shared" si="297"/>
        <v>11</v>
      </c>
      <c r="L422" s="8">
        <f t="shared" si="311"/>
        <v>1.0014659299999999</v>
      </c>
      <c r="M422" s="96">
        <f t="shared" si="296"/>
        <v>1.0023997600000001</v>
      </c>
      <c r="N422" s="96">
        <f t="shared" si="317"/>
        <v>1.0505011989566868</v>
      </c>
      <c r="O422" s="89">
        <f t="shared" si="294"/>
        <v>1.0520411599999999</v>
      </c>
      <c r="P422" s="89">
        <f t="shared" si="304"/>
        <v>946.92623305999996</v>
      </c>
      <c r="Q422" s="11">
        <f t="shared" si="314"/>
        <v>0</v>
      </c>
      <c r="R422" s="7">
        <f t="shared" si="312"/>
        <v>0</v>
      </c>
      <c r="S422" s="89">
        <f t="shared" si="293"/>
        <v>0</v>
      </c>
      <c r="T422" s="98">
        <f t="shared" si="313"/>
        <v>8.5000000000000006E-2</v>
      </c>
      <c r="U422" s="97">
        <f t="shared" si="318"/>
        <v>11</v>
      </c>
      <c r="V422" s="97">
        <v>252</v>
      </c>
      <c r="W422" s="96">
        <f t="shared" si="305"/>
        <v>1.0035673789999999</v>
      </c>
      <c r="X422" s="89">
        <f t="shared" si="306"/>
        <v>3.3780447499999999</v>
      </c>
      <c r="Y422" s="137">
        <f t="shared" si="307"/>
        <v>0</v>
      </c>
      <c r="Z422" s="99" t="str">
        <f t="shared" si="315"/>
        <v>J=</v>
      </c>
      <c r="AA422" s="94">
        <f t="shared" si="316"/>
        <v>45313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08"/>
        <v>45299</v>
      </c>
      <c r="B423" s="89">
        <f t="shared" si="301"/>
        <v>950.30427780999992</v>
      </c>
      <c r="C423" s="89">
        <f t="shared" si="295"/>
        <v>900.08477716566449</v>
      </c>
      <c r="D423" s="90">
        <f t="shared" si="309"/>
        <v>6716.74</v>
      </c>
      <c r="E423" s="91">
        <f t="shared" si="298"/>
        <v>6735.55</v>
      </c>
      <c r="F423" s="92">
        <f t="shared" si="299"/>
        <v>45250</v>
      </c>
      <c r="G423" s="93">
        <f t="shared" si="302"/>
        <v>2.8004657021114543E-3</v>
      </c>
      <c r="H423" s="94">
        <f t="shared" si="300"/>
        <v>45313</v>
      </c>
      <c r="I423" s="94">
        <f t="shared" si="303"/>
        <v>45313</v>
      </c>
      <c r="J423" s="95">
        <f t="shared" si="310"/>
        <v>21</v>
      </c>
      <c r="K423" s="95">
        <f t="shared" si="297"/>
        <v>11</v>
      </c>
      <c r="L423" s="8">
        <f t="shared" si="311"/>
        <v>1.0014659299999999</v>
      </c>
      <c r="M423" s="96">
        <f t="shared" si="296"/>
        <v>1.0023997600000001</v>
      </c>
      <c r="N423" s="96">
        <f t="shared" si="317"/>
        <v>1.0505011989566868</v>
      </c>
      <c r="O423" s="89">
        <f t="shared" si="294"/>
        <v>1.0520411599999999</v>
      </c>
      <c r="P423" s="89">
        <f t="shared" si="304"/>
        <v>946.92623305999996</v>
      </c>
      <c r="Q423" s="11">
        <f t="shared" si="314"/>
        <v>0</v>
      </c>
      <c r="R423" s="7">
        <f t="shared" si="312"/>
        <v>0</v>
      </c>
      <c r="S423" s="89">
        <f t="shared" ref="S423:S486" si="319">IF(R423&gt;0,TRUNC(R423*P423,8),0)</f>
        <v>0</v>
      </c>
      <c r="T423" s="98">
        <f t="shared" si="313"/>
        <v>8.5000000000000006E-2</v>
      </c>
      <c r="U423" s="97">
        <f t="shared" si="318"/>
        <v>11</v>
      </c>
      <c r="V423" s="97">
        <v>252</v>
      </c>
      <c r="W423" s="96">
        <f t="shared" si="305"/>
        <v>1.0035673789999999</v>
      </c>
      <c r="X423" s="89">
        <f t="shared" si="306"/>
        <v>3.3780447499999999</v>
      </c>
      <c r="Y423" s="137">
        <f t="shared" si="307"/>
        <v>0</v>
      </c>
      <c r="Z423" s="99" t="str">
        <f t="shared" si="315"/>
        <v>J=</v>
      </c>
      <c r="AA423" s="94">
        <f t="shared" si="316"/>
        <v>45313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08"/>
        <v>45300</v>
      </c>
      <c r="B424" s="89">
        <f t="shared" si="301"/>
        <v>950.73856283999999</v>
      </c>
      <c r="C424" s="89">
        <f t="shared" si="295"/>
        <v>900.08477716566449</v>
      </c>
      <c r="D424" s="90">
        <f t="shared" si="309"/>
        <v>6716.74</v>
      </c>
      <c r="E424" s="91">
        <f t="shared" si="298"/>
        <v>6735.55</v>
      </c>
      <c r="F424" s="92">
        <f t="shared" si="299"/>
        <v>45250</v>
      </c>
      <c r="G424" s="93">
        <f t="shared" si="302"/>
        <v>2.8004657021114543E-3</v>
      </c>
      <c r="H424" s="94">
        <f t="shared" si="300"/>
        <v>45313</v>
      </c>
      <c r="I424" s="94">
        <f t="shared" si="303"/>
        <v>45313</v>
      </c>
      <c r="J424" s="95">
        <f t="shared" si="310"/>
        <v>21</v>
      </c>
      <c r="K424" s="95">
        <f t="shared" si="297"/>
        <v>12</v>
      </c>
      <c r="L424" s="8">
        <f t="shared" si="311"/>
        <v>1.0015993000000001</v>
      </c>
      <c r="M424" s="96">
        <f t="shared" si="296"/>
        <v>1.0023997600000001</v>
      </c>
      <c r="N424" s="96">
        <f t="shared" si="317"/>
        <v>1.0505011989566868</v>
      </c>
      <c r="O424" s="89">
        <f t="shared" si="294"/>
        <v>1.05218126</v>
      </c>
      <c r="P424" s="89">
        <f t="shared" si="304"/>
        <v>947.05233494000004</v>
      </c>
      <c r="Q424" s="11">
        <f t="shared" si="314"/>
        <v>0</v>
      </c>
      <c r="R424" s="7">
        <f t="shared" si="312"/>
        <v>0</v>
      </c>
      <c r="S424" s="89">
        <f t="shared" si="319"/>
        <v>0</v>
      </c>
      <c r="T424" s="98">
        <f t="shared" si="313"/>
        <v>8.5000000000000006E-2</v>
      </c>
      <c r="U424" s="97">
        <f t="shared" si="318"/>
        <v>12</v>
      </c>
      <c r="V424" s="97">
        <v>252</v>
      </c>
      <c r="W424" s="96">
        <f t="shared" si="305"/>
        <v>1.003892317</v>
      </c>
      <c r="X424" s="89">
        <f t="shared" si="306"/>
        <v>3.6862279</v>
      </c>
      <c r="Y424" s="137">
        <f t="shared" si="307"/>
        <v>0</v>
      </c>
      <c r="Z424" s="99" t="str">
        <f t="shared" si="315"/>
        <v>J=</v>
      </c>
      <c r="AA424" s="94">
        <f t="shared" si="316"/>
        <v>45313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08"/>
        <v>45301</v>
      </c>
      <c r="B425" s="89">
        <f t="shared" si="301"/>
        <v>951.17305543000009</v>
      </c>
      <c r="C425" s="89">
        <f t="shared" si="295"/>
        <v>900.08477716566449</v>
      </c>
      <c r="D425" s="90">
        <f t="shared" si="309"/>
        <v>6716.74</v>
      </c>
      <c r="E425" s="91">
        <f t="shared" si="298"/>
        <v>6735.55</v>
      </c>
      <c r="F425" s="92">
        <f t="shared" si="299"/>
        <v>45250</v>
      </c>
      <c r="G425" s="93">
        <f t="shared" si="302"/>
        <v>2.8004657021114543E-3</v>
      </c>
      <c r="H425" s="94">
        <f t="shared" si="300"/>
        <v>45313</v>
      </c>
      <c r="I425" s="94">
        <f t="shared" si="303"/>
        <v>45313</v>
      </c>
      <c r="J425" s="95">
        <f t="shared" si="310"/>
        <v>21</v>
      </c>
      <c r="K425" s="95">
        <f t="shared" si="297"/>
        <v>13</v>
      </c>
      <c r="L425" s="8">
        <f t="shared" si="311"/>
        <v>1.0017326900000001</v>
      </c>
      <c r="M425" s="96">
        <f t="shared" si="296"/>
        <v>1.0023997600000001</v>
      </c>
      <c r="N425" s="96">
        <f t="shared" si="317"/>
        <v>1.0505011989566868</v>
      </c>
      <c r="O425" s="89">
        <f t="shared" ref="O425:O488" si="320">TRUNC(TRUNC((L425*N425),15),8)</f>
        <v>1.0523213899999999</v>
      </c>
      <c r="P425" s="89">
        <f t="shared" si="304"/>
        <v>947.17846382000005</v>
      </c>
      <c r="Q425" s="11">
        <f t="shared" si="314"/>
        <v>0</v>
      </c>
      <c r="R425" s="7">
        <f t="shared" si="312"/>
        <v>0</v>
      </c>
      <c r="S425" s="89">
        <f t="shared" si="319"/>
        <v>0</v>
      </c>
      <c r="T425" s="98">
        <f t="shared" si="313"/>
        <v>8.5000000000000006E-2</v>
      </c>
      <c r="U425" s="97">
        <f t="shared" si="318"/>
        <v>13</v>
      </c>
      <c r="V425" s="97">
        <v>252</v>
      </c>
      <c r="W425" s="96">
        <f t="shared" si="305"/>
        <v>1.0042173590000001</v>
      </c>
      <c r="X425" s="89">
        <f t="shared" si="306"/>
        <v>3.9945916100000001</v>
      </c>
      <c r="Y425" s="137">
        <f t="shared" si="307"/>
        <v>0</v>
      </c>
      <c r="Z425" s="99" t="str">
        <f t="shared" si="315"/>
        <v>J=</v>
      </c>
      <c r="AA425" s="94">
        <f t="shared" si="316"/>
        <v>45313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08"/>
        <v>45302</v>
      </c>
      <c r="B426" s="89">
        <f t="shared" si="301"/>
        <v>951.60774043000004</v>
      </c>
      <c r="C426" s="89">
        <f t="shared" ref="C426:C489" si="321">C425-(S425/O425)</f>
        <v>900.08477716566449</v>
      </c>
      <c r="D426" s="90">
        <f t="shared" si="309"/>
        <v>6716.74</v>
      </c>
      <c r="E426" s="91">
        <f t="shared" si="298"/>
        <v>6735.55</v>
      </c>
      <c r="F426" s="92">
        <f t="shared" si="299"/>
        <v>45250</v>
      </c>
      <c r="G426" s="93">
        <f t="shared" si="302"/>
        <v>2.8004657021114543E-3</v>
      </c>
      <c r="H426" s="94">
        <f t="shared" si="300"/>
        <v>45313</v>
      </c>
      <c r="I426" s="94">
        <f t="shared" si="303"/>
        <v>45313</v>
      </c>
      <c r="J426" s="95">
        <f t="shared" si="310"/>
        <v>21</v>
      </c>
      <c r="K426" s="95">
        <f t="shared" si="297"/>
        <v>14</v>
      </c>
      <c r="L426" s="8">
        <f t="shared" si="311"/>
        <v>1.0018661</v>
      </c>
      <c r="M426" s="96">
        <f t="shared" ref="M426:M489" si="322">IF(I426&gt;I425,L425,M425)</f>
        <v>1.0023997600000001</v>
      </c>
      <c r="N426" s="96">
        <f t="shared" si="317"/>
        <v>1.0505011989566868</v>
      </c>
      <c r="O426" s="89">
        <f t="shared" si="320"/>
        <v>1.05246153</v>
      </c>
      <c r="P426" s="89">
        <f t="shared" si="304"/>
        <v>947.30460170000003</v>
      </c>
      <c r="Q426" s="11">
        <f t="shared" si="314"/>
        <v>0</v>
      </c>
      <c r="R426" s="7">
        <f t="shared" si="312"/>
        <v>0</v>
      </c>
      <c r="S426" s="89">
        <f t="shared" si="319"/>
        <v>0</v>
      </c>
      <c r="T426" s="98">
        <f t="shared" si="313"/>
        <v>8.5000000000000006E-2</v>
      </c>
      <c r="U426" s="97">
        <f t="shared" si="318"/>
        <v>14</v>
      </c>
      <c r="V426" s="97">
        <v>252</v>
      </c>
      <c r="W426" s="96">
        <f t="shared" si="305"/>
        <v>1.0045425079999999</v>
      </c>
      <c r="X426" s="89">
        <f t="shared" si="306"/>
        <v>4.3031387299999997</v>
      </c>
      <c r="Y426" s="137">
        <f t="shared" si="307"/>
        <v>0</v>
      </c>
      <c r="Z426" s="99" t="str">
        <f t="shared" si="315"/>
        <v>J=</v>
      </c>
      <c r="AA426" s="94">
        <f t="shared" si="316"/>
        <v>45313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08"/>
        <v>45303</v>
      </c>
      <c r="B427" s="89">
        <f t="shared" si="301"/>
        <v>952.04263311</v>
      </c>
      <c r="C427" s="89">
        <f t="shared" si="321"/>
        <v>900.08477716566449</v>
      </c>
      <c r="D427" s="90">
        <f t="shared" si="309"/>
        <v>6716.74</v>
      </c>
      <c r="E427" s="91">
        <f t="shared" si="298"/>
        <v>6735.55</v>
      </c>
      <c r="F427" s="92">
        <f t="shared" si="299"/>
        <v>45250</v>
      </c>
      <c r="G427" s="93">
        <f t="shared" si="302"/>
        <v>2.8004657021114543E-3</v>
      </c>
      <c r="H427" s="94">
        <f t="shared" si="300"/>
        <v>45313</v>
      </c>
      <c r="I427" s="94">
        <f t="shared" si="303"/>
        <v>45313</v>
      </c>
      <c r="J427" s="95">
        <f t="shared" si="310"/>
        <v>21</v>
      </c>
      <c r="K427" s="95">
        <f t="shared" ref="K427:K490" si="323">(J427-(NETWORKDAYS(A427,I427,AD$201:AD$502)-1))</f>
        <v>15</v>
      </c>
      <c r="L427" s="8">
        <f t="shared" si="311"/>
        <v>1.00199953</v>
      </c>
      <c r="M427" s="96">
        <f t="shared" si="322"/>
        <v>1.0023997600000001</v>
      </c>
      <c r="N427" s="96">
        <f t="shared" si="317"/>
        <v>1.0505011989566868</v>
      </c>
      <c r="O427" s="89">
        <f t="shared" si="320"/>
        <v>1.0526017000000001</v>
      </c>
      <c r="P427" s="89">
        <f t="shared" si="304"/>
        <v>947.43076657999995</v>
      </c>
      <c r="Q427" s="11">
        <f t="shared" si="314"/>
        <v>0</v>
      </c>
      <c r="R427" s="7">
        <f t="shared" si="312"/>
        <v>0</v>
      </c>
      <c r="S427" s="89">
        <f t="shared" si="319"/>
        <v>0</v>
      </c>
      <c r="T427" s="98">
        <f t="shared" si="313"/>
        <v>8.5000000000000006E-2</v>
      </c>
      <c r="U427" s="97">
        <f t="shared" si="318"/>
        <v>15</v>
      </c>
      <c r="V427" s="97">
        <v>252</v>
      </c>
      <c r="W427" s="96">
        <f t="shared" si="305"/>
        <v>1.0048677610000001</v>
      </c>
      <c r="X427" s="89">
        <f t="shared" si="306"/>
        <v>4.6118665300000004</v>
      </c>
      <c r="Y427" s="137">
        <f t="shared" si="307"/>
        <v>0</v>
      </c>
      <c r="Z427" s="99" t="str">
        <f t="shared" si="315"/>
        <v>J=</v>
      </c>
      <c r="AA427" s="94">
        <f t="shared" si="316"/>
        <v>45313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08"/>
        <v>45304</v>
      </c>
      <c r="B428" s="89">
        <f t="shared" si="301"/>
        <v>952.47771641999998</v>
      </c>
      <c r="C428" s="89">
        <f t="shared" si="321"/>
        <v>900.08477716566449</v>
      </c>
      <c r="D428" s="90">
        <f t="shared" si="309"/>
        <v>6716.74</v>
      </c>
      <c r="E428" s="91">
        <f t="shared" ref="E428:E491" si="324">IF($K428=1,VLOOKUP($A427,$AO$10:$AS$200,4),E427)</f>
        <v>6735.55</v>
      </c>
      <c r="F428" s="92">
        <f t="shared" ref="F428:F491" si="325">IF($K428=1,VLOOKUP($A427,$AO$10:$AS$200,5),F427)</f>
        <v>45250</v>
      </c>
      <c r="G428" s="93">
        <f t="shared" si="302"/>
        <v>2.8004657021114543E-3</v>
      </c>
      <c r="H428" s="94">
        <f t="shared" ref="H428:H491" si="326">IF(DAY(A428)=H$9,VLOOKUP(A428,AH$118:AN$450,4),H427)</f>
        <v>45313</v>
      </c>
      <c r="I428" s="94">
        <f t="shared" si="303"/>
        <v>45313</v>
      </c>
      <c r="J428" s="95">
        <f t="shared" si="310"/>
        <v>21</v>
      </c>
      <c r="K428" s="95">
        <f t="shared" si="323"/>
        <v>16</v>
      </c>
      <c r="L428" s="8">
        <f t="shared" si="311"/>
        <v>1.0021329699999999</v>
      </c>
      <c r="M428" s="96">
        <f t="shared" si="322"/>
        <v>1.0023997600000001</v>
      </c>
      <c r="N428" s="96">
        <f t="shared" si="317"/>
        <v>1.0505011989566868</v>
      </c>
      <c r="O428" s="89">
        <f t="shared" si="320"/>
        <v>1.0527418799999999</v>
      </c>
      <c r="P428" s="89">
        <f t="shared" si="304"/>
        <v>947.55694046999997</v>
      </c>
      <c r="Q428" s="11">
        <f t="shared" si="314"/>
        <v>0</v>
      </c>
      <c r="R428" s="7">
        <f t="shared" si="312"/>
        <v>0</v>
      </c>
      <c r="S428" s="89">
        <f t="shared" si="319"/>
        <v>0</v>
      </c>
      <c r="T428" s="98">
        <f t="shared" si="313"/>
        <v>8.5000000000000006E-2</v>
      </c>
      <c r="U428" s="97">
        <f t="shared" si="318"/>
        <v>16</v>
      </c>
      <c r="V428" s="97">
        <v>252</v>
      </c>
      <c r="W428" s="96">
        <f t="shared" si="305"/>
        <v>1.0051931190000001</v>
      </c>
      <c r="X428" s="89">
        <f t="shared" si="306"/>
        <v>4.9207759500000003</v>
      </c>
      <c r="Y428" s="137">
        <f t="shared" si="307"/>
        <v>0</v>
      </c>
      <c r="Z428" s="99" t="str">
        <f t="shared" si="315"/>
        <v>J=</v>
      </c>
      <c r="AA428" s="94">
        <f t="shared" si="316"/>
        <v>45313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08"/>
        <v>45305</v>
      </c>
      <c r="B429" s="89">
        <f t="shared" si="301"/>
        <v>952.47771641999998</v>
      </c>
      <c r="C429" s="89">
        <f t="shared" si="321"/>
        <v>900.08477716566449</v>
      </c>
      <c r="D429" s="90">
        <f t="shared" si="309"/>
        <v>6716.74</v>
      </c>
      <c r="E429" s="91">
        <f t="shared" si="324"/>
        <v>6735.55</v>
      </c>
      <c r="F429" s="92">
        <f t="shared" si="325"/>
        <v>45250</v>
      </c>
      <c r="G429" s="93">
        <f t="shared" si="302"/>
        <v>2.8004657021114543E-3</v>
      </c>
      <c r="H429" s="94">
        <f t="shared" si="326"/>
        <v>45313</v>
      </c>
      <c r="I429" s="94">
        <f t="shared" si="303"/>
        <v>45313</v>
      </c>
      <c r="J429" s="95">
        <f t="shared" si="310"/>
        <v>21</v>
      </c>
      <c r="K429" s="95">
        <f t="shared" si="323"/>
        <v>16</v>
      </c>
      <c r="L429" s="8">
        <f t="shared" si="311"/>
        <v>1.0021329699999999</v>
      </c>
      <c r="M429" s="96">
        <f t="shared" si="322"/>
        <v>1.0023997600000001</v>
      </c>
      <c r="N429" s="96">
        <f t="shared" si="317"/>
        <v>1.0505011989566868</v>
      </c>
      <c r="O429" s="89">
        <f t="shared" si="320"/>
        <v>1.0527418799999999</v>
      </c>
      <c r="P429" s="89">
        <f t="shared" si="304"/>
        <v>947.55694046999997</v>
      </c>
      <c r="Q429" s="11">
        <f t="shared" si="314"/>
        <v>0</v>
      </c>
      <c r="R429" s="7">
        <f t="shared" si="312"/>
        <v>0</v>
      </c>
      <c r="S429" s="89">
        <f t="shared" si="319"/>
        <v>0</v>
      </c>
      <c r="T429" s="98">
        <f t="shared" si="313"/>
        <v>8.5000000000000006E-2</v>
      </c>
      <c r="U429" s="97">
        <f t="shared" si="318"/>
        <v>16</v>
      </c>
      <c r="V429" s="97">
        <v>252</v>
      </c>
      <c r="W429" s="96">
        <f t="shared" si="305"/>
        <v>1.0051931190000001</v>
      </c>
      <c r="X429" s="89">
        <f t="shared" si="306"/>
        <v>4.9207759500000003</v>
      </c>
      <c r="Y429" s="137">
        <f t="shared" si="307"/>
        <v>0</v>
      </c>
      <c r="Z429" s="99" t="str">
        <f t="shared" si="315"/>
        <v>J=</v>
      </c>
      <c r="AA429" s="94">
        <f t="shared" si="316"/>
        <v>45313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08"/>
        <v>45306</v>
      </c>
      <c r="B430" s="89">
        <f t="shared" si="301"/>
        <v>952.47771641999998</v>
      </c>
      <c r="C430" s="89">
        <f t="shared" si="321"/>
        <v>900.08477716566449</v>
      </c>
      <c r="D430" s="90">
        <f t="shared" si="309"/>
        <v>6716.74</v>
      </c>
      <c r="E430" s="91">
        <f t="shared" si="324"/>
        <v>6735.55</v>
      </c>
      <c r="F430" s="92">
        <f t="shared" si="325"/>
        <v>45250</v>
      </c>
      <c r="G430" s="93">
        <f t="shared" si="302"/>
        <v>2.8004657021114543E-3</v>
      </c>
      <c r="H430" s="94">
        <f t="shared" si="326"/>
        <v>45313</v>
      </c>
      <c r="I430" s="94">
        <f t="shared" si="303"/>
        <v>45313</v>
      </c>
      <c r="J430" s="95">
        <f t="shared" si="310"/>
        <v>21</v>
      </c>
      <c r="K430" s="95">
        <f t="shared" si="323"/>
        <v>16</v>
      </c>
      <c r="L430" s="8">
        <f t="shared" si="311"/>
        <v>1.0021329699999999</v>
      </c>
      <c r="M430" s="96">
        <f t="shared" si="322"/>
        <v>1.0023997600000001</v>
      </c>
      <c r="N430" s="96">
        <f t="shared" si="317"/>
        <v>1.0505011989566868</v>
      </c>
      <c r="O430" s="89">
        <f t="shared" si="320"/>
        <v>1.0527418799999999</v>
      </c>
      <c r="P430" s="89">
        <f t="shared" si="304"/>
        <v>947.55694046999997</v>
      </c>
      <c r="Q430" s="11">
        <f t="shared" si="314"/>
        <v>0</v>
      </c>
      <c r="R430" s="7">
        <f t="shared" si="312"/>
        <v>0</v>
      </c>
      <c r="S430" s="89">
        <f t="shared" si="319"/>
        <v>0</v>
      </c>
      <c r="T430" s="98">
        <f t="shared" si="313"/>
        <v>8.5000000000000006E-2</v>
      </c>
      <c r="U430" s="97">
        <f t="shared" si="318"/>
        <v>16</v>
      </c>
      <c r="V430" s="97">
        <v>252</v>
      </c>
      <c r="W430" s="96">
        <f t="shared" si="305"/>
        <v>1.0051931190000001</v>
      </c>
      <c r="X430" s="89">
        <f t="shared" si="306"/>
        <v>4.9207759500000003</v>
      </c>
      <c r="Y430" s="137">
        <f t="shared" si="307"/>
        <v>0</v>
      </c>
      <c r="Z430" s="99" t="str">
        <f t="shared" si="315"/>
        <v>J=</v>
      </c>
      <c r="AA430" s="94">
        <f t="shared" si="316"/>
        <v>45313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08"/>
        <v>45307</v>
      </c>
      <c r="B431" s="89">
        <f t="shared" si="301"/>
        <v>952.91300037000008</v>
      </c>
      <c r="C431" s="89">
        <f t="shared" si="321"/>
        <v>900.08477716566449</v>
      </c>
      <c r="D431" s="90">
        <f t="shared" si="309"/>
        <v>6716.74</v>
      </c>
      <c r="E431" s="91">
        <f t="shared" si="324"/>
        <v>6735.55</v>
      </c>
      <c r="F431" s="92">
        <f t="shared" si="325"/>
        <v>45250</v>
      </c>
      <c r="G431" s="93">
        <f t="shared" si="302"/>
        <v>2.8004657021114543E-3</v>
      </c>
      <c r="H431" s="94">
        <f t="shared" si="326"/>
        <v>45313</v>
      </c>
      <c r="I431" s="94">
        <f t="shared" si="303"/>
        <v>45313</v>
      </c>
      <c r="J431" s="95">
        <f t="shared" si="310"/>
        <v>21</v>
      </c>
      <c r="K431" s="95">
        <f t="shared" si="323"/>
        <v>17</v>
      </c>
      <c r="L431" s="8">
        <f t="shared" si="311"/>
        <v>1.0022664299999999</v>
      </c>
      <c r="M431" s="96">
        <f t="shared" si="322"/>
        <v>1.0023997600000001</v>
      </c>
      <c r="N431" s="96">
        <f t="shared" si="317"/>
        <v>1.0505011989566868</v>
      </c>
      <c r="O431" s="89">
        <f t="shared" si="320"/>
        <v>1.0528820800000001</v>
      </c>
      <c r="P431" s="89">
        <f t="shared" si="304"/>
        <v>947.68313235000005</v>
      </c>
      <c r="Q431" s="11">
        <f t="shared" si="314"/>
        <v>0</v>
      </c>
      <c r="R431" s="7">
        <f t="shared" si="312"/>
        <v>0</v>
      </c>
      <c r="S431" s="89">
        <f t="shared" si="319"/>
        <v>0</v>
      </c>
      <c r="T431" s="98">
        <f t="shared" si="313"/>
        <v>8.5000000000000006E-2</v>
      </c>
      <c r="U431" s="97">
        <f t="shared" si="318"/>
        <v>17</v>
      </c>
      <c r="V431" s="97">
        <v>252</v>
      </c>
      <c r="W431" s="96">
        <f t="shared" si="305"/>
        <v>1.005518583</v>
      </c>
      <c r="X431" s="89">
        <f t="shared" si="306"/>
        <v>5.2298680199999996</v>
      </c>
      <c r="Y431" s="137">
        <f t="shared" si="307"/>
        <v>0</v>
      </c>
      <c r="Z431" s="99" t="str">
        <f t="shared" si="315"/>
        <v>J=</v>
      </c>
      <c r="AA431" s="94">
        <f t="shared" si="316"/>
        <v>45313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08"/>
        <v>45308</v>
      </c>
      <c r="B432" s="89">
        <f t="shared" si="301"/>
        <v>953.34848505000002</v>
      </c>
      <c r="C432" s="89">
        <f t="shared" si="321"/>
        <v>900.08477716566449</v>
      </c>
      <c r="D432" s="90">
        <f t="shared" si="309"/>
        <v>6716.74</v>
      </c>
      <c r="E432" s="91">
        <f t="shared" si="324"/>
        <v>6735.55</v>
      </c>
      <c r="F432" s="92">
        <f t="shared" si="325"/>
        <v>45250</v>
      </c>
      <c r="G432" s="93">
        <f t="shared" si="302"/>
        <v>2.8004657021114543E-3</v>
      </c>
      <c r="H432" s="94">
        <f t="shared" si="326"/>
        <v>45313</v>
      </c>
      <c r="I432" s="94">
        <f t="shared" si="303"/>
        <v>45313</v>
      </c>
      <c r="J432" s="95">
        <f t="shared" si="310"/>
        <v>21</v>
      </c>
      <c r="K432" s="95">
        <f t="shared" si="323"/>
        <v>18</v>
      </c>
      <c r="L432" s="8">
        <f t="shared" si="311"/>
        <v>1.0023999100000001</v>
      </c>
      <c r="M432" s="96">
        <f t="shared" si="322"/>
        <v>1.0023997600000001</v>
      </c>
      <c r="N432" s="96">
        <f t="shared" si="317"/>
        <v>1.0505011989566868</v>
      </c>
      <c r="O432" s="89">
        <f t="shared" si="320"/>
        <v>1.0530223000000001</v>
      </c>
      <c r="P432" s="89">
        <f t="shared" si="304"/>
        <v>947.80934223999998</v>
      </c>
      <c r="Q432" s="11">
        <f t="shared" si="314"/>
        <v>0</v>
      </c>
      <c r="R432" s="7">
        <f t="shared" si="312"/>
        <v>0</v>
      </c>
      <c r="S432" s="89">
        <f t="shared" si="319"/>
        <v>0</v>
      </c>
      <c r="T432" s="98">
        <f t="shared" si="313"/>
        <v>8.5000000000000006E-2</v>
      </c>
      <c r="U432" s="97">
        <f t="shared" si="318"/>
        <v>18</v>
      </c>
      <c r="V432" s="97">
        <v>252</v>
      </c>
      <c r="W432" s="96">
        <f t="shared" si="305"/>
        <v>1.005844153</v>
      </c>
      <c r="X432" s="89">
        <f t="shared" si="306"/>
        <v>5.5391428100000004</v>
      </c>
      <c r="Y432" s="137">
        <f t="shared" si="307"/>
        <v>0</v>
      </c>
      <c r="Z432" s="99" t="str">
        <f t="shared" si="315"/>
        <v>J=</v>
      </c>
      <c r="AA432" s="94">
        <f t="shared" si="316"/>
        <v>45313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08"/>
        <v>45309</v>
      </c>
      <c r="B433" s="89">
        <f t="shared" si="301"/>
        <v>953.78416859999993</v>
      </c>
      <c r="C433" s="89">
        <f t="shared" si="321"/>
        <v>900.08477716566449</v>
      </c>
      <c r="D433" s="90">
        <f t="shared" si="309"/>
        <v>6716.74</v>
      </c>
      <c r="E433" s="91">
        <f t="shared" si="324"/>
        <v>6735.55</v>
      </c>
      <c r="F433" s="92">
        <f t="shared" si="325"/>
        <v>45250</v>
      </c>
      <c r="G433" s="93">
        <f t="shared" si="302"/>
        <v>2.8004657021114543E-3</v>
      </c>
      <c r="H433" s="94">
        <f t="shared" si="326"/>
        <v>45313</v>
      </c>
      <c r="I433" s="94">
        <f t="shared" si="303"/>
        <v>45313</v>
      </c>
      <c r="J433" s="95">
        <f t="shared" si="310"/>
        <v>21</v>
      </c>
      <c r="K433" s="95">
        <f t="shared" si="323"/>
        <v>19</v>
      </c>
      <c r="L433" s="8">
        <f t="shared" si="311"/>
        <v>1.0025334100000001</v>
      </c>
      <c r="M433" s="96">
        <f t="shared" si="322"/>
        <v>1.0023997600000001</v>
      </c>
      <c r="N433" s="96">
        <f t="shared" si="317"/>
        <v>1.0505011989566868</v>
      </c>
      <c r="O433" s="89">
        <f t="shared" si="320"/>
        <v>1.05316254</v>
      </c>
      <c r="P433" s="89">
        <f t="shared" si="304"/>
        <v>947.93557012999997</v>
      </c>
      <c r="Q433" s="11">
        <f t="shared" si="314"/>
        <v>0</v>
      </c>
      <c r="R433" s="7">
        <f t="shared" si="312"/>
        <v>0</v>
      </c>
      <c r="S433" s="89">
        <f t="shared" si="319"/>
        <v>0</v>
      </c>
      <c r="T433" s="98">
        <f t="shared" si="313"/>
        <v>8.5000000000000006E-2</v>
      </c>
      <c r="U433" s="97">
        <f t="shared" si="318"/>
        <v>19</v>
      </c>
      <c r="V433" s="97">
        <v>252</v>
      </c>
      <c r="W433" s="96">
        <f t="shared" si="305"/>
        <v>1.0061698269999999</v>
      </c>
      <c r="X433" s="89">
        <f t="shared" si="306"/>
        <v>5.8485984699999998</v>
      </c>
      <c r="Y433" s="137">
        <f t="shared" si="307"/>
        <v>0</v>
      </c>
      <c r="Z433" s="99" t="str">
        <f t="shared" si="315"/>
        <v>J=</v>
      </c>
      <c r="AA433" s="94">
        <f t="shared" si="316"/>
        <v>45313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08"/>
        <v>45310</v>
      </c>
      <c r="B434" s="89">
        <f t="shared" si="301"/>
        <v>954.22006298999997</v>
      </c>
      <c r="C434" s="89">
        <f t="shared" si="321"/>
        <v>900.08477716566449</v>
      </c>
      <c r="D434" s="90">
        <f t="shared" si="309"/>
        <v>6716.74</v>
      </c>
      <c r="E434" s="91">
        <f t="shared" si="324"/>
        <v>6735.55</v>
      </c>
      <c r="F434" s="92">
        <f t="shared" si="325"/>
        <v>45250</v>
      </c>
      <c r="G434" s="93">
        <f t="shared" si="302"/>
        <v>2.8004657021114543E-3</v>
      </c>
      <c r="H434" s="94">
        <f t="shared" si="326"/>
        <v>45313</v>
      </c>
      <c r="I434" s="94">
        <f t="shared" si="303"/>
        <v>45313</v>
      </c>
      <c r="J434" s="95">
        <f t="shared" si="310"/>
        <v>21</v>
      </c>
      <c r="K434" s="95">
        <f t="shared" si="323"/>
        <v>20</v>
      </c>
      <c r="L434" s="8">
        <f t="shared" si="311"/>
        <v>1.00266693</v>
      </c>
      <c r="M434" s="96">
        <f t="shared" si="322"/>
        <v>1.0023997600000001</v>
      </c>
      <c r="N434" s="96">
        <f t="shared" si="317"/>
        <v>1.0505011989566868</v>
      </c>
      <c r="O434" s="89">
        <f t="shared" si="320"/>
        <v>1.0533028099999999</v>
      </c>
      <c r="P434" s="89">
        <f t="shared" si="304"/>
        <v>948.06182502000001</v>
      </c>
      <c r="Q434" s="11">
        <f t="shared" si="314"/>
        <v>0</v>
      </c>
      <c r="R434" s="7">
        <f t="shared" si="312"/>
        <v>0</v>
      </c>
      <c r="S434" s="89">
        <f t="shared" si="319"/>
        <v>0</v>
      </c>
      <c r="T434" s="98">
        <f t="shared" si="313"/>
        <v>8.5000000000000006E-2</v>
      </c>
      <c r="U434" s="97">
        <f t="shared" si="318"/>
        <v>20</v>
      </c>
      <c r="V434" s="97">
        <v>252</v>
      </c>
      <c r="W434" s="96">
        <f t="shared" si="305"/>
        <v>1.006495608</v>
      </c>
      <c r="X434" s="89">
        <f t="shared" si="306"/>
        <v>6.1582379700000001</v>
      </c>
      <c r="Y434" s="137">
        <f t="shared" si="307"/>
        <v>0</v>
      </c>
      <c r="Z434" s="99" t="str">
        <f t="shared" si="315"/>
        <v>J=</v>
      </c>
      <c r="AA434" s="94">
        <f t="shared" si="316"/>
        <v>45313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08"/>
        <v>45311</v>
      </c>
      <c r="B435" s="89">
        <f t="shared" si="301"/>
        <v>954.65613825000003</v>
      </c>
      <c r="C435" s="89">
        <f t="shared" si="321"/>
        <v>900.08477716566449</v>
      </c>
      <c r="D435" s="90">
        <f t="shared" si="309"/>
        <v>6716.74</v>
      </c>
      <c r="E435" s="91">
        <f t="shared" si="324"/>
        <v>6735.55</v>
      </c>
      <c r="F435" s="92">
        <f t="shared" si="325"/>
        <v>45250</v>
      </c>
      <c r="G435" s="93">
        <f t="shared" si="302"/>
        <v>2.8004657021114543E-3</v>
      </c>
      <c r="H435" s="94">
        <f t="shared" si="326"/>
        <v>45342</v>
      </c>
      <c r="I435" s="94">
        <f t="shared" si="303"/>
        <v>45313</v>
      </c>
      <c r="J435" s="95">
        <f t="shared" si="310"/>
        <v>21</v>
      </c>
      <c r="K435" s="95">
        <f t="shared" si="323"/>
        <v>21</v>
      </c>
      <c r="L435" s="8">
        <f t="shared" si="311"/>
        <v>1.00280046</v>
      </c>
      <c r="M435" s="96">
        <f t="shared" si="322"/>
        <v>1.0023997600000001</v>
      </c>
      <c r="N435" s="96">
        <f t="shared" si="317"/>
        <v>1.0505011989566868</v>
      </c>
      <c r="O435" s="89">
        <f t="shared" si="320"/>
        <v>1.0534430800000001</v>
      </c>
      <c r="P435" s="89">
        <f t="shared" si="304"/>
        <v>948.18807991000006</v>
      </c>
      <c r="Q435" s="11">
        <f t="shared" si="314"/>
        <v>0</v>
      </c>
      <c r="R435" s="7">
        <f t="shared" si="312"/>
        <v>0</v>
      </c>
      <c r="S435" s="89">
        <f t="shared" si="319"/>
        <v>0</v>
      </c>
      <c r="T435" s="98">
        <f t="shared" si="313"/>
        <v>8.5000000000000006E-2</v>
      </c>
      <c r="U435" s="97">
        <f t="shared" si="318"/>
        <v>21</v>
      </c>
      <c r="V435" s="97">
        <v>252</v>
      </c>
      <c r="W435" s="96">
        <f t="shared" si="305"/>
        <v>1.0068214929999999</v>
      </c>
      <c r="X435" s="89">
        <f t="shared" si="306"/>
        <v>6.4680583399999998</v>
      </c>
      <c r="Y435" s="137">
        <f t="shared" si="307"/>
        <v>0</v>
      </c>
      <c r="Z435" s="99" t="str">
        <f t="shared" si="315"/>
        <v>J=</v>
      </c>
      <c r="AA435" s="94">
        <f t="shared" si="316"/>
        <v>45313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08"/>
        <v>45312</v>
      </c>
      <c r="B436" s="89">
        <f t="shared" si="301"/>
        <v>954.65613825000003</v>
      </c>
      <c r="C436" s="89">
        <f t="shared" si="321"/>
        <v>900.08477716566449</v>
      </c>
      <c r="D436" s="90">
        <f t="shared" si="309"/>
        <v>6716.74</v>
      </c>
      <c r="E436" s="91">
        <f t="shared" si="324"/>
        <v>6735.55</v>
      </c>
      <c r="F436" s="92">
        <f t="shared" si="325"/>
        <v>45250</v>
      </c>
      <c r="G436" s="93">
        <f t="shared" si="302"/>
        <v>2.8004657021114543E-3</v>
      </c>
      <c r="H436" s="94">
        <f t="shared" si="326"/>
        <v>45342</v>
      </c>
      <c r="I436" s="94">
        <f t="shared" si="303"/>
        <v>45313</v>
      </c>
      <c r="J436" s="95">
        <f t="shared" si="310"/>
        <v>21</v>
      </c>
      <c r="K436" s="95">
        <f t="shared" si="323"/>
        <v>21</v>
      </c>
      <c r="L436" s="8">
        <f t="shared" si="311"/>
        <v>1.00280046</v>
      </c>
      <c r="M436" s="96">
        <f t="shared" si="322"/>
        <v>1.0023997600000001</v>
      </c>
      <c r="N436" s="96">
        <f t="shared" si="317"/>
        <v>1.0505011989566868</v>
      </c>
      <c r="O436" s="89">
        <f t="shared" si="320"/>
        <v>1.0534430800000001</v>
      </c>
      <c r="P436" s="89">
        <f t="shared" si="304"/>
        <v>948.18807991000006</v>
      </c>
      <c r="Q436" s="11">
        <f t="shared" si="314"/>
        <v>0</v>
      </c>
      <c r="R436" s="7">
        <f t="shared" si="312"/>
        <v>0</v>
      </c>
      <c r="S436" s="89">
        <f t="shared" si="319"/>
        <v>0</v>
      </c>
      <c r="T436" s="98">
        <f t="shared" si="313"/>
        <v>8.5000000000000006E-2</v>
      </c>
      <c r="U436" s="97">
        <f t="shared" si="318"/>
        <v>21</v>
      </c>
      <c r="V436" s="97">
        <v>252</v>
      </c>
      <c r="W436" s="96">
        <f t="shared" si="305"/>
        <v>1.0068214929999999</v>
      </c>
      <c r="X436" s="89">
        <f t="shared" si="306"/>
        <v>6.4680583399999998</v>
      </c>
      <c r="Y436" s="137">
        <f t="shared" si="307"/>
        <v>0</v>
      </c>
      <c r="Z436" s="99" t="str">
        <f t="shared" si="315"/>
        <v>J=</v>
      </c>
      <c r="AA436" s="94">
        <f t="shared" si="316"/>
        <v>45313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08"/>
        <v>45313</v>
      </c>
      <c r="B437" s="89">
        <f t="shared" si="301"/>
        <v>954.65613825000003</v>
      </c>
      <c r="C437" s="89">
        <f t="shared" si="321"/>
        <v>900.08477716566449</v>
      </c>
      <c r="D437" s="90">
        <f t="shared" si="309"/>
        <v>6716.74</v>
      </c>
      <c r="E437" s="91">
        <f t="shared" si="324"/>
        <v>6735.55</v>
      </c>
      <c r="F437" s="92">
        <f t="shared" si="325"/>
        <v>45250</v>
      </c>
      <c r="G437" s="93">
        <f t="shared" si="302"/>
        <v>2.8004657021114543E-3</v>
      </c>
      <c r="H437" s="94">
        <f t="shared" si="326"/>
        <v>45342</v>
      </c>
      <c r="I437" s="94">
        <f t="shared" si="303"/>
        <v>45313</v>
      </c>
      <c r="J437" s="95">
        <f t="shared" si="310"/>
        <v>21</v>
      </c>
      <c r="K437" s="95">
        <f t="shared" si="323"/>
        <v>21</v>
      </c>
      <c r="L437" s="8">
        <f t="shared" si="311"/>
        <v>1.00280046</v>
      </c>
      <c r="M437" s="96">
        <f t="shared" si="322"/>
        <v>1.0023997600000001</v>
      </c>
      <c r="N437" s="96">
        <f t="shared" si="317"/>
        <v>1.0505011989566868</v>
      </c>
      <c r="O437" s="89">
        <f t="shared" si="320"/>
        <v>1.0534430800000001</v>
      </c>
      <c r="P437" s="89">
        <f t="shared" si="304"/>
        <v>948.18807991000006</v>
      </c>
      <c r="Q437" s="11">
        <f t="shared" si="314"/>
        <v>14</v>
      </c>
      <c r="R437" s="7">
        <f t="shared" si="312"/>
        <v>1.4557E-2</v>
      </c>
      <c r="S437" s="89">
        <f t="shared" si="319"/>
        <v>13.802773869999999</v>
      </c>
      <c r="T437" s="98">
        <f t="shared" si="313"/>
        <v>8.5000000000000006E-2</v>
      </c>
      <c r="U437" s="97">
        <f t="shared" si="318"/>
        <v>21</v>
      </c>
      <c r="V437" s="97">
        <v>252</v>
      </c>
      <c r="W437" s="96">
        <f t="shared" si="305"/>
        <v>1.0068214929999999</v>
      </c>
      <c r="X437" s="89">
        <f t="shared" si="306"/>
        <v>6.4680583399999998</v>
      </c>
      <c r="Y437" s="137">
        <f t="shared" si="307"/>
        <v>20.270832209999998</v>
      </c>
      <c r="Z437" s="99" t="str">
        <f t="shared" si="315"/>
        <v>J=</v>
      </c>
      <c r="AA437" s="94">
        <f t="shared" si="316"/>
        <v>45313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08"/>
        <v>45314</v>
      </c>
      <c r="B438" s="89">
        <f t="shared" si="301"/>
        <v>934.96260389999998</v>
      </c>
      <c r="C438" s="89">
        <f t="shared" si="321"/>
        <v>886.98224307336216</v>
      </c>
      <c r="D438" s="90">
        <f t="shared" si="309"/>
        <v>6735.55</v>
      </c>
      <c r="E438" s="91">
        <f t="shared" si="324"/>
        <v>6773.27</v>
      </c>
      <c r="F438" s="92">
        <f t="shared" si="325"/>
        <v>45282</v>
      </c>
      <c r="G438" s="93">
        <f t="shared" si="302"/>
        <v>5.6001365886972909E-3</v>
      </c>
      <c r="H438" s="94">
        <f t="shared" si="326"/>
        <v>45342</v>
      </c>
      <c r="I438" s="94">
        <f t="shared" si="303"/>
        <v>45342</v>
      </c>
      <c r="J438" s="95">
        <f t="shared" si="310"/>
        <v>19</v>
      </c>
      <c r="K438" s="95">
        <f t="shared" si="323"/>
        <v>1</v>
      </c>
      <c r="L438" s="8">
        <f t="shared" si="311"/>
        <v>1.00029396</v>
      </c>
      <c r="M438" s="96">
        <f t="shared" si="322"/>
        <v>1.00280046</v>
      </c>
      <c r="N438" s="96">
        <f t="shared" si="317"/>
        <v>1.0534430855443171</v>
      </c>
      <c r="O438" s="89">
        <f t="shared" si="320"/>
        <v>1.0537527499999999</v>
      </c>
      <c r="P438" s="89">
        <f t="shared" si="304"/>
        <v>934.65997783</v>
      </c>
      <c r="Q438" s="11">
        <f t="shared" si="314"/>
        <v>0</v>
      </c>
      <c r="R438" s="7">
        <f t="shared" si="312"/>
        <v>0</v>
      </c>
      <c r="S438" s="89">
        <f t="shared" si="319"/>
        <v>0</v>
      </c>
      <c r="T438" s="98">
        <f t="shared" si="313"/>
        <v>8.5000000000000006E-2</v>
      </c>
      <c r="U438" s="97">
        <f t="shared" si="318"/>
        <v>1</v>
      </c>
      <c r="V438" s="97">
        <v>252</v>
      </c>
      <c r="W438" s="96">
        <f t="shared" si="305"/>
        <v>1.0003237819999999</v>
      </c>
      <c r="X438" s="89">
        <f t="shared" si="306"/>
        <v>0.30262607000000002</v>
      </c>
      <c r="Y438" s="137">
        <f t="shared" si="307"/>
        <v>0</v>
      </c>
      <c r="Z438" s="99" t="str">
        <f t="shared" si="315"/>
        <v>J=</v>
      </c>
      <c r="AA438" s="94">
        <f t="shared" si="316"/>
        <v>45342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08"/>
        <v>45315</v>
      </c>
      <c r="B439" s="89">
        <f t="shared" si="301"/>
        <v>935.54026749999991</v>
      </c>
      <c r="C439" s="89">
        <f t="shared" si="321"/>
        <v>886.98224307336216</v>
      </c>
      <c r="D439" s="90">
        <f t="shared" si="309"/>
        <v>6735.55</v>
      </c>
      <c r="E439" s="91">
        <f t="shared" si="324"/>
        <v>6773.27</v>
      </c>
      <c r="F439" s="92">
        <f t="shared" si="325"/>
        <v>45282</v>
      </c>
      <c r="G439" s="93">
        <f t="shared" si="302"/>
        <v>5.6001365886972909E-3</v>
      </c>
      <c r="H439" s="94">
        <f t="shared" si="326"/>
        <v>45342</v>
      </c>
      <c r="I439" s="94">
        <f t="shared" si="303"/>
        <v>45342</v>
      </c>
      <c r="J439" s="95">
        <f t="shared" si="310"/>
        <v>19</v>
      </c>
      <c r="K439" s="95">
        <f t="shared" si="323"/>
        <v>2</v>
      </c>
      <c r="L439" s="8">
        <f t="shared" si="311"/>
        <v>1.00058801</v>
      </c>
      <c r="M439" s="96">
        <f t="shared" si="322"/>
        <v>1.00280046</v>
      </c>
      <c r="N439" s="96">
        <f t="shared" si="317"/>
        <v>1.0534430855443171</v>
      </c>
      <c r="O439" s="89">
        <f t="shared" si="320"/>
        <v>1.05406252</v>
      </c>
      <c r="P439" s="89">
        <f t="shared" si="304"/>
        <v>934.93473831999995</v>
      </c>
      <c r="Q439" s="11">
        <f t="shared" si="314"/>
        <v>0</v>
      </c>
      <c r="R439" s="7">
        <f t="shared" si="312"/>
        <v>0</v>
      </c>
      <c r="S439" s="89">
        <f t="shared" si="319"/>
        <v>0</v>
      </c>
      <c r="T439" s="98">
        <f t="shared" si="313"/>
        <v>8.5000000000000006E-2</v>
      </c>
      <c r="U439" s="97">
        <f t="shared" si="318"/>
        <v>2</v>
      </c>
      <c r="V439" s="97">
        <v>252</v>
      </c>
      <c r="W439" s="96">
        <f t="shared" si="305"/>
        <v>1.00064767</v>
      </c>
      <c r="X439" s="89">
        <f t="shared" si="306"/>
        <v>0.60552918</v>
      </c>
      <c r="Y439" s="137">
        <f t="shared" si="307"/>
        <v>0</v>
      </c>
      <c r="Z439" s="99" t="str">
        <f t="shared" si="315"/>
        <v>J=</v>
      </c>
      <c r="AA439" s="94">
        <f t="shared" si="316"/>
        <v>45342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08"/>
        <v>45316</v>
      </c>
      <c r="B440" s="89">
        <f t="shared" si="301"/>
        <v>936.11828623999997</v>
      </c>
      <c r="C440" s="89">
        <f t="shared" si="321"/>
        <v>886.98224307336216</v>
      </c>
      <c r="D440" s="90">
        <f t="shared" si="309"/>
        <v>6735.55</v>
      </c>
      <c r="E440" s="91">
        <f t="shared" si="324"/>
        <v>6773.27</v>
      </c>
      <c r="F440" s="92">
        <f t="shared" si="325"/>
        <v>45282</v>
      </c>
      <c r="G440" s="93">
        <f t="shared" si="302"/>
        <v>5.6001365886972909E-3</v>
      </c>
      <c r="H440" s="94">
        <f t="shared" si="326"/>
        <v>45342</v>
      </c>
      <c r="I440" s="94">
        <f t="shared" si="303"/>
        <v>45342</v>
      </c>
      <c r="J440" s="95">
        <f t="shared" si="310"/>
        <v>19</v>
      </c>
      <c r="K440" s="95">
        <f t="shared" si="323"/>
        <v>3</v>
      </c>
      <c r="L440" s="8">
        <f t="shared" si="311"/>
        <v>1.00088215</v>
      </c>
      <c r="M440" s="96">
        <f t="shared" si="322"/>
        <v>1.00280046</v>
      </c>
      <c r="N440" s="96">
        <f t="shared" si="317"/>
        <v>1.0534430855443171</v>
      </c>
      <c r="O440" s="89">
        <f t="shared" si="320"/>
        <v>1.05437238</v>
      </c>
      <c r="P440" s="89">
        <f t="shared" si="304"/>
        <v>935.20957864000002</v>
      </c>
      <c r="Q440" s="11">
        <f t="shared" si="314"/>
        <v>0</v>
      </c>
      <c r="R440" s="7">
        <f t="shared" si="312"/>
        <v>0</v>
      </c>
      <c r="S440" s="89">
        <f t="shared" si="319"/>
        <v>0</v>
      </c>
      <c r="T440" s="98">
        <f t="shared" si="313"/>
        <v>8.5000000000000006E-2</v>
      </c>
      <c r="U440" s="97">
        <f t="shared" si="318"/>
        <v>3</v>
      </c>
      <c r="V440" s="97">
        <v>252</v>
      </c>
      <c r="W440" s="96">
        <f t="shared" si="305"/>
        <v>1.000971662</v>
      </c>
      <c r="X440" s="89">
        <f t="shared" si="306"/>
        <v>0.90870759999999995</v>
      </c>
      <c r="Y440" s="137">
        <f t="shared" si="307"/>
        <v>0</v>
      </c>
      <c r="Z440" s="99" t="str">
        <f t="shared" si="315"/>
        <v>J=</v>
      </c>
      <c r="AA440" s="94">
        <f t="shared" si="316"/>
        <v>45342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08"/>
        <v>45317</v>
      </c>
      <c r="B441" s="89">
        <f t="shared" si="301"/>
        <v>936.69665236000003</v>
      </c>
      <c r="C441" s="89">
        <f t="shared" si="321"/>
        <v>886.98224307336216</v>
      </c>
      <c r="D441" s="90">
        <f t="shared" si="309"/>
        <v>6735.55</v>
      </c>
      <c r="E441" s="91">
        <f t="shared" si="324"/>
        <v>6773.27</v>
      </c>
      <c r="F441" s="92">
        <f t="shared" si="325"/>
        <v>45282</v>
      </c>
      <c r="G441" s="93">
        <f t="shared" si="302"/>
        <v>5.6001365886972909E-3</v>
      </c>
      <c r="H441" s="94">
        <f t="shared" si="326"/>
        <v>45342</v>
      </c>
      <c r="I441" s="94">
        <f t="shared" si="303"/>
        <v>45342</v>
      </c>
      <c r="J441" s="95">
        <f t="shared" si="310"/>
        <v>19</v>
      </c>
      <c r="K441" s="95">
        <f t="shared" si="323"/>
        <v>4</v>
      </c>
      <c r="L441" s="8">
        <f t="shared" si="311"/>
        <v>1.00117637</v>
      </c>
      <c r="M441" s="96">
        <f t="shared" si="322"/>
        <v>1.00280046</v>
      </c>
      <c r="N441" s="96">
        <f t="shared" si="317"/>
        <v>1.0534430855443171</v>
      </c>
      <c r="O441" s="89">
        <f t="shared" si="320"/>
        <v>1.05468232</v>
      </c>
      <c r="P441" s="89">
        <f t="shared" si="304"/>
        <v>935.48448991999999</v>
      </c>
      <c r="Q441" s="11">
        <f t="shared" si="314"/>
        <v>0</v>
      </c>
      <c r="R441" s="7">
        <f t="shared" si="312"/>
        <v>0</v>
      </c>
      <c r="S441" s="89">
        <f t="shared" si="319"/>
        <v>0</v>
      </c>
      <c r="T441" s="98">
        <f t="shared" si="313"/>
        <v>8.5000000000000006E-2</v>
      </c>
      <c r="U441" s="97">
        <f t="shared" si="318"/>
        <v>4</v>
      </c>
      <c r="V441" s="97">
        <v>252</v>
      </c>
      <c r="W441" s="96">
        <f t="shared" si="305"/>
        <v>1.001295759</v>
      </c>
      <c r="X441" s="89">
        <f t="shared" si="306"/>
        <v>1.21216244</v>
      </c>
      <c r="Y441" s="137">
        <f t="shared" si="307"/>
        <v>0</v>
      </c>
      <c r="Z441" s="99" t="str">
        <f t="shared" si="315"/>
        <v>J=</v>
      </c>
      <c r="AA441" s="94">
        <f t="shared" si="316"/>
        <v>45342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08"/>
        <v>45318</v>
      </c>
      <c r="B442" s="89">
        <f t="shared" si="301"/>
        <v>937.27538376000007</v>
      </c>
      <c r="C442" s="89">
        <f t="shared" si="321"/>
        <v>886.98224307336216</v>
      </c>
      <c r="D442" s="90">
        <f t="shared" si="309"/>
        <v>6735.55</v>
      </c>
      <c r="E442" s="91">
        <f t="shared" si="324"/>
        <v>6773.27</v>
      </c>
      <c r="F442" s="92">
        <f t="shared" si="325"/>
        <v>45282</v>
      </c>
      <c r="G442" s="93">
        <f t="shared" si="302"/>
        <v>5.6001365886972909E-3</v>
      </c>
      <c r="H442" s="94">
        <f t="shared" si="326"/>
        <v>45342</v>
      </c>
      <c r="I442" s="94">
        <f t="shared" si="303"/>
        <v>45342</v>
      </c>
      <c r="J442" s="95">
        <f t="shared" si="310"/>
        <v>19</v>
      </c>
      <c r="K442" s="95">
        <f t="shared" si="323"/>
        <v>5</v>
      </c>
      <c r="L442" s="8">
        <f t="shared" si="311"/>
        <v>1.0014706799999999</v>
      </c>
      <c r="M442" s="96">
        <f t="shared" si="322"/>
        <v>1.00280046</v>
      </c>
      <c r="N442" s="96">
        <f t="shared" si="317"/>
        <v>1.0534430855443171</v>
      </c>
      <c r="O442" s="89">
        <f t="shared" si="320"/>
        <v>1.05499236</v>
      </c>
      <c r="P442" s="89">
        <f t="shared" si="304"/>
        <v>935.75948989000005</v>
      </c>
      <c r="Q442" s="11">
        <f t="shared" si="314"/>
        <v>0</v>
      </c>
      <c r="R442" s="7">
        <f t="shared" si="312"/>
        <v>0</v>
      </c>
      <c r="S442" s="89">
        <f t="shared" si="319"/>
        <v>0</v>
      </c>
      <c r="T442" s="98">
        <f t="shared" si="313"/>
        <v>8.5000000000000006E-2</v>
      </c>
      <c r="U442" s="97">
        <f t="shared" si="318"/>
        <v>5</v>
      </c>
      <c r="V442" s="97">
        <v>252</v>
      </c>
      <c r="W442" s="96">
        <f t="shared" si="305"/>
        <v>1.0016199610000001</v>
      </c>
      <c r="X442" s="89">
        <f t="shared" si="306"/>
        <v>1.51589387</v>
      </c>
      <c r="Y442" s="137">
        <f t="shared" si="307"/>
        <v>0</v>
      </c>
      <c r="Z442" s="99" t="str">
        <f t="shared" si="315"/>
        <v>J=</v>
      </c>
      <c r="AA442" s="94">
        <f t="shared" si="316"/>
        <v>45342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08"/>
        <v>45319</v>
      </c>
      <c r="B443" s="89">
        <f t="shared" si="301"/>
        <v>937.27538376000007</v>
      </c>
      <c r="C443" s="89">
        <f t="shared" si="321"/>
        <v>886.98224307336216</v>
      </c>
      <c r="D443" s="90">
        <f t="shared" si="309"/>
        <v>6735.55</v>
      </c>
      <c r="E443" s="91">
        <f t="shared" si="324"/>
        <v>6773.27</v>
      </c>
      <c r="F443" s="92">
        <f t="shared" si="325"/>
        <v>45282</v>
      </c>
      <c r="G443" s="93">
        <f t="shared" si="302"/>
        <v>5.6001365886972909E-3</v>
      </c>
      <c r="H443" s="94">
        <f t="shared" si="326"/>
        <v>45342</v>
      </c>
      <c r="I443" s="94">
        <f t="shared" si="303"/>
        <v>45342</v>
      </c>
      <c r="J443" s="95">
        <f t="shared" si="310"/>
        <v>19</v>
      </c>
      <c r="K443" s="95">
        <f t="shared" si="323"/>
        <v>5</v>
      </c>
      <c r="L443" s="8">
        <f t="shared" si="311"/>
        <v>1.0014706799999999</v>
      </c>
      <c r="M443" s="96">
        <f t="shared" si="322"/>
        <v>1.00280046</v>
      </c>
      <c r="N443" s="96">
        <f t="shared" si="317"/>
        <v>1.0534430855443171</v>
      </c>
      <c r="O443" s="89">
        <f t="shared" si="320"/>
        <v>1.05499236</v>
      </c>
      <c r="P443" s="89">
        <f t="shared" si="304"/>
        <v>935.75948989000005</v>
      </c>
      <c r="Q443" s="11">
        <f t="shared" si="314"/>
        <v>0</v>
      </c>
      <c r="R443" s="7">
        <f t="shared" si="312"/>
        <v>0</v>
      </c>
      <c r="S443" s="89">
        <f t="shared" si="319"/>
        <v>0</v>
      </c>
      <c r="T443" s="98">
        <f t="shared" si="313"/>
        <v>8.5000000000000006E-2</v>
      </c>
      <c r="U443" s="97">
        <f t="shared" si="318"/>
        <v>5</v>
      </c>
      <c r="V443" s="97">
        <v>252</v>
      </c>
      <c r="W443" s="96">
        <f t="shared" si="305"/>
        <v>1.0016199610000001</v>
      </c>
      <c r="X443" s="89">
        <f t="shared" si="306"/>
        <v>1.51589387</v>
      </c>
      <c r="Y443" s="137">
        <f t="shared" si="307"/>
        <v>0</v>
      </c>
      <c r="Z443" s="99" t="str">
        <f t="shared" si="315"/>
        <v>J=</v>
      </c>
      <c r="AA443" s="94">
        <f t="shared" si="316"/>
        <v>45342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08"/>
        <v>45320</v>
      </c>
      <c r="B444" s="89">
        <f t="shared" si="301"/>
        <v>937.27538376000007</v>
      </c>
      <c r="C444" s="89">
        <f t="shared" si="321"/>
        <v>886.98224307336216</v>
      </c>
      <c r="D444" s="90">
        <f t="shared" si="309"/>
        <v>6735.55</v>
      </c>
      <c r="E444" s="91">
        <f t="shared" si="324"/>
        <v>6773.27</v>
      </c>
      <c r="F444" s="92">
        <f t="shared" si="325"/>
        <v>45282</v>
      </c>
      <c r="G444" s="93">
        <f t="shared" si="302"/>
        <v>5.6001365886972909E-3</v>
      </c>
      <c r="H444" s="94">
        <f t="shared" si="326"/>
        <v>45342</v>
      </c>
      <c r="I444" s="94">
        <f t="shared" si="303"/>
        <v>45342</v>
      </c>
      <c r="J444" s="95">
        <f t="shared" si="310"/>
        <v>19</v>
      </c>
      <c r="K444" s="95">
        <f t="shared" si="323"/>
        <v>5</v>
      </c>
      <c r="L444" s="8">
        <f t="shared" si="311"/>
        <v>1.0014706799999999</v>
      </c>
      <c r="M444" s="96">
        <f t="shared" si="322"/>
        <v>1.00280046</v>
      </c>
      <c r="N444" s="96">
        <f t="shared" si="317"/>
        <v>1.0534430855443171</v>
      </c>
      <c r="O444" s="89">
        <f t="shared" si="320"/>
        <v>1.05499236</v>
      </c>
      <c r="P444" s="89">
        <f t="shared" si="304"/>
        <v>935.75948989000005</v>
      </c>
      <c r="Q444" s="11">
        <f t="shared" si="314"/>
        <v>0</v>
      </c>
      <c r="R444" s="7">
        <f t="shared" si="312"/>
        <v>0</v>
      </c>
      <c r="S444" s="89">
        <f t="shared" si="319"/>
        <v>0</v>
      </c>
      <c r="T444" s="98">
        <f t="shared" si="313"/>
        <v>8.5000000000000006E-2</v>
      </c>
      <c r="U444" s="97">
        <f t="shared" si="318"/>
        <v>5</v>
      </c>
      <c r="V444" s="97">
        <v>252</v>
      </c>
      <c r="W444" s="96">
        <f t="shared" si="305"/>
        <v>1.0016199610000001</v>
      </c>
      <c r="X444" s="89">
        <f t="shared" si="306"/>
        <v>1.51589387</v>
      </c>
      <c r="Y444" s="137">
        <f t="shared" si="307"/>
        <v>0</v>
      </c>
      <c r="Z444" s="99" t="str">
        <f t="shared" si="315"/>
        <v>J=</v>
      </c>
      <c r="AA444" s="94">
        <f t="shared" si="316"/>
        <v>45342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08"/>
        <v>45321</v>
      </c>
      <c r="B445" s="89">
        <f t="shared" si="301"/>
        <v>937.85447176000002</v>
      </c>
      <c r="C445" s="89">
        <f t="shared" si="321"/>
        <v>886.98224307336216</v>
      </c>
      <c r="D445" s="90">
        <f t="shared" si="309"/>
        <v>6735.55</v>
      </c>
      <c r="E445" s="91">
        <f t="shared" si="324"/>
        <v>6773.27</v>
      </c>
      <c r="F445" s="92">
        <f t="shared" si="325"/>
        <v>45282</v>
      </c>
      <c r="G445" s="93">
        <f t="shared" si="302"/>
        <v>5.6001365886972909E-3</v>
      </c>
      <c r="H445" s="94">
        <f t="shared" si="326"/>
        <v>45342</v>
      </c>
      <c r="I445" s="94">
        <f t="shared" si="303"/>
        <v>45342</v>
      </c>
      <c r="J445" s="95">
        <f t="shared" si="310"/>
        <v>19</v>
      </c>
      <c r="K445" s="95">
        <f t="shared" si="323"/>
        <v>6</v>
      </c>
      <c r="L445" s="8">
        <f t="shared" si="311"/>
        <v>1.00176508</v>
      </c>
      <c r="M445" s="96">
        <f t="shared" si="322"/>
        <v>1.00280046</v>
      </c>
      <c r="N445" s="96">
        <f t="shared" si="317"/>
        <v>1.0534430855443171</v>
      </c>
      <c r="O445" s="89">
        <f t="shared" si="320"/>
        <v>1.0553024900000001</v>
      </c>
      <c r="P445" s="89">
        <f t="shared" si="304"/>
        <v>936.03456970000002</v>
      </c>
      <c r="Q445" s="11">
        <f t="shared" si="314"/>
        <v>0</v>
      </c>
      <c r="R445" s="7">
        <f t="shared" si="312"/>
        <v>0</v>
      </c>
      <c r="S445" s="89">
        <f t="shared" si="319"/>
        <v>0</v>
      </c>
      <c r="T445" s="98">
        <f t="shared" si="313"/>
        <v>8.5000000000000006E-2</v>
      </c>
      <c r="U445" s="97">
        <f t="shared" si="318"/>
        <v>6</v>
      </c>
      <c r="V445" s="97">
        <v>252</v>
      </c>
      <c r="W445" s="96">
        <f t="shared" si="305"/>
        <v>1.0019442679999999</v>
      </c>
      <c r="X445" s="89">
        <f t="shared" si="306"/>
        <v>1.81990206</v>
      </c>
      <c r="Y445" s="137">
        <f t="shared" si="307"/>
        <v>0</v>
      </c>
      <c r="Z445" s="99" t="str">
        <f t="shared" si="315"/>
        <v>J=</v>
      </c>
      <c r="AA445" s="94">
        <f t="shared" si="316"/>
        <v>45342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08"/>
        <v>45322</v>
      </c>
      <c r="B446" s="89">
        <f t="shared" si="301"/>
        <v>938.43392537</v>
      </c>
      <c r="C446" s="89">
        <f t="shared" si="321"/>
        <v>886.98224307336216</v>
      </c>
      <c r="D446" s="90">
        <f t="shared" si="309"/>
        <v>6735.55</v>
      </c>
      <c r="E446" s="91">
        <f t="shared" si="324"/>
        <v>6773.27</v>
      </c>
      <c r="F446" s="92">
        <f t="shared" si="325"/>
        <v>45282</v>
      </c>
      <c r="G446" s="93">
        <f t="shared" si="302"/>
        <v>5.6001365886972909E-3</v>
      </c>
      <c r="H446" s="94">
        <f t="shared" si="326"/>
        <v>45342</v>
      </c>
      <c r="I446" s="94">
        <f t="shared" si="303"/>
        <v>45342</v>
      </c>
      <c r="J446" s="95">
        <f t="shared" si="310"/>
        <v>19</v>
      </c>
      <c r="K446" s="95">
        <f t="shared" si="323"/>
        <v>7</v>
      </c>
      <c r="L446" s="8">
        <f t="shared" si="311"/>
        <v>1.0020595699999999</v>
      </c>
      <c r="M446" s="96">
        <f t="shared" si="322"/>
        <v>1.00280046</v>
      </c>
      <c r="N446" s="96">
        <f t="shared" si="317"/>
        <v>1.0534430855443171</v>
      </c>
      <c r="O446" s="89">
        <f t="shared" si="320"/>
        <v>1.0556127200000001</v>
      </c>
      <c r="P446" s="89">
        <f t="shared" si="304"/>
        <v>936.30973819999997</v>
      </c>
      <c r="Q446" s="11">
        <f t="shared" si="314"/>
        <v>0</v>
      </c>
      <c r="R446" s="7">
        <f t="shared" si="312"/>
        <v>0</v>
      </c>
      <c r="S446" s="89">
        <f t="shared" si="319"/>
        <v>0</v>
      </c>
      <c r="T446" s="98">
        <f t="shared" si="313"/>
        <v>8.5000000000000006E-2</v>
      </c>
      <c r="U446" s="97">
        <f t="shared" si="318"/>
        <v>7</v>
      </c>
      <c r="V446" s="97">
        <v>252</v>
      </c>
      <c r="W446" s="96">
        <f t="shared" si="305"/>
        <v>1.00226868</v>
      </c>
      <c r="X446" s="89">
        <f t="shared" si="306"/>
        <v>2.1241871699999999</v>
      </c>
      <c r="Y446" s="137">
        <f t="shared" si="307"/>
        <v>0</v>
      </c>
      <c r="Z446" s="99" t="str">
        <f t="shared" si="315"/>
        <v>J=</v>
      </c>
      <c r="AA446" s="94">
        <f t="shared" si="316"/>
        <v>45342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08"/>
        <v>45323</v>
      </c>
      <c r="B447" s="89">
        <f t="shared" si="301"/>
        <v>939.01372701000003</v>
      </c>
      <c r="C447" s="89">
        <f t="shared" si="321"/>
        <v>886.98224307336216</v>
      </c>
      <c r="D447" s="90">
        <f t="shared" si="309"/>
        <v>6735.55</v>
      </c>
      <c r="E447" s="91">
        <f t="shared" si="324"/>
        <v>6773.27</v>
      </c>
      <c r="F447" s="92">
        <f t="shared" si="325"/>
        <v>45282</v>
      </c>
      <c r="G447" s="93">
        <f t="shared" si="302"/>
        <v>5.6001365886972909E-3</v>
      </c>
      <c r="H447" s="94">
        <f t="shared" si="326"/>
        <v>45342</v>
      </c>
      <c r="I447" s="94">
        <f t="shared" si="303"/>
        <v>45342</v>
      </c>
      <c r="J447" s="95">
        <f t="shared" si="310"/>
        <v>19</v>
      </c>
      <c r="K447" s="95">
        <f t="shared" si="323"/>
        <v>8</v>
      </c>
      <c r="L447" s="8">
        <f t="shared" si="311"/>
        <v>1.00235414</v>
      </c>
      <c r="M447" s="96">
        <f t="shared" si="322"/>
        <v>1.00280046</v>
      </c>
      <c r="N447" s="96">
        <f t="shared" si="317"/>
        <v>1.0534430855443171</v>
      </c>
      <c r="O447" s="89">
        <f t="shared" si="320"/>
        <v>1.05592303</v>
      </c>
      <c r="P447" s="89">
        <f t="shared" si="304"/>
        <v>936.58497766000005</v>
      </c>
      <c r="Q447" s="11">
        <f t="shared" si="314"/>
        <v>0</v>
      </c>
      <c r="R447" s="7">
        <f t="shared" si="312"/>
        <v>0</v>
      </c>
      <c r="S447" s="89">
        <f t="shared" si="319"/>
        <v>0</v>
      </c>
      <c r="T447" s="98">
        <f t="shared" si="313"/>
        <v>8.5000000000000006E-2</v>
      </c>
      <c r="U447" s="97">
        <f t="shared" si="318"/>
        <v>8</v>
      </c>
      <c r="V447" s="97">
        <v>252</v>
      </c>
      <c r="W447" s="96">
        <f t="shared" si="305"/>
        <v>1.0025931969999999</v>
      </c>
      <c r="X447" s="89">
        <f t="shared" si="306"/>
        <v>2.4287493499999999</v>
      </c>
      <c r="Y447" s="137">
        <f t="shared" si="307"/>
        <v>0</v>
      </c>
      <c r="Z447" s="99" t="str">
        <f t="shared" si="315"/>
        <v>J=</v>
      </c>
      <c r="AA447" s="94">
        <f t="shared" si="316"/>
        <v>45342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08"/>
        <v>45324</v>
      </c>
      <c r="B448" s="89">
        <f t="shared" si="301"/>
        <v>939.59388572</v>
      </c>
      <c r="C448" s="89">
        <f t="shared" si="321"/>
        <v>886.98224307336216</v>
      </c>
      <c r="D448" s="90">
        <f t="shared" si="309"/>
        <v>6735.55</v>
      </c>
      <c r="E448" s="91">
        <f t="shared" si="324"/>
        <v>6773.27</v>
      </c>
      <c r="F448" s="92">
        <f t="shared" si="325"/>
        <v>45282</v>
      </c>
      <c r="G448" s="93">
        <f t="shared" si="302"/>
        <v>5.6001365886972909E-3</v>
      </c>
      <c r="H448" s="94">
        <f t="shared" si="326"/>
        <v>45342</v>
      </c>
      <c r="I448" s="94">
        <f t="shared" si="303"/>
        <v>45342</v>
      </c>
      <c r="J448" s="95">
        <f t="shared" si="310"/>
        <v>19</v>
      </c>
      <c r="K448" s="95">
        <f t="shared" si="323"/>
        <v>9</v>
      </c>
      <c r="L448" s="8">
        <f t="shared" si="311"/>
        <v>1.0026487900000001</v>
      </c>
      <c r="M448" s="96">
        <f t="shared" si="322"/>
        <v>1.00280046</v>
      </c>
      <c r="N448" s="96">
        <f t="shared" si="317"/>
        <v>1.0534430855443171</v>
      </c>
      <c r="O448" s="89">
        <f t="shared" si="320"/>
        <v>1.05623343</v>
      </c>
      <c r="P448" s="89">
        <f t="shared" si="304"/>
        <v>936.86029695000002</v>
      </c>
      <c r="Q448" s="11">
        <f t="shared" si="314"/>
        <v>0</v>
      </c>
      <c r="R448" s="7">
        <f t="shared" si="312"/>
        <v>0</v>
      </c>
      <c r="S448" s="89">
        <f t="shared" si="319"/>
        <v>0</v>
      </c>
      <c r="T448" s="98">
        <f t="shared" si="313"/>
        <v>8.5000000000000006E-2</v>
      </c>
      <c r="U448" s="97">
        <f t="shared" si="318"/>
        <v>9</v>
      </c>
      <c r="V448" s="97">
        <v>252</v>
      </c>
      <c r="W448" s="96">
        <f t="shared" si="305"/>
        <v>1.0029178190000001</v>
      </c>
      <c r="X448" s="89">
        <f t="shared" si="306"/>
        <v>2.7335887699999999</v>
      </c>
      <c r="Y448" s="137">
        <f t="shared" si="307"/>
        <v>0</v>
      </c>
      <c r="Z448" s="99" t="str">
        <f t="shared" si="315"/>
        <v>J=</v>
      </c>
      <c r="AA448" s="94">
        <f t="shared" si="316"/>
        <v>45342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08"/>
        <v>45325</v>
      </c>
      <c r="B449" s="89">
        <f t="shared" si="301"/>
        <v>940.17441149000001</v>
      </c>
      <c r="C449" s="89">
        <f t="shared" si="321"/>
        <v>886.98224307336216</v>
      </c>
      <c r="D449" s="90">
        <f t="shared" si="309"/>
        <v>6735.55</v>
      </c>
      <c r="E449" s="91">
        <f t="shared" si="324"/>
        <v>6773.27</v>
      </c>
      <c r="F449" s="92">
        <f t="shared" si="325"/>
        <v>45282</v>
      </c>
      <c r="G449" s="93">
        <f t="shared" si="302"/>
        <v>5.6001365886972909E-3</v>
      </c>
      <c r="H449" s="94">
        <f t="shared" si="326"/>
        <v>45342</v>
      </c>
      <c r="I449" s="94">
        <f t="shared" si="303"/>
        <v>45342</v>
      </c>
      <c r="J449" s="95">
        <f t="shared" si="310"/>
        <v>19</v>
      </c>
      <c r="K449" s="95">
        <f t="shared" si="323"/>
        <v>10</v>
      </c>
      <c r="L449" s="8">
        <f t="shared" si="311"/>
        <v>1.00294354</v>
      </c>
      <c r="M449" s="96">
        <f t="shared" si="322"/>
        <v>1.00280046</v>
      </c>
      <c r="N449" s="96">
        <f t="shared" si="317"/>
        <v>1.0534430855443171</v>
      </c>
      <c r="O449" s="89">
        <f t="shared" si="320"/>
        <v>1.0565439299999999</v>
      </c>
      <c r="P449" s="89">
        <f t="shared" si="304"/>
        <v>937.13570492999997</v>
      </c>
      <c r="Q449" s="11">
        <f t="shared" si="314"/>
        <v>0</v>
      </c>
      <c r="R449" s="7">
        <f t="shared" si="312"/>
        <v>0</v>
      </c>
      <c r="S449" s="89">
        <f t="shared" si="319"/>
        <v>0</v>
      </c>
      <c r="T449" s="98">
        <f t="shared" si="313"/>
        <v>8.5000000000000006E-2</v>
      </c>
      <c r="U449" s="97">
        <f t="shared" si="318"/>
        <v>10</v>
      </c>
      <c r="V449" s="97">
        <v>252</v>
      </c>
      <c r="W449" s="96">
        <f t="shared" si="305"/>
        <v>1.0032425469999999</v>
      </c>
      <c r="X449" s="89">
        <f t="shared" si="306"/>
        <v>3.0387065600000001</v>
      </c>
      <c r="Y449" s="137">
        <f t="shared" si="307"/>
        <v>0</v>
      </c>
      <c r="Z449" s="99" t="str">
        <f t="shared" si="315"/>
        <v>J=</v>
      </c>
      <c r="AA449" s="94">
        <f t="shared" si="316"/>
        <v>45342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08"/>
        <v>45326</v>
      </c>
      <c r="B450" s="89">
        <f t="shared" si="301"/>
        <v>940.17441149000001</v>
      </c>
      <c r="C450" s="89">
        <f t="shared" si="321"/>
        <v>886.98224307336216</v>
      </c>
      <c r="D450" s="90">
        <f t="shared" si="309"/>
        <v>6735.55</v>
      </c>
      <c r="E450" s="91">
        <f t="shared" si="324"/>
        <v>6773.27</v>
      </c>
      <c r="F450" s="92">
        <f t="shared" si="325"/>
        <v>45282</v>
      </c>
      <c r="G450" s="93">
        <f t="shared" si="302"/>
        <v>5.6001365886972909E-3</v>
      </c>
      <c r="H450" s="94">
        <f t="shared" si="326"/>
        <v>45342</v>
      </c>
      <c r="I450" s="94">
        <f t="shared" si="303"/>
        <v>45342</v>
      </c>
      <c r="J450" s="95">
        <f t="shared" si="310"/>
        <v>19</v>
      </c>
      <c r="K450" s="95">
        <f t="shared" si="323"/>
        <v>10</v>
      </c>
      <c r="L450" s="8">
        <f t="shared" si="311"/>
        <v>1.00294354</v>
      </c>
      <c r="M450" s="96">
        <f t="shared" si="322"/>
        <v>1.00280046</v>
      </c>
      <c r="N450" s="96">
        <f t="shared" si="317"/>
        <v>1.0534430855443171</v>
      </c>
      <c r="O450" s="89">
        <f t="shared" si="320"/>
        <v>1.0565439299999999</v>
      </c>
      <c r="P450" s="89">
        <f t="shared" si="304"/>
        <v>937.13570492999997</v>
      </c>
      <c r="Q450" s="11">
        <f t="shared" si="314"/>
        <v>0</v>
      </c>
      <c r="R450" s="7">
        <f t="shared" si="312"/>
        <v>0</v>
      </c>
      <c r="S450" s="89">
        <f t="shared" si="319"/>
        <v>0</v>
      </c>
      <c r="T450" s="98">
        <f t="shared" si="313"/>
        <v>8.5000000000000006E-2</v>
      </c>
      <c r="U450" s="97">
        <f t="shared" si="318"/>
        <v>10</v>
      </c>
      <c r="V450" s="97">
        <v>252</v>
      </c>
      <c r="W450" s="96">
        <f t="shared" si="305"/>
        <v>1.0032425469999999</v>
      </c>
      <c r="X450" s="89">
        <f t="shared" si="306"/>
        <v>3.0387065600000001</v>
      </c>
      <c r="Y450" s="137">
        <f t="shared" si="307"/>
        <v>0</v>
      </c>
      <c r="Z450" s="99" t="str">
        <f t="shared" si="315"/>
        <v>J=</v>
      </c>
      <c r="AA450" s="94">
        <f t="shared" si="316"/>
        <v>45342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08"/>
        <v>45327</v>
      </c>
      <c r="B451" s="89">
        <f t="shared" si="301"/>
        <v>940.17441149000001</v>
      </c>
      <c r="C451" s="89">
        <f t="shared" si="321"/>
        <v>886.98224307336216</v>
      </c>
      <c r="D451" s="90">
        <f t="shared" si="309"/>
        <v>6735.55</v>
      </c>
      <c r="E451" s="91">
        <f t="shared" si="324"/>
        <v>6773.27</v>
      </c>
      <c r="F451" s="92">
        <f t="shared" si="325"/>
        <v>45282</v>
      </c>
      <c r="G451" s="93">
        <f t="shared" si="302"/>
        <v>5.6001365886972909E-3</v>
      </c>
      <c r="H451" s="94">
        <f t="shared" si="326"/>
        <v>45342</v>
      </c>
      <c r="I451" s="94">
        <f t="shared" si="303"/>
        <v>45342</v>
      </c>
      <c r="J451" s="95">
        <f t="shared" si="310"/>
        <v>19</v>
      </c>
      <c r="K451" s="95">
        <f t="shared" si="323"/>
        <v>10</v>
      </c>
      <c r="L451" s="8">
        <f t="shared" si="311"/>
        <v>1.00294354</v>
      </c>
      <c r="M451" s="96">
        <f t="shared" si="322"/>
        <v>1.00280046</v>
      </c>
      <c r="N451" s="96">
        <f t="shared" si="317"/>
        <v>1.0534430855443171</v>
      </c>
      <c r="O451" s="89">
        <f t="shared" si="320"/>
        <v>1.0565439299999999</v>
      </c>
      <c r="P451" s="89">
        <f t="shared" si="304"/>
        <v>937.13570492999997</v>
      </c>
      <c r="Q451" s="11">
        <f t="shared" si="314"/>
        <v>0</v>
      </c>
      <c r="R451" s="7">
        <f t="shared" si="312"/>
        <v>0</v>
      </c>
      <c r="S451" s="89">
        <f t="shared" si="319"/>
        <v>0</v>
      </c>
      <c r="T451" s="98">
        <f t="shared" si="313"/>
        <v>8.5000000000000006E-2</v>
      </c>
      <c r="U451" s="97">
        <f t="shared" si="318"/>
        <v>10</v>
      </c>
      <c r="V451" s="97">
        <v>252</v>
      </c>
      <c r="W451" s="96">
        <f t="shared" si="305"/>
        <v>1.0032425469999999</v>
      </c>
      <c r="X451" s="89">
        <f t="shared" si="306"/>
        <v>3.0387065600000001</v>
      </c>
      <c r="Y451" s="137">
        <f t="shared" si="307"/>
        <v>0</v>
      </c>
      <c r="Z451" s="99" t="str">
        <f t="shared" si="315"/>
        <v>J=</v>
      </c>
      <c r="AA451" s="94">
        <f t="shared" si="316"/>
        <v>45342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08"/>
        <v>45328</v>
      </c>
      <c r="B452" s="89">
        <f t="shared" si="301"/>
        <v>940.75529375000008</v>
      </c>
      <c r="C452" s="89">
        <f t="shared" si="321"/>
        <v>886.98224307336216</v>
      </c>
      <c r="D452" s="90">
        <f t="shared" si="309"/>
        <v>6735.55</v>
      </c>
      <c r="E452" s="91">
        <f t="shared" si="324"/>
        <v>6773.27</v>
      </c>
      <c r="F452" s="92">
        <f t="shared" si="325"/>
        <v>45282</v>
      </c>
      <c r="G452" s="93">
        <f t="shared" si="302"/>
        <v>5.6001365886972909E-3</v>
      </c>
      <c r="H452" s="94">
        <f t="shared" si="326"/>
        <v>45342</v>
      </c>
      <c r="I452" s="94">
        <f t="shared" si="303"/>
        <v>45342</v>
      </c>
      <c r="J452" s="95">
        <f t="shared" si="310"/>
        <v>19</v>
      </c>
      <c r="K452" s="95">
        <f t="shared" si="323"/>
        <v>11</v>
      </c>
      <c r="L452" s="8">
        <f t="shared" si="311"/>
        <v>1.00323837</v>
      </c>
      <c r="M452" s="96">
        <f t="shared" si="322"/>
        <v>1.00280046</v>
      </c>
      <c r="N452" s="96">
        <f t="shared" si="317"/>
        <v>1.0534430855443171</v>
      </c>
      <c r="O452" s="89">
        <f t="shared" si="320"/>
        <v>1.0568545199999999</v>
      </c>
      <c r="P452" s="89">
        <f t="shared" si="304"/>
        <v>937.41119275000005</v>
      </c>
      <c r="Q452" s="11">
        <f t="shared" si="314"/>
        <v>0</v>
      </c>
      <c r="R452" s="7">
        <f t="shared" si="312"/>
        <v>0</v>
      </c>
      <c r="S452" s="89">
        <f t="shared" si="319"/>
        <v>0</v>
      </c>
      <c r="T452" s="98">
        <f t="shared" si="313"/>
        <v>8.5000000000000006E-2</v>
      </c>
      <c r="U452" s="97">
        <f t="shared" si="318"/>
        <v>11</v>
      </c>
      <c r="V452" s="97">
        <v>252</v>
      </c>
      <c r="W452" s="96">
        <f t="shared" si="305"/>
        <v>1.0035673789999999</v>
      </c>
      <c r="X452" s="89">
        <f t="shared" si="306"/>
        <v>3.3441010000000002</v>
      </c>
      <c r="Y452" s="137">
        <f t="shared" si="307"/>
        <v>0</v>
      </c>
      <c r="Z452" s="99" t="str">
        <f t="shared" si="315"/>
        <v>J=</v>
      </c>
      <c r="AA452" s="94">
        <f t="shared" si="316"/>
        <v>45342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08"/>
        <v>45329</v>
      </c>
      <c r="B453" s="89">
        <f t="shared" si="301"/>
        <v>941.33652560000007</v>
      </c>
      <c r="C453" s="89">
        <f t="shared" si="321"/>
        <v>886.98224307336216</v>
      </c>
      <c r="D453" s="90">
        <f t="shared" si="309"/>
        <v>6735.55</v>
      </c>
      <c r="E453" s="91">
        <f t="shared" si="324"/>
        <v>6773.27</v>
      </c>
      <c r="F453" s="92">
        <f t="shared" si="325"/>
        <v>45282</v>
      </c>
      <c r="G453" s="93">
        <f t="shared" si="302"/>
        <v>5.6001365886972909E-3</v>
      </c>
      <c r="H453" s="94">
        <f t="shared" si="326"/>
        <v>45342</v>
      </c>
      <c r="I453" s="94">
        <f t="shared" si="303"/>
        <v>45342</v>
      </c>
      <c r="J453" s="95">
        <f t="shared" si="310"/>
        <v>19</v>
      </c>
      <c r="K453" s="95">
        <f t="shared" si="323"/>
        <v>12</v>
      </c>
      <c r="L453" s="8">
        <f t="shared" si="311"/>
        <v>1.0035332800000001</v>
      </c>
      <c r="M453" s="96">
        <f t="shared" si="322"/>
        <v>1.00280046</v>
      </c>
      <c r="N453" s="96">
        <f t="shared" si="317"/>
        <v>1.0534430855443171</v>
      </c>
      <c r="O453" s="89">
        <f t="shared" si="320"/>
        <v>1.0571651900000001</v>
      </c>
      <c r="P453" s="89">
        <f t="shared" si="304"/>
        <v>937.68675152000003</v>
      </c>
      <c r="Q453" s="11">
        <f t="shared" si="314"/>
        <v>0</v>
      </c>
      <c r="R453" s="7">
        <f t="shared" si="312"/>
        <v>0</v>
      </c>
      <c r="S453" s="89">
        <f t="shared" si="319"/>
        <v>0</v>
      </c>
      <c r="T453" s="98">
        <f t="shared" si="313"/>
        <v>8.5000000000000006E-2</v>
      </c>
      <c r="U453" s="97">
        <f t="shared" si="318"/>
        <v>12</v>
      </c>
      <c r="V453" s="97">
        <v>252</v>
      </c>
      <c r="W453" s="96">
        <f t="shared" si="305"/>
        <v>1.003892317</v>
      </c>
      <c r="X453" s="89">
        <f t="shared" si="306"/>
        <v>3.6497740799999998</v>
      </c>
      <c r="Y453" s="137">
        <f t="shared" si="307"/>
        <v>0</v>
      </c>
      <c r="Z453" s="99" t="str">
        <f t="shared" si="315"/>
        <v>J=</v>
      </c>
      <c r="AA453" s="94">
        <f t="shared" si="316"/>
        <v>45342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08"/>
        <v>45330</v>
      </c>
      <c r="B454" s="89">
        <f t="shared" si="301"/>
        <v>941.91813205999995</v>
      </c>
      <c r="C454" s="89">
        <f t="shared" si="321"/>
        <v>886.98224307336216</v>
      </c>
      <c r="D454" s="90">
        <f t="shared" si="309"/>
        <v>6735.55</v>
      </c>
      <c r="E454" s="91">
        <f t="shared" si="324"/>
        <v>6773.27</v>
      </c>
      <c r="F454" s="92">
        <f t="shared" si="325"/>
        <v>45282</v>
      </c>
      <c r="G454" s="93">
        <f t="shared" si="302"/>
        <v>5.6001365886972909E-3</v>
      </c>
      <c r="H454" s="94">
        <f t="shared" si="326"/>
        <v>45342</v>
      </c>
      <c r="I454" s="94">
        <f t="shared" si="303"/>
        <v>45342</v>
      </c>
      <c r="J454" s="95">
        <f t="shared" si="310"/>
        <v>19</v>
      </c>
      <c r="K454" s="95">
        <f t="shared" si="323"/>
        <v>13</v>
      </c>
      <c r="L454" s="8">
        <f t="shared" si="311"/>
        <v>1.00382829</v>
      </c>
      <c r="M454" s="96">
        <f t="shared" si="322"/>
        <v>1.00280046</v>
      </c>
      <c r="N454" s="96">
        <f t="shared" si="317"/>
        <v>1.0534430855443171</v>
      </c>
      <c r="O454" s="89">
        <f t="shared" si="320"/>
        <v>1.05747597</v>
      </c>
      <c r="P454" s="89">
        <f t="shared" si="304"/>
        <v>937.96240785999998</v>
      </c>
      <c r="Q454" s="11">
        <f t="shared" si="314"/>
        <v>0</v>
      </c>
      <c r="R454" s="7">
        <f t="shared" si="312"/>
        <v>0</v>
      </c>
      <c r="S454" s="89">
        <f t="shared" si="319"/>
        <v>0</v>
      </c>
      <c r="T454" s="98">
        <f t="shared" si="313"/>
        <v>8.5000000000000006E-2</v>
      </c>
      <c r="U454" s="97">
        <f t="shared" si="318"/>
        <v>13</v>
      </c>
      <c r="V454" s="97">
        <v>252</v>
      </c>
      <c r="W454" s="96">
        <f t="shared" si="305"/>
        <v>1.0042173590000001</v>
      </c>
      <c r="X454" s="89">
        <f t="shared" si="306"/>
        <v>3.9557242000000001</v>
      </c>
      <c r="Y454" s="137">
        <f t="shared" si="307"/>
        <v>0</v>
      </c>
      <c r="Z454" s="99" t="str">
        <f t="shared" si="315"/>
        <v>J=</v>
      </c>
      <c r="AA454" s="94">
        <f t="shared" si="316"/>
        <v>45342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08"/>
        <v>45331</v>
      </c>
      <c r="B455" s="89">
        <f t="shared" si="301"/>
        <v>942.50008938999997</v>
      </c>
      <c r="C455" s="89">
        <f t="shared" si="321"/>
        <v>886.98224307336216</v>
      </c>
      <c r="D455" s="90">
        <f t="shared" si="309"/>
        <v>6735.55</v>
      </c>
      <c r="E455" s="91">
        <f t="shared" si="324"/>
        <v>6773.27</v>
      </c>
      <c r="F455" s="92">
        <f t="shared" si="325"/>
        <v>45282</v>
      </c>
      <c r="G455" s="93">
        <f t="shared" si="302"/>
        <v>5.6001365886972909E-3</v>
      </c>
      <c r="H455" s="94">
        <f t="shared" si="326"/>
        <v>45342</v>
      </c>
      <c r="I455" s="94">
        <f t="shared" si="303"/>
        <v>45342</v>
      </c>
      <c r="J455" s="95">
        <f t="shared" si="310"/>
        <v>19</v>
      </c>
      <c r="K455" s="95">
        <f t="shared" si="323"/>
        <v>14</v>
      </c>
      <c r="L455" s="8">
        <f t="shared" si="311"/>
        <v>1.00412338</v>
      </c>
      <c r="M455" s="96">
        <f t="shared" si="322"/>
        <v>1.00280046</v>
      </c>
      <c r="N455" s="96">
        <f t="shared" si="317"/>
        <v>1.0534430855443171</v>
      </c>
      <c r="O455" s="89">
        <f t="shared" si="320"/>
        <v>1.05778683</v>
      </c>
      <c r="P455" s="89">
        <f t="shared" si="304"/>
        <v>938.23813515999996</v>
      </c>
      <c r="Q455" s="11">
        <f t="shared" si="314"/>
        <v>0</v>
      </c>
      <c r="R455" s="7">
        <f t="shared" si="312"/>
        <v>0</v>
      </c>
      <c r="S455" s="89">
        <f t="shared" si="319"/>
        <v>0</v>
      </c>
      <c r="T455" s="98">
        <f t="shared" si="313"/>
        <v>8.5000000000000006E-2</v>
      </c>
      <c r="U455" s="97">
        <f t="shared" si="318"/>
        <v>14</v>
      </c>
      <c r="V455" s="97">
        <v>252</v>
      </c>
      <c r="W455" s="96">
        <f t="shared" si="305"/>
        <v>1.0045425079999999</v>
      </c>
      <c r="X455" s="89">
        <f t="shared" si="306"/>
        <v>4.2619542299999997</v>
      </c>
      <c r="Y455" s="137">
        <f t="shared" si="307"/>
        <v>0</v>
      </c>
      <c r="Z455" s="99" t="str">
        <f t="shared" si="315"/>
        <v>J=</v>
      </c>
      <c r="AA455" s="94">
        <f t="shared" si="316"/>
        <v>45342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08"/>
        <v>45332</v>
      </c>
      <c r="B456" s="89">
        <f t="shared" si="301"/>
        <v>943.08240384999999</v>
      </c>
      <c r="C456" s="89">
        <f t="shared" si="321"/>
        <v>886.98224307336216</v>
      </c>
      <c r="D456" s="90">
        <f t="shared" si="309"/>
        <v>6735.55</v>
      </c>
      <c r="E456" s="91">
        <f t="shared" si="324"/>
        <v>6773.27</v>
      </c>
      <c r="F456" s="92">
        <f t="shared" si="325"/>
        <v>45282</v>
      </c>
      <c r="G456" s="93">
        <f t="shared" si="302"/>
        <v>5.6001365886972909E-3</v>
      </c>
      <c r="H456" s="94">
        <f t="shared" si="326"/>
        <v>45342</v>
      </c>
      <c r="I456" s="94">
        <f t="shared" si="303"/>
        <v>45342</v>
      </c>
      <c r="J456" s="95">
        <f t="shared" si="310"/>
        <v>19</v>
      </c>
      <c r="K456" s="95">
        <f t="shared" si="323"/>
        <v>15</v>
      </c>
      <c r="L456" s="8">
        <f t="shared" si="311"/>
        <v>1.00441856</v>
      </c>
      <c r="M456" s="96">
        <f t="shared" si="322"/>
        <v>1.00280046</v>
      </c>
      <c r="N456" s="96">
        <f t="shared" si="317"/>
        <v>1.0534430855443171</v>
      </c>
      <c r="O456" s="89">
        <f t="shared" si="320"/>
        <v>1.05809778</v>
      </c>
      <c r="P456" s="89">
        <f t="shared" si="304"/>
        <v>938.51394229000005</v>
      </c>
      <c r="Q456" s="11">
        <f t="shared" si="314"/>
        <v>0</v>
      </c>
      <c r="R456" s="7">
        <f t="shared" si="312"/>
        <v>0</v>
      </c>
      <c r="S456" s="89">
        <f t="shared" si="319"/>
        <v>0</v>
      </c>
      <c r="T456" s="98">
        <f t="shared" si="313"/>
        <v>8.5000000000000006E-2</v>
      </c>
      <c r="U456" s="97">
        <f t="shared" si="318"/>
        <v>15</v>
      </c>
      <c r="V456" s="97">
        <v>252</v>
      </c>
      <c r="W456" s="96">
        <f t="shared" si="305"/>
        <v>1.0048677610000001</v>
      </c>
      <c r="X456" s="89">
        <f t="shared" si="306"/>
        <v>4.5684615600000003</v>
      </c>
      <c r="Y456" s="137">
        <f t="shared" si="307"/>
        <v>0</v>
      </c>
      <c r="Z456" s="99" t="str">
        <f t="shared" si="315"/>
        <v>J=</v>
      </c>
      <c r="AA456" s="94">
        <f t="shared" si="316"/>
        <v>45342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08"/>
        <v>45333</v>
      </c>
      <c r="B457" s="89">
        <f t="shared" si="301"/>
        <v>943.08240384999999</v>
      </c>
      <c r="C457" s="89">
        <f t="shared" si="321"/>
        <v>886.98224307336216</v>
      </c>
      <c r="D457" s="90">
        <f t="shared" si="309"/>
        <v>6735.55</v>
      </c>
      <c r="E457" s="91">
        <f t="shared" si="324"/>
        <v>6773.27</v>
      </c>
      <c r="F457" s="92">
        <f t="shared" si="325"/>
        <v>45282</v>
      </c>
      <c r="G457" s="93">
        <f t="shared" si="302"/>
        <v>5.6001365886972909E-3</v>
      </c>
      <c r="H457" s="94">
        <f t="shared" si="326"/>
        <v>45342</v>
      </c>
      <c r="I457" s="94">
        <f t="shared" si="303"/>
        <v>45342</v>
      </c>
      <c r="J457" s="95">
        <f t="shared" si="310"/>
        <v>19</v>
      </c>
      <c r="K457" s="95">
        <f t="shared" si="323"/>
        <v>15</v>
      </c>
      <c r="L457" s="8">
        <f t="shared" si="311"/>
        <v>1.00441856</v>
      </c>
      <c r="M457" s="96">
        <f t="shared" si="322"/>
        <v>1.00280046</v>
      </c>
      <c r="N457" s="96">
        <f t="shared" si="317"/>
        <v>1.0534430855443171</v>
      </c>
      <c r="O457" s="89">
        <f t="shared" si="320"/>
        <v>1.05809778</v>
      </c>
      <c r="P457" s="89">
        <f t="shared" si="304"/>
        <v>938.51394229000005</v>
      </c>
      <c r="Q457" s="11">
        <f t="shared" si="314"/>
        <v>0</v>
      </c>
      <c r="R457" s="7">
        <f t="shared" si="312"/>
        <v>0</v>
      </c>
      <c r="S457" s="89">
        <f t="shared" si="319"/>
        <v>0</v>
      </c>
      <c r="T457" s="98">
        <f t="shared" si="313"/>
        <v>8.5000000000000006E-2</v>
      </c>
      <c r="U457" s="97">
        <f t="shared" si="318"/>
        <v>15</v>
      </c>
      <c r="V457" s="97">
        <v>252</v>
      </c>
      <c r="W457" s="96">
        <f t="shared" si="305"/>
        <v>1.0048677610000001</v>
      </c>
      <c r="X457" s="89">
        <f t="shared" si="306"/>
        <v>4.5684615600000003</v>
      </c>
      <c r="Y457" s="137">
        <f t="shared" si="307"/>
        <v>0</v>
      </c>
      <c r="Z457" s="99" t="str">
        <f t="shared" si="315"/>
        <v>J=</v>
      </c>
      <c r="AA457" s="94">
        <f t="shared" si="316"/>
        <v>45342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08"/>
        <v>45334</v>
      </c>
      <c r="B458" s="89">
        <f t="shared" ref="B458:B521" si="327">(P458+X458)</f>
        <v>943.08240384999999</v>
      </c>
      <c r="C458" s="89">
        <f t="shared" si="321"/>
        <v>886.98224307336216</v>
      </c>
      <c r="D458" s="90">
        <f t="shared" si="309"/>
        <v>6735.55</v>
      </c>
      <c r="E458" s="91">
        <f t="shared" si="324"/>
        <v>6773.27</v>
      </c>
      <c r="F458" s="92">
        <f t="shared" si="325"/>
        <v>45282</v>
      </c>
      <c r="G458" s="93">
        <f t="shared" ref="G458:G521" si="328">(E458/D458)-1</f>
        <v>5.6001365886972909E-3</v>
      </c>
      <c r="H458" s="94">
        <f t="shared" si="326"/>
        <v>45342</v>
      </c>
      <c r="I458" s="94">
        <f t="shared" ref="I458:I521" si="329">IF(A458&gt;I457,H458,I457)</f>
        <v>45342</v>
      </c>
      <c r="J458" s="95">
        <f t="shared" si="310"/>
        <v>19</v>
      </c>
      <c r="K458" s="95">
        <f t="shared" si="323"/>
        <v>15</v>
      </c>
      <c r="L458" s="8">
        <f t="shared" si="311"/>
        <v>1.00441856</v>
      </c>
      <c r="M458" s="96">
        <f t="shared" si="322"/>
        <v>1.00280046</v>
      </c>
      <c r="N458" s="96">
        <f t="shared" si="317"/>
        <v>1.0534430855443171</v>
      </c>
      <c r="O458" s="89">
        <f t="shared" si="320"/>
        <v>1.05809778</v>
      </c>
      <c r="P458" s="89">
        <f t="shared" ref="P458:P521" si="330">TRUNC(C458*O458,8)</f>
        <v>938.51394229000005</v>
      </c>
      <c r="Q458" s="11">
        <f t="shared" si="314"/>
        <v>0</v>
      </c>
      <c r="R458" s="7">
        <f t="shared" si="312"/>
        <v>0</v>
      </c>
      <c r="S458" s="89">
        <f t="shared" si="319"/>
        <v>0</v>
      </c>
      <c r="T458" s="98">
        <f t="shared" si="313"/>
        <v>8.5000000000000006E-2</v>
      </c>
      <c r="U458" s="97">
        <f t="shared" si="318"/>
        <v>15</v>
      </c>
      <c r="V458" s="97">
        <v>252</v>
      </c>
      <c r="W458" s="96">
        <f t="shared" ref="W458:W521" si="331">ROUND((1+T458)^TRUNC((U458/V458),9),9)</f>
        <v>1.0048677610000001</v>
      </c>
      <c r="X458" s="89">
        <f t="shared" ref="X458:X521" si="332">TRUNC((P458*(W458-1)),8)</f>
        <v>4.5684615600000003</v>
      </c>
      <c r="Y458" s="137">
        <f t="shared" ref="Y458:Y521" si="333">IF(AND(Q458&gt;0,Z458&lt;&gt;"INCORPJ="),S458+X458,0)</f>
        <v>0</v>
      </c>
      <c r="Z458" s="99" t="str">
        <f t="shared" si="315"/>
        <v>J=</v>
      </c>
      <c r="AA458" s="94">
        <f t="shared" si="316"/>
        <v>45342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34">(A458+1)</f>
        <v>45335</v>
      </c>
      <c r="B459" s="89">
        <f t="shared" si="327"/>
        <v>943.08240384999999</v>
      </c>
      <c r="C459" s="89">
        <f t="shared" si="321"/>
        <v>886.98224307336216</v>
      </c>
      <c r="D459" s="90">
        <f t="shared" ref="D459:D522" si="335">IF(E459=E458,D458,E458)</f>
        <v>6735.55</v>
      </c>
      <c r="E459" s="91">
        <f t="shared" si="324"/>
        <v>6773.27</v>
      </c>
      <c r="F459" s="92">
        <f t="shared" si="325"/>
        <v>45282</v>
      </c>
      <c r="G459" s="93">
        <f t="shared" si="328"/>
        <v>5.6001365886972909E-3</v>
      </c>
      <c r="H459" s="94">
        <f t="shared" si="326"/>
        <v>45342</v>
      </c>
      <c r="I459" s="94">
        <f t="shared" si="329"/>
        <v>45342</v>
      </c>
      <c r="J459" s="95">
        <f t="shared" ref="J459:J522" si="336">IF(I459=I458,J458,NETWORKDAYS(I458,I459,$AD$201:$AD$502)-1)</f>
        <v>19</v>
      </c>
      <c r="K459" s="95">
        <f t="shared" si="323"/>
        <v>15</v>
      </c>
      <c r="L459" s="8">
        <f t="shared" ref="L459:L522" si="337">IF(E459&lt;D459,1,TRUNC((E459/D459)^TRUNC((K459/J459),9),8))</f>
        <v>1.00441856</v>
      </c>
      <c r="M459" s="96">
        <f t="shared" si="322"/>
        <v>1.00280046</v>
      </c>
      <c r="N459" s="96">
        <f t="shared" si="317"/>
        <v>1.0534430855443171</v>
      </c>
      <c r="O459" s="89">
        <f t="shared" si="320"/>
        <v>1.05809778</v>
      </c>
      <c r="P459" s="89">
        <f t="shared" si="330"/>
        <v>938.51394229000005</v>
      </c>
      <c r="Q459" s="11">
        <f t="shared" si="314"/>
        <v>0</v>
      </c>
      <c r="R459" s="7">
        <f t="shared" ref="R459:R522" si="338">IF(Q459&gt;0,VLOOKUP($A459,$AD$10:$AI$200,6),0)</f>
        <v>0</v>
      </c>
      <c r="S459" s="89">
        <f t="shared" si="319"/>
        <v>0</v>
      </c>
      <c r="T459" s="98">
        <f t="shared" ref="T459:T522" si="339">(T458)</f>
        <v>8.5000000000000006E-2</v>
      </c>
      <c r="U459" s="97">
        <f t="shared" si="318"/>
        <v>15</v>
      </c>
      <c r="V459" s="97">
        <v>252</v>
      </c>
      <c r="W459" s="96">
        <f t="shared" si="331"/>
        <v>1.0048677610000001</v>
      </c>
      <c r="X459" s="89">
        <f t="shared" si="332"/>
        <v>4.5684615600000003</v>
      </c>
      <c r="Y459" s="137">
        <f t="shared" si="333"/>
        <v>0</v>
      </c>
      <c r="Z459" s="99" t="str">
        <f t="shared" si="315"/>
        <v>J=</v>
      </c>
      <c r="AA459" s="94">
        <f t="shared" si="316"/>
        <v>45342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34"/>
        <v>45336</v>
      </c>
      <c r="B460" s="89">
        <f t="shared" si="327"/>
        <v>943.08240384999999</v>
      </c>
      <c r="C460" s="89">
        <f t="shared" si="321"/>
        <v>886.98224307336216</v>
      </c>
      <c r="D460" s="90">
        <f t="shared" si="335"/>
        <v>6735.55</v>
      </c>
      <c r="E460" s="91">
        <f t="shared" si="324"/>
        <v>6773.27</v>
      </c>
      <c r="F460" s="92">
        <f t="shared" si="325"/>
        <v>45282</v>
      </c>
      <c r="G460" s="93">
        <f t="shared" si="328"/>
        <v>5.6001365886972909E-3</v>
      </c>
      <c r="H460" s="94">
        <f t="shared" si="326"/>
        <v>45342</v>
      </c>
      <c r="I460" s="94">
        <f t="shared" si="329"/>
        <v>45342</v>
      </c>
      <c r="J460" s="95">
        <f t="shared" si="336"/>
        <v>19</v>
      </c>
      <c r="K460" s="95">
        <f t="shared" si="323"/>
        <v>15</v>
      </c>
      <c r="L460" s="8">
        <f t="shared" si="337"/>
        <v>1.00441856</v>
      </c>
      <c r="M460" s="96">
        <f t="shared" si="322"/>
        <v>1.00280046</v>
      </c>
      <c r="N460" s="96">
        <f t="shared" si="317"/>
        <v>1.0534430855443171</v>
      </c>
      <c r="O460" s="89">
        <f t="shared" si="320"/>
        <v>1.05809778</v>
      </c>
      <c r="P460" s="89">
        <f t="shared" si="330"/>
        <v>938.51394229000005</v>
      </c>
      <c r="Q460" s="11">
        <f t="shared" ref="Q460:Q523" si="340">IF(VLOOKUP(A460,AD$10:AK$200,8)=VLOOKUP(A459,AD$10:AK$200,8),0,VLOOKUP(A460,AD$10:AK$200,8))</f>
        <v>0</v>
      </c>
      <c r="R460" s="7">
        <f t="shared" si="338"/>
        <v>0</v>
      </c>
      <c r="S460" s="89">
        <f t="shared" si="319"/>
        <v>0</v>
      </c>
      <c r="T460" s="98">
        <f t="shared" si="339"/>
        <v>8.5000000000000006E-2</v>
      </c>
      <c r="U460" s="97">
        <f t="shared" si="318"/>
        <v>15</v>
      </c>
      <c r="V460" s="97">
        <v>252</v>
      </c>
      <c r="W460" s="96">
        <f t="shared" si="331"/>
        <v>1.0048677610000001</v>
      </c>
      <c r="X460" s="89">
        <f t="shared" si="332"/>
        <v>4.5684615600000003</v>
      </c>
      <c r="Y460" s="137">
        <f t="shared" si="333"/>
        <v>0</v>
      </c>
      <c r="Z460" s="99" t="str">
        <f t="shared" ref="Z460:Z523" si="341">IF($Q459&gt;0,VLOOKUP($A459,$AD$10:$AM$200,9),Z459)</f>
        <v>J=</v>
      </c>
      <c r="AA460" s="94">
        <f t="shared" ref="AA460:AA523" si="342">IF($Q459&gt;0,VLOOKUP($A459,$AD$10:$AM$200,10),AA459)</f>
        <v>45342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34"/>
        <v>45337</v>
      </c>
      <c r="B461" s="89">
        <f t="shared" si="327"/>
        <v>943.66507653999997</v>
      </c>
      <c r="C461" s="89">
        <f t="shared" si="321"/>
        <v>886.98224307336216</v>
      </c>
      <c r="D461" s="90">
        <f t="shared" si="335"/>
        <v>6735.55</v>
      </c>
      <c r="E461" s="91">
        <f t="shared" si="324"/>
        <v>6773.27</v>
      </c>
      <c r="F461" s="92">
        <f t="shared" si="325"/>
        <v>45282</v>
      </c>
      <c r="G461" s="93">
        <f t="shared" si="328"/>
        <v>5.6001365886972909E-3</v>
      </c>
      <c r="H461" s="94">
        <f t="shared" si="326"/>
        <v>45342</v>
      </c>
      <c r="I461" s="94">
        <f t="shared" si="329"/>
        <v>45342</v>
      </c>
      <c r="J461" s="95">
        <f t="shared" si="336"/>
        <v>19</v>
      </c>
      <c r="K461" s="95">
        <f t="shared" si="323"/>
        <v>16</v>
      </c>
      <c r="L461" s="8">
        <f t="shared" si="337"/>
        <v>1.0047138200000001</v>
      </c>
      <c r="M461" s="96">
        <f t="shared" si="322"/>
        <v>1.00280046</v>
      </c>
      <c r="N461" s="96">
        <f t="shared" si="317"/>
        <v>1.0534430855443171</v>
      </c>
      <c r="O461" s="89">
        <f t="shared" si="320"/>
        <v>1.0584088199999999</v>
      </c>
      <c r="P461" s="89">
        <f t="shared" si="330"/>
        <v>938.78982925000003</v>
      </c>
      <c r="Q461" s="11">
        <f t="shared" si="340"/>
        <v>0</v>
      </c>
      <c r="R461" s="7">
        <f t="shared" si="338"/>
        <v>0</v>
      </c>
      <c r="S461" s="89">
        <f t="shared" si="319"/>
        <v>0</v>
      </c>
      <c r="T461" s="98">
        <f t="shared" si="339"/>
        <v>8.5000000000000006E-2</v>
      </c>
      <c r="U461" s="97">
        <f t="shared" si="318"/>
        <v>16</v>
      </c>
      <c r="V461" s="97">
        <v>252</v>
      </c>
      <c r="W461" s="96">
        <f t="shared" si="331"/>
        <v>1.0051931190000001</v>
      </c>
      <c r="X461" s="89">
        <f t="shared" si="332"/>
        <v>4.8752472899999999</v>
      </c>
      <c r="Y461" s="137">
        <f t="shared" si="333"/>
        <v>0</v>
      </c>
      <c r="Z461" s="99" t="str">
        <f t="shared" si="341"/>
        <v>J=</v>
      </c>
      <c r="AA461" s="94">
        <f t="shared" si="342"/>
        <v>45342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34"/>
        <v>45338</v>
      </c>
      <c r="B462" s="89">
        <f t="shared" si="327"/>
        <v>944.24811748000002</v>
      </c>
      <c r="C462" s="89">
        <f t="shared" si="321"/>
        <v>886.98224307336216</v>
      </c>
      <c r="D462" s="90">
        <f t="shared" si="335"/>
        <v>6735.55</v>
      </c>
      <c r="E462" s="91">
        <f t="shared" si="324"/>
        <v>6773.27</v>
      </c>
      <c r="F462" s="92">
        <f t="shared" si="325"/>
        <v>45282</v>
      </c>
      <c r="G462" s="93">
        <f t="shared" si="328"/>
        <v>5.6001365886972909E-3</v>
      </c>
      <c r="H462" s="94">
        <f t="shared" si="326"/>
        <v>45342</v>
      </c>
      <c r="I462" s="94">
        <f t="shared" si="329"/>
        <v>45342</v>
      </c>
      <c r="J462" s="95">
        <f t="shared" si="336"/>
        <v>19</v>
      </c>
      <c r="K462" s="95">
        <f t="shared" si="323"/>
        <v>17</v>
      </c>
      <c r="L462" s="8">
        <f t="shared" si="337"/>
        <v>1.0050091699999999</v>
      </c>
      <c r="M462" s="96">
        <f t="shared" si="322"/>
        <v>1.00280046</v>
      </c>
      <c r="N462" s="96">
        <f t="shared" si="317"/>
        <v>1.0534430855443171</v>
      </c>
      <c r="O462" s="89">
        <f t="shared" si="320"/>
        <v>1.0587199599999999</v>
      </c>
      <c r="P462" s="89">
        <f t="shared" si="330"/>
        <v>939.06580489999999</v>
      </c>
      <c r="Q462" s="11">
        <f t="shared" si="340"/>
        <v>0</v>
      </c>
      <c r="R462" s="7">
        <f t="shared" si="338"/>
        <v>0</v>
      </c>
      <c r="S462" s="89">
        <f t="shared" si="319"/>
        <v>0</v>
      </c>
      <c r="T462" s="98">
        <f t="shared" si="339"/>
        <v>8.5000000000000006E-2</v>
      </c>
      <c r="U462" s="97">
        <f t="shared" si="318"/>
        <v>17</v>
      </c>
      <c r="V462" s="97">
        <v>252</v>
      </c>
      <c r="W462" s="96">
        <f t="shared" si="331"/>
        <v>1.005518583</v>
      </c>
      <c r="X462" s="89">
        <f t="shared" si="332"/>
        <v>5.1823125799999996</v>
      </c>
      <c r="Y462" s="137">
        <f t="shared" si="333"/>
        <v>0</v>
      </c>
      <c r="Z462" s="99" t="str">
        <f t="shared" si="341"/>
        <v>J=</v>
      </c>
      <c r="AA462" s="94">
        <f t="shared" si="342"/>
        <v>45342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34"/>
        <v>45339</v>
      </c>
      <c r="B463" s="89">
        <f t="shared" si="327"/>
        <v>944.83151793999991</v>
      </c>
      <c r="C463" s="89">
        <f t="shared" si="321"/>
        <v>886.98224307336216</v>
      </c>
      <c r="D463" s="90">
        <f t="shared" si="335"/>
        <v>6735.55</v>
      </c>
      <c r="E463" s="91">
        <f t="shared" si="324"/>
        <v>6773.27</v>
      </c>
      <c r="F463" s="92">
        <f t="shared" si="325"/>
        <v>45282</v>
      </c>
      <c r="G463" s="93">
        <f t="shared" si="328"/>
        <v>5.6001365886972909E-3</v>
      </c>
      <c r="H463" s="94">
        <f t="shared" si="326"/>
        <v>45342</v>
      </c>
      <c r="I463" s="94">
        <f t="shared" si="329"/>
        <v>45342</v>
      </c>
      <c r="J463" s="95">
        <f t="shared" si="336"/>
        <v>19</v>
      </c>
      <c r="K463" s="95">
        <f t="shared" si="323"/>
        <v>18</v>
      </c>
      <c r="L463" s="8">
        <f t="shared" si="337"/>
        <v>1.00530461</v>
      </c>
      <c r="M463" s="96">
        <f t="shared" si="322"/>
        <v>1.00280046</v>
      </c>
      <c r="N463" s="96">
        <f t="shared" si="317"/>
        <v>1.0534430855443171</v>
      </c>
      <c r="O463" s="89">
        <f t="shared" si="320"/>
        <v>1.05903119</v>
      </c>
      <c r="P463" s="89">
        <f t="shared" si="330"/>
        <v>939.34186038999997</v>
      </c>
      <c r="Q463" s="11">
        <f t="shared" si="340"/>
        <v>0</v>
      </c>
      <c r="R463" s="7">
        <f t="shared" si="338"/>
        <v>0</v>
      </c>
      <c r="S463" s="89">
        <f t="shared" si="319"/>
        <v>0</v>
      </c>
      <c r="T463" s="98">
        <f t="shared" si="339"/>
        <v>8.5000000000000006E-2</v>
      </c>
      <c r="U463" s="97">
        <f t="shared" si="318"/>
        <v>18</v>
      </c>
      <c r="V463" s="97">
        <v>252</v>
      </c>
      <c r="W463" s="96">
        <f t="shared" si="331"/>
        <v>1.005844153</v>
      </c>
      <c r="X463" s="89">
        <f t="shared" si="332"/>
        <v>5.4896575500000004</v>
      </c>
      <c r="Y463" s="137">
        <f t="shared" si="333"/>
        <v>0</v>
      </c>
      <c r="Z463" s="99" t="str">
        <f t="shared" si="341"/>
        <v>J=</v>
      </c>
      <c r="AA463" s="94">
        <f t="shared" si="342"/>
        <v>45342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34"/>
        <v>45340</v>
      </c>
      <c r="B464" s="89">
        <f t="shared" si="327"/>
        <v>944.83151793999991</v>
      </c>
      <c r="C464" s="89">
        <f t="shared" si="321"/>
        <v>886.98224307336216</v>
      </c>
      <c r="D464" s="90">
        <f t="shared" si="335"/>
        <v>6735.55</v>
      </c>
      <c r="E464" s="91">
        <f t="shared" si="324"/>
        <v>6773.27</v>
      </c>
      <c r="F464" s="92">
        <f t="shared" si="325"/>
        <v>45282</v>
      </c>
      <c r="G464" s="93">
        <f t="shared" si="328"/>
        <v>5.6001365886972909E-3</v>
      </c>
      <c r="H464" s="94">
        <f t="shared" si="326"/>
        <v>45342</v>
      </c>
      <c r="I464" s="94">
        <f t="shared" si="329"/>
        <v>45342</v>
      </c>
      <c r="J464" s="95">
        <f t="shared" si="336"/>
        <v>19</v>
      </c>
      <c r="K464" s="95">
        <f t="shared" si="323"/>
        <v>18</v>
      </c>
      <c r="L464" s="8">
        <f t="shared" si="337"/>
        <v>1.00530461</v>
      </c>
      <c r="M464" s="96">
        <f t="shared" si="322"/>
        <v>1.00280046</v>
      </c>
      <c r="N464" s="96">
        <f t="shared" si="317"/>
        <v>1.0534430855443171</v>
      </c>
      <c r="O464" s="89">
        <f t="shared" si="320"/>
        <v>1.05903119</v>
      </c>
      <c r="P464" s="89">
        <f t="shared" si="330"/>
        <v>939.34186038999997</v>
      </c>
      <c r="Q464" s="11">
        <f t="shared" si="340"/>
        <v>0</v>
      </c>
      <c r="R464" s="7">
        <f t="shared" si="338"/>
        <v>0</v>
      </c>
      <c r="S464" s="89">
        <f t="shared" si="319"/>
        <v>0</v>
      </c>
      <c r="T464" s="98">
        <f t="shared" si="339"/>
        <v>8.5000000000000006E-2</v>
      </c>
      <c r="U464" s="97">
        <f t="shared" si="318"/>
        <v>18</v>
      </c>
      <c r="V464" s="97">
        <v>252</v>
      </c>
      <c r="W464" s="96">
        <f t="shared" si="331"/>
        <v>1.005844153</v>
      </c>
      <c r="X464" s="89">
        <f t="shared" si="332"/>
        <v>5.4896575500000004</v>
      </c>
      <c r="Y464" s="137">
        <f t="shared" si="333"/>
        <v>0</v>
      </c>
      <c r="Z464" s="99" t="str">
        <f t="shared" si="341"/>
        <v>J=</v>
      </c>
      <c r="AA464" s="94">
        <f t="shared" si="342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34"/>
        <v>45341</v>
      </c>
      <c r="B465" s="89">
        <f t="shared" si="327"/>
        <v>944.83151793999991</v>
      </c>
      <c r="C465" s="89">
        <f t="shared" si="321"/>
        <v>886.98224307336216</v>
      </c>
      <c r="D465" s="90">
        <f t="shared" si="335"/>
        <v>6735.55</v>
      </c>
      <c r="E465" s="91">
        <f t="shared" si="324"/>
        <v>6773.27</v>
      </c>
      <c r="F465" s="92">
        <f t="shared" si="325"/>
        <v>45282</v>
      </c>
      <c r="G465" s="93">
        <f t="shared" si="328"/>
        <v>5.6001365886972909E-3</v>
      </c>
      <c r="H465" s="94">
        <f t="shared" si="326"/>
        <v>45342</v>
      </c>
      <c r="I465" s="94">
        <f t="shared" si="329"/>
        <v>45342</v>
      </c>
      <c r="J465" s="95">
        <f t="shared" si="336"/>
        <v>19</v>
      </c>
      <c r="K465" s="95">
        <f t="shared" si="323"/>
        <v>18</v>
      </c>
      <c r="L465" s="8">
        <f t="shared" si="337"/>
        <v>1.00530461</v>
      </c>
      <c r="M465" s="96">
        <f t="shared" si="322"/>
        <v>1.00280046</v>
      </c>
      <c r="N465" s="96">
        <f t="shared" si="317"/>
        <v>1.0534430855443171</v>
      </c>
      <c r="O465" s="89">
        <f t="shared" si="320"/>
        <v>1.05903119</v>
      </c>
      <c r="P465" s="89">
        <f t="shared" si="330"/>
        <v>939.34186038999997</v>
      </c>
      <c r="Q465" s="11">
        <f t="shared" si="340"/>
        <v>0</v>
      </c>
      <c r="R465" s="7">
        <f t="shared" si="338"/>
        <v>0</v>
      </c>
      <c r="S465" s="89">
        <f t="shared" si="319"/>
        <v>0</v>
      </c>
      <c r="T465" s="98">
        <f t="shared" si="339"/>
        <v>8.5000000000000006E-2</v>
      </c>
      <c r="U465" s="97">
        <f t="shared" si="318"/>
        <v>18</v>
      </c>
      <c r="V465" s="97">
        <v>252</v>
      </c>
      <c r="W465" s="96">
        <f t="shared" si="331"/>
        <v>1.005844153</v>
      </c>
      <c r="X465" s="89">
        <f t="shared" si="332"/>
        <v>5.4896575500000004</v>
      </c>
      <c r="Y465" s="137">
        <f t="shared" si="333"/>
        <v>0</v>
      </c>
      <c r="Z465" s="99" t="str">
        <f t="shared" si="341"/>
        <v>J=</v>
      </c>
      <c r="AA465" s="94">
        <f t="shared" si="342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34"/>
        <v>45342</v>
      </c>
      <c r="B466" s="89">
        <f t="shared" si="327"/>
        <v>945.41526724999994</v>
      </c>
      <c r="C466" s="89">
        <f t="shared" si="321"/>
        <v>886.98224307336216</v>
      </c>
      <c r="D466" s="90">
        <f t="shared" si="335"/>
        <v>6735.55</v>
      </c>
      <c r="E466" s="91">
        <f t="shared" si="324"/>
        <v>6773.27</v>
      </c>
      <c r="F466" s="92">
        <f t="shared" si="325"/>
        <v>45282</v>
      </c>
      <c r="G466" s="93">
        <f t="shared" si="328"/>
        <v>5.6001365886972909E-3</v>
      </c>
      <c r="H466" s="94">
        <f t="shared" si="326"/>
        <v>45371</v>
      </c>
      <c r="I466" s="94">
        <f t="shared" si="329"/>
        <v>45342</v>
      </c>
      <c r="J466" s="95">
        <f t="shared" si="336"/>
        <v>19</v>
      </c>
      <c r="K466" s="95">
        <f t="shared" si="323"/>
        <v>19</v>
      </c>
      <c r="L466" s="8">
        <f t="shared" si="337"/>
        <v>1.0056001299999999</v>
      </c>
      <c r="M466" s="96">
        <f t="shared" si="322"/>
        <v>1.00280046</v>
      </c>
      <c r="N466" s="96">
        <f t="shared" si="317"/>
        <v>1.0534430855443171</v>
      </c>
      <c r="O466" s="89">
        <f t="shared" si="320"/>
        <v>1.0593425000000001</v>
      </c>
      <c r="P466" s="89">
        <f t="shared" si="330"/>
        <v>939.61798682999995</v>
      </c>
      <c r="Q466" s="11">
        <f t="shared" si="340"/>
        <v>15</v>
      </c>
      <c r="R466" s="7">
        <f t="shared" si="338"/>
        <v>1.4888999999999999E-2</v>
      </c>
      <c r="S466" s="89">
        <f t="shared" si="319"/>
        <v>13.9899722</v>
      </c>
      <c r="T466" s="98">
        <f t="shared" si="339"/>
        <v>8.5000000000000006E-2</v>
      </c>
      <c r="U466" s="97">
        <f t="shared" si="318"/>
        <v>19</v>
      </c>
      <c r="V466" s="97">
        <v>252</v>
      </c>
      <c r="W466" s="96">
        <f t="shared" si="331"/>
        <v>1.0061698269999999</v>
      </c>
      <c r="X466" s="89">
        <f t="shared" si="332"/>
        <v>5.7972804199999999</v>
      </c>
      <c r="Y466" s="137">
        <f t="shared" si="333"/>
        <v>19.78725262</v>
      </c>
      <c r="Z466" s="99" t="str">
        <f t="shared" si="341"/>
        <v>J=</v>
      </c>
      <c r="AA466" s="94">
        <f t="shared" si="342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34"/>
        <v>45343</v>
      </c>
      <c r="B467" s="89">
        <f t="shared" si="327"/>
        <v>926.11253607000003</v>
      </c>
      <c r="C467" s="89">
        <f t="shared" si="321"/>
        <v>873.77596446186499</v>
      </c>
      <c r="D467" s="90">
        <f t="shared" si="335"/>
        <v>6773.27</v>
      </c>
      <c r="E467" s="91">
        <f t="shared" si="324"/>
        <v>6801.72</v>
      </c>
      <c r="F467" s="92">
        <f t="shared" si="325"/>
        <v>45311</v>
      </c>
      <c r="G467" s="93">
        <f t="shared" si="328"/>
        <v>4.2003345503722755E-3</v>
      </c>
      <c r="H467" s="94">
        <f t="shared" si="326"/>
        <v>45371</v>
      </c>
      <c r="I467" s="94">
        <f t="shared" si="329"/>
        <v>45371</v>
      </c>
      <c r="J467" s="95">
        <f t="shared" si="336"/>
        <v>21</v>
      </c>
      <c r="K467" s="95">
        <f t="shared" si="323"/>
        <v>1</v>
      </c>
      <c r="L467" s="8">
        <f t="shared" si="337"/>
        <v>1.0001996099999999</v>
      </c>
      <c r="M467" s="96">
        <f t="shared" si="322"/>
        <v>1.0056001299999999</v>
      </c>
      <c r="N467" s="96">
        <f t="shared" si="317"/>
        <v>1.0593425037709663</v>
      </c>
      <c r="O467" s="89">
        <f t="shared" si="320"/>
        <v>1.05955395</v>
      </c>
      <c r="P467" s="89">
        <f t="shared" si="330"/>
        <v>925.81277455999998</v>
      </c>
      <c r="Q467" s="11">
        <f t="shared" si="340"/>
        <v>0</v>
      </c>
      <c r="R467" s="7">
        <f t="shared" si="338"/>
        <v>0</v>
      </c>
      <c r="S467" s="89">
        <f t="shared" si="319"/>
        <v>0</v>
      </c>
      <c r="T467" s="98">
        <f t="shared" si="339"/>
        <v>8.5000000000000006E-2</v>
      </c>
      <c r="U467" s="97">
        <f t="shared" si="318"/>
        <v>1</v>
      </c>
      <c r="V467" s="97">
        <v>252</v>
      </c>
      <c r="W467" s="96">
        <f t="shared" si="331"/>
        <v>1.0003237819999999</v>
      </c>
      <c r="X467" s="89">
        <f t="shared" si="332"/>
        <v>0.29976151000000001</v>
      </c>
      <c r="Y467" s="137">
        <f t="shared" si="333"/>
        <v>0</v>
      </c>
      <c r="Z467" s="99" t="str">
        <f t="shared" si="341"/>
        <v>J=</v>
      </c>
      <c r="AA467" s="94">
        <f t="shared" si="342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34"/>
        <v>45344</v>
      </c>
      <c r="B468" s="89">
        <f t="shared" si="327"/>
        <v>926.59732775999998</v>
      </c>
      <c r="C468" s="89">
        <f t="shared" si="321"/>
        <v>873.77596446186499</v>
      </c>
      <c r="D468" s="90">
        <f t="shared" si="335"/>
        <v>6773.27</v>
      </c>
      <c r="E468" s="91">
        <f t="shared" si="324"/>
        <v>6801.72</v>
      </c>
      <c r="F468" s="92">
        <f t="shared" si="325"/>
        <v>45311</v>
      </c>
      <c r="G468" s="93">
        <f t="shared" si="328"/>
        <v>4.2003345503722755E-3</v>
      </c>
      <c r="H468" s="94">
        <f t="shared" si="326"/>
        <v>45371</v>
      </c>
      <c r="I468" s="94">
        <f t="shared" si="329"/>
        <v>45371</v>
      </c>
      <c r="J468" s="95">
        <f t="shared" si="336"/>
        <v>21</v>
      </c>
      <c r="K468" s="95">
        <f t="shared" si="323"/>
        <v>2</v>
      </c>
      <c r="L468" s="8">
        <f t="shared" si="337"/>
        <v>1.00039927</v>
      </c>
      <c r="M468" s="96">
        <f t="shared" si="322"/>
        <v>1.0056001299999999</v>
      </c>
      <c r="N468" s="96">
        <f t="shared" si="317"/>
        <v>1.0593425037709663</v>
      </c>
      <c r="O468" s="89">
        <f t="shared" si="320"/>
        <v>1.0597654599999999</v>
      </c>
      <c r="P468" s="89">
        <f t="shared" si="330"/>
        <v>925.99758691</v>
      </c>
      <c r="Q468" s="11">
        <f t="shared" si="340"/>
        <v>0</v>
      </c>
      <c r="R468" s="7">
        <f t="shared" si="338"/>
        <v>0</v>
      </c>
      <c r="S468" s="89">
        <f t="shared" si="319"/>
        <v>0</v>
      </c>
      <c r="T468" s="98">
        <f t="shared" si="339"/>
        <v>8.5000000000000006E-2</v>
      </c>
      <c r="U468" s="97">
        <f t="shared" si="318"/>
        <v>2</v>
      </c>
      <c r="V468" s="97">
        <v>252</v>
      </c>
      <c r="W468" s="96">
        <f t="shared" si="331"/>
        <v>1.00064767</v>
      </c>
      <c r="X468" s="89">
        <f t="shared" si="332"/>
        <v>0.59974084999999999</v>
      </c>
      <c r="Y468" s="137">
        <f t="shared" si="333"/>
        <v>0</v>
      </c>
      <c r="Z468" s="99" t="str">
        <f t="shared" si="341"/>
        <v>J=</v>
      </c>
      <c r="AA468" s="94">
        <f t="shared" si="342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34"/>
        <v>45345</v>
      </c>
      <c r="B469" s="89">
        <f t="shared" si="327"/>
        <v>927.08237049000002</v>
      </c>
      <c r="C469" s="89">
        <f t="shared" si="321"/>
        <v>873.77596446186499</v>
      </c>
      <c r="D469" s="90">
        <f t="shared" si="335"/>
        <v>6773.27</v>
      </c>
      <c r="E469" s="91">
        <f t="shared" si="324"/>
        <v>6801.72</v>
      </c>
      <c r="F469" s="92">
        <f t="shared" si="325"/>
        <v>45311</v>
      </c>
      <c r="G469" s="93">
        <f t="shared" si="328"/>
        <v>4.2003345503722755E-3</v>
      </c>
      <c r="H469" s="94">
        <f t="shared" si="326"/>
        <v>45371</v>
      </c>
      <c r="I469" s="94">
        <f t="shared" si="329"/>
        <v>45371</v>
      </c>
      <c r="J469" s="95">
        <f t="shared" si="336"/>
        <v>21</v>
      </c>
      <c r="K469" s="95">
        <f t="shared" si="323"/>
        <v>3</v>
      </c>
      <c r="L469" s="8">
        <f t="shared" si="337"/>
        <v>1.00059897</v>
      </c>
      <c r="M469" s="96">
        <f t="shared" si="322"/>
        <v>1.0056001299999999</v>
      </c>
      <c r="N469" s="96">
        <f t="shared" si="317"/>
        <v>1.0593425037709663</v>
      </c>
      <c r="O469" s="89">
        <f t="shared" si="320"/>
        <v>1.0599770100000001</v>
      </c>
      <c r="P469" s="89">
        <f t="shared" si="330"/>
        <v>926.18243422</v>
      </c>
      <c r="Q469" s="11">
        <f t="shared" si="340"/>
        <v>0</v>
      </c>
      <c r="R469" s="7">
        <f t="shared" si="338"/>
        <v>0</v>
      </c>
      <c r="S469" s="89">
        <f t="shared" si="319"/>
        <v>0</v>
      </c>
      <c r="T469" s="98">
        <f t="shared" si="339"/>
        <v>8.5000000000000006E-2</v>
      </c>
      <c r="U469" s="97">
        <f t="shared" si="318"/>
        <v>3</v>
      </c>
      <c r="V469" s="97">
        <v>252</v>
      </c>
      <c r="W469" s="96">
        <f t="shared" si="331"/>
        <v>1.000971662</v>
      </c>
      <c r="X469" s="89">
        <f t="shared" si="332"/>
        <v>0.89993626999999998</v>
      </c>
      <c r="Y469" s="137">
        <f t="shared" si="333"/>
        <v>0</v>
      </c>
      <c r="Z469" s="99" t="str">
        <f t="shared" si="341"/>
        <v>J=</v>
      </c>
      <c r="AA469" s="94">
        <f t="shared" si="342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34"/>
        <v>45346</v>
      </c>
      <c r="B470" s="89">
        <f t="shared" si="327"/>
        <v>927.56766525</v>
      </c>
      <c r="C470" s="89">
        <f t="shared" si="321"/>
        <v>873.77596446186499</v>
      </c>
      <c r="D470" s="90">
        <f t="shared" si="335"/>
        <v>6773.27</v>
      </c>
      <c r="E470" s="91">
        <f t="shared" si="324"/>
        <v>6801.72</v>
      </c>
      <c r="F470" s="92">
        <f t="shared" si="325"/>
        <v>45311</v>
      </c>
      <c r="G470" s="93">
        <f t="shared" si="328"/>
        <v>4.2003345503722755E-3</v>
      </c>
      <c r="H470" s="94">
        <f t="shared" si="326"/>
        <v>45371</v>
      </c>
      <c r="I470" s="94">
        <f t="shared" si="329"/>
        <v>45371</v>
      </c>
      <c r="J470" s="95">
        <f t="shared" si="336"/>
        <v>21</v>
      </c>
      <c r="K470" s="95">
        <f t="shared" si="323"/>
        <v>4</v>
      </c>
      <c r="L470" s="8">
        <f t="shared" si="337"/>
        <v>1.0007987</v>
      </c>
      <c r="M470" s="96">
        <f t="shared" si="322"/>
        <v>1.0056001299999999</v>
      </c>
      <c r="N470" s="96">
        <f t="shared" si="317"/>
        <v>1.0593425037709663</v>
      </c>
      <c r="O470" s="89">
        <f t="shared" si="320"/>
        <v>1.0601886</v>
      </c>
      <c r="P470" s="89">
        <f t="shared" si="330"/>
        <v>926.36731646999999</v>
      </c>
      <c r="Q470" s="11">
        <f t="shared" si="340"/>
        <v>0</v>
      </c>
      <c r="R470" s="7">
        <f t="shared" si="338"/>
        <v>0</v>
      </c>
      <c r="S470" s="89">
        <f t="shared" si="319"/>
        <v>0</v>
      </c>
      <c r="T470" s="98">
        <f t="shared" si="339"/>
        <v>8.5000000000000006E-2</v>
      </c>
      <c r="U470" s="97">
        <f t="shared" si="318"/>
        <v>4</v>
      </c>
      <c r="V470" s="97">
        <v>252</v>
      </c>
      <c r="W470" s="96">
        <f t="shared" si="331"/>
        <v>1.001295759</v>
      </c>
      <c r="X470" s="89">
        <f t="shared" si="332"/>
        <v>1.2003487799999999</v>
      </c>
      <c r="Y470" s="137">
        <f t="shared" si="333"/>
        <v>0</v>
      </c>
      <c r="Z470" s="99" t="str">
        <f t="shared" si="341"/>
        <v>J=</v>
      </c>
      <c r="AA470" s="94">
        <f t="shared" si="342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34"/>
        <v>45347</v>
      </c>
      <c r="B471" s="89">
        <f t="shared" si="327"/>
        <v>927.56766525</v>
      </c>
      <c r="C471" s="89">
        <f t="shared" si="321"/>
        <v>873.77596446186499</v>
      </c>
      <c r="D471" s="90">
        <f t="shared" si="335"/>
        <v>6773.27</v>
      </c>
      <c r="E471" s="91">
        <f t="shared" si="324"/>
        <v>6801.72</v>
      </c>
      <c r="F471" s="92">
        <f t="shared" si="325"/>
        <v>45311</v>
      </c>
      <c r="G471" s="93">
        <f t="shared" si="328"/>
        <v>4.2003345503722755E-3</v>
      </c>
      <c r="H471" s="94">
        <f t="shared" si="326"/>
        <v>45371</v>
      </c>
      <c r="I471" s="94">
        <f t="shared" si="329"/>
        <v>45371</v>
      </c>
      <c r="J471" s="95">
        <f t="shared" si="336"/>
        <v>21</v>
      </c>
      <c r="K471" s="95">
        <f t="shared" si="323"/>
        <v>4</v>
      </c>
      <c r="L471" s="8">
        <f t="shared" si="337"/>
        <v>1.0007987</v>
      </c>
      <c r="M471" s="96">
        <f t="shared" si="322"/>
        <v>1.0056001299999999</v>
      </c>
      <c r="N471" s="96">
        <f t="shared" si="317"/>
        <v>1.0593425037709663</v>
      </c>
      <c r="O471" s="89">
        <f t="shared" si="320"/>
        <v>1.0601886</v>
      </c>
      <c r="P471" s="89">
        <f t="shared" si="330"/>
        <v>926.36731646999999</v>
      </c>
      <c r="Q471" s="11">
        <f t="shared" si="340"/>
        <v>0</v>
      </c>
      <c r="R471" s="7">
        <f t="shared" si="338"/>
        <v>0</v>
      </c>
      <c r="S471" s="89">
        <f t="shared" si="319"/>
        <v>0</v>
      </c>
      <c r="T471" s="98">
        <f t="shared" si="339"/>
        <v>8.5000000000000006E-2</v>
      </c>
      <c r="U471" s="97">
        <f t="shared" si="318"/>
        <v>4</v>
      </c>
      <c r="V471" s="97">
        <v>252</v>
      </c>
      <c r="W471" s="96">
        <f t="shared" si="331"/>
        <v>1.001295759</v>
      </c>
      <c r="X471" s="89">
        <f t="shared" si="332"/>
        <v>1.2003487799999999</v>
      </c>
      <c r="Y471" s="137">
        <f t="shared" si="333"/>
        <v>0</v>
      </c>
      <c r="Z471" s="99" t="str">
        <f t="shared" si="341"/>
        <v>J=</v>
      </c>
      <c r="AA471" s="94">
        <f t="shared" si="342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34"/>
        <v>45348</v>
      </c>
      <c r="B472" s="89">
        <f t="shared" si="327"/>
        <v>927.56766525</v>
      </c>
      <c r="C472" s="89">
        <f t="shared" si="321"/>
        <v>873.77596446186499</v>
      </c>
      <c r="D472" s="90">
        <f t="shared" si="335"/>
        <v>6773.27</v>
      </c>
      <c r="E472" s="91">
        <f t="shared" si="324"/>
        <v>6801.72</v>
      </c>
      <c r="F472" s="92">
        <f t="shared" si="325"/>
        <v>45311</v>
      </c>
      <c r="G472" s="93">
        <f t="shared" si="328"/>
        <v>4.2003345503722755E-3</v>
      </c>
      <c r="H472" s="94">
        <f t="shared" si="326"/>
        <v>45371</v>
      </c>
      <c r="I472" s="94">
        <f t="shared" si="329"/>
        <v>45371</v>
      </c>
      <c r="J472" s="95">
        <f t="shared" si="336"/>
        <v>21</v>
      </c>
      <c r="K472" s="95">
        <f t="shared" si="323"/>
        <v>4</v>
      </c>
      <c r="L472" s="8">
        <f t="shared" si="337"/>
        <v>1.0007987</v>
      </c>
      <c r="M472" s="96">
        <f t="shared" si="322"/>
        <v>1.0056001299999999</v>
      </c>
      <c r="N472" s="96">
        <f t="shared" si="317"/>
        <v>1.0593425037709663</v>
      </c>
      <c r="O472" s="89">
        <f t="shared" si="320"/>
        <v>1.0601886</v>
      </c>
      <c r="P472" s="89">
        <f t="shared" si="330"/>
        <v>926.36731646999999</v>
      </c>
      <c r="Q472" s="11">
        <f t="shared" si="340"/>
        <v>0</v>
      </c>
      <c r="R472" s="7">
        <f t="shared" si="338"/>
        <v>0</v>
      </c>
      <c r="S472" s="89">
        <f t="shared" si="319"/>
        <v>0</v>
      </c>
      <c r="T472" s="98">
        <f t="shared" si="339"/>
        <v>8.5000000000000006E-2</v>
      </c>
      <c r="U472" s="97">
        <f t="shared" si="318"/>
        <v>4</v>
      </c>
      <c r="V472" s="97">
        <v>252</v>
      </c>
      <c r="W472" s="96">
        <f t="shared" si="331"/>
        <v>1.001295759</v>
      </c>
      <c r="X472" s="89">
        <f t="shared" si="332"/>
        <v>1.2003487799999999</v>
      </c>
      <c r="Y472" s="137">
        <f t="shared" si="333"/>
        <v>0</v>
      </c>
      <c r="Z472" s="99" t="str">
        <f t="shared" si="341"/>
        <v>J=</v>
      </c>
      <c r="AA472" s="94">
        <f t="shared" si="342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34"/>
        <v>45349</v>
      </c>
      <c r="B473" s="89">
        <f t="shared" si="327"/>
        <v>928.05321215999993</v>
      </c>
      <c r="C473" s="89">
        <f t="shared" si="321"/>
        <v>873.77596446186499</v>
      </c>
      <c r="D473" s="90">
        <f t="shared" si="335"/>
        <v>6773.27</v>
      </c>
      <c r="E473" s="91">
        <f t="shared" si="324"/>
        <v>6801.72</v>
      </c>
      <c r="F473" s="92">
        <f t="shared" si="325"/>
        <v>45311</v>
      </c>
      <c r="G473" s="93">
        <f t="shared" si="328"/>
        <v>4.2003345503722755E-3</v>
      </c>
      <c r="H473" s="94">
        <f t="shared" si="326"/>
        <v>45371</v>
      </c>
      <c r="I473" s="94">
        <f t="shared" si="329"/>
        <v>45371</v>
      </c>
      <c r="J473" s="95">
        <f t="shared" si="336"/>
        <v>21</v>
      </c>
      <c r="K473" s="95">
        <f t="shared" si="323"/>
        <v>5</v>
      </c>
      <c r="L473" s="8">
        <f t="shared" si="337"/>
        <v>1.00099848</v>
      </c>
      <c r="M473" s="96">
        <f t="shared" si="322"/>
        <v>1.0056001299999999</v>
      </c>
      <c r="N473" s="96">
        <f t="shared" si="317"/>
        <v>1.0593425037709663</v>
      </c>
      <c r="O473" s="89">
        <f t="shared" si="320"/>
        <v>1.0604002299999999</v>
      </c>
      <c r="P473" s="89">
        <f t="shared" si="330"/>
        <v>926.55223367999997</v>
      </c>
      <c r="Q473" s="11">
        <f t="shared" si="340"/>
        <v>0</v>
      </c>
      <c r="R473" s="7">
        <f t="shared" si="338"/>
        <v>0</v>
      </c>
      <c r="S473" s="89">
        <f t="shared" si="319"/>
        <v>0</v>
      </c>
      <c r="T473" s="98">
        <f t="shared" si="339"/>
        <v>8.5000000000000006E-2</v>
      </c>
      <c r="U473" s="97">
        <f t="shared" si="318"/>
        <v>5</v>
      </c>
      <c r="V473" s="97">
        <v>252</v>
      </c>
      <c r="W473" s="96">
        <f t="shared" si="331"/>
        <v>1.0016199610000001</v>
      </c>
      <c r="X473" s="89">
        <f t="shared" si="332"/>
        <v>1.5009784799999999</v>
      </c>
      <c r="Y473" s="137">
        <f t="shared" si="333"/>
        <v>0</v>
      </c>
      <c r="Z473" s="99" t="str">
        <f t="shared" si="341"/>
        <v>J=</v>
      </c>
      <c r="AA473" s="94">
        <f t="shared" si="342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34"/>
        <v>45350</v>
      </c>
      <c r="B474" s="89">
        <f t="shared" si="327"/>
        <v>928.53901129000008</v>
      </c>
      <c r="C474" s="89">
        <f t="shared" si="321"/>
        <v>873.77596446186499</v>
      </c>
      <c r="D474" s="90">
        <f t="shared" si="335"/>
        <v>6773.27</v>
      </c>
      <c r="E474" s="91">
        <f t="shared" si="324"/>
        <v>6801.72</v>
      </c>
      <c r="F474" s="92">
        <f t="shared" si="325"/>
        <v>45311</v>
      </c>
      <c r="G474" s="93">
        <f t="shared" si="328"/>
        <v>4.2003345503722755E-3</v>
      </c>
      <c r="H474" s="94">
        <f t="shared" si="326"/>
        <v>45371</v>
      </c>
      <c r="I474" s="94">
        <f t="shared" si="329"/>
        <v>45371</v>
      </c>
      <c r="J474" s="95">
        <f t="shared" si="336"/>
        <v>21</v>
      </c>
      <c r="K474" s="95">
        <f t="shared" si="323"/>
        <v>6</v>
      </c>
      <c r="L474" s="8">
        <f t="shared" si="337"/>
        <v>1.00119829</v>
      </c>
      <c r="M474" s="96">
        <f t="shared" si="322"/>
        <v>1.0056001299999999</v>
      </c>
      <c r="N474" s="96">
        <f t="shared" si="317"/>
        <v>1.0593425037709663</v>
      </c>
      <c r="O474" s="89">
        <f t="shared" si="320"/>
        <v>1.0606119000000001</v>
      </c>
      <c r="P474" s="89">
        <f t="shared" si="330"/>
        <v>926.73718584000005</v>
      </c>
      <c r="Q474" s="11">
        <f t="shared" si="340"/>
        <v>0</v>
      </c>
      <c r="R474" s="7">
        <f t="shared" si="338"/>
        <v>0</v>
      </c>
      <c r="S474" s="89">
        <f t="shared" si="319"/>
        <v>0</v>
      </c>
      <c r="T474" s="98">
        <f t="shared" si="339"/>
        <v>8.5000000000000006E-2</v>
      </c>
      <c r="U474" s="97">
        <f t="shared" si="318"/>
        <v>6</v>
      </c>
      <c r="V474" s="97">
        <v>252</v>
      </c>
      <c r="W474" s="96">
        <f t="shared" si="331"/>
        <v>1.0019442679999999</v>
      </c>
      <c r="X474" s="89">
        <f t="shared" si="332"/>
        <v>1.8018254499999999</v>
      </c>
      <c r="Y474" s="137">
        <f t="shared" si="333"/>
        <v>0</v>
      </c>
      <c r="Z474" s="99" t="str">
        <f t="shared" si="341"/>
        <v>J=</v>
      </c>
      <c r="AA474" s="94">
        <f t="shared" si="342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34"/>
        <v>45351</v>
      </c>
      <c r="B475" s="89">
        <f t="shared" si="327"/>
        <v>929.02507148999996</v>
      </c>
      <c r="C475" s="89">
        <f t="shared" si="321"/>
        <v>873.77596446186499</v>
      </c>
      <c r="D475" s="90">
        <f t="shared" si="335"/>
        <v>6773.27</v>
      </c>
      <c r="E475" s="91">
        <f t="shared" si="324"/>
        <v>6801.72</v>
      </c>
      <c r="F475" s="92">
        <f t="shared" si="325"/>
        <v>45311</v>
      </c>
      <c r="G475" s="93">
        <f t="shared" si="328"/>
        <v>4.2003345503722755E-3</v>
      </c>
      <c r="H475" s="94">
        <f t="shared" si="326"/>
        <v>45371</v>
      </c>
      <c r="I475" s="94">
        <f t="shared" si="329"/>
        <v>45371</v>
      </c>
      <c r="J475" s="95">
        <f t="shared" si="336"/>
        <v>21</v>
      </c>
      <c r="K475" s="95">
        <f t="shared" si="323"/>
        <v>7</v>
      </c>
      <c r="L475" s="8">
        <f t="shared" si="337"/>
        <v>1.00139815</v>
      </c>
      <c r="M475" s="96">
        <f t="shared" si="322"/>
        <v>1.0056001299999999</v>
      </c>
      <c r="N475" s="96">
        <f t="shared" si="317"/>
        <v>1.0593425037709663</v>
      </c>
      <c r="O475" s="89">
        <f t="shared" si="320"/>
        <v>1.0608236200000001</v>
      </c>
      <c r="P475" s="89">
        <f t="shared" si="330"/>
        <v>926.92218167999999</v>
      </c>
      <c r="Q475" s="11">
        <f t="shared" si="340"/>
        <v>0</v>
      </c>
      <c r="R475" s="7">
        <f t="shared" si="338"/>
        <v>0</v>
      </c>
      <c r="S475" s="89">
        <f t="shared" si="319"/>
        <v>0</v>
      </c>
      <c r="T475" s="98">
        <f t="shared" si="339"/>
        <v>8.5000000000000006E-2</v>
      </c>
      <c r="U475" s="97">
        <f t="shared" si="318"/>
        <v>7</v>
      </c>
      <c r="V475" s="97">
        <v>252</v>
      </c>
      <c r="W475" s="96">
        <f t="shared" si="331"/>
        <v>1.00226868</v>
      </c>
      <c r="X475" s="89">
        <f t="shared" si="332"/>
        <v>2.1028898100000002</v>
      </c>
      <c r="Y475" s="137">
        <f t="shared" si="333"/>
        <v>0</v>
      </c>
      <c r="Z475" s="99" t="str">
        <f t="shared" si="341"/>
        <v>J=</v>
      </c>
      <c r="AA475" s="94">
        <f t="shared" si="342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34"/>
        <v>45352</v>
      </c>
      <c r="B476" s="89">
        <f t="shared" si="327"/>
        <v>929.51138412</v>
      </c>
      <c r="C476" s="89">
        <f t="shared" si="321"/>
        <v>873.77596446186499</v>
      </c>
      <c r="D476" s="90">
        <f t="shared" si="335"/>
        <v>6773.27</v>
      </c>
      <c r="E476" s="91">
        <f t="shared" si="324"/>
        <v>6801.72</v>
      </c>
      <c r="F476" s="92">
        <f t="shared" si="325"/>
        <v>45311</v>
      </c>
      <c r="G476" s="93">
        <f t="shared" si="328"/>
        <v>4.2003345503722755E-3</v>
      </c>
      <c r="H476" s="94">
        <f t="shared" si="326"/>
        <v>45371</v>
      </c>
      <c r="I476" s="94">
        <f t="shared" si="329"/>
        <v>45371</v>
      </c>
      <c r="J476" s="95">
        <f t="shared" si="336"/>
        <v>21</v>
      </c>
      <c r="K476" s="95">
        <f t="shared" si="323"/>
        <v>8</v>
      </c>
      <c r="L476" s="8">
        <f t="shared" si="337"/>
        <v>1.0015980499999999</v>
      </c>
      <c r="M476" s="96">
        <f t="shared" si="322"/>
        <v>1.0056001299999999</v>
      </c>
      <c r="N476" s="96">
        <f t="shared" si="317"/>
        <v>1.0593425037709663</v>
      </c>
      <c r="O476" s="89">
        <f t="shared" si="320"/>
        <v>1.0610353800000001</v>
      </c>
      <c r="P476" s="89">
        <f t="shared" si="330"/>
        <v>927.10721248000004</v>
      </c>
      <c r="Q476" s="11">
        <f t="shared" si="340"/>
        <v>0</v>
      </c>
      <c r="R476" s="7">
        <f t="shared" si="338"/>
        <v>0</v>
      </c>
      <c r="S476" s="89">
        <f t="shared" si="319"/>
        <v>0</v>
      </c>
      <c r="T476" s="98">
        <f t="shared" si="339"/>
        <v>8.5000000000000006E-2</v>
      </c>
      <c r="U476" s="97">
        <f t="shared" si="318"/>
        <v>8</v>
      </c>
      <c r="V476" s="97">
        <v>252</v>
      </c>
      <c r="W476" s="96">
        <f t="shared" si="331"/>
        <v>1.0025931969999999</v>
      </c>
      <c r="X476" s="89">
        <f t="shared" si="332"/>
        <v>2.4041716399999999</v>
      </c>
      <c r="Y476" s="137">
        <f t="shared" si="333"/>
        <v>0</v>
      </c>
      <c r="Z476" s="99" t="str">
        <f t="shared" si="341"/>
        <v>J=</v>
      </c>
      <c r="AA476" s="94">
        <f t="shared" si="342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34"/>
        <v>45353</v>
      </c>
      <c r="B477" s="89">
        <f t="shared" si="327"/>
        <v>929.99794924999992</v>
      </c>
      <c r="C477" s="89">
        <f t="shared" si="321"/>
        <v>873.77596446186499</v>
      </c>
      <c r="D477" s="90">
        <f t="shared" si="335"/>
        <v>6773.27</v>
      </c>
      <c r="E477" s="91">
        <f t="shared" si="324"/>
        <v>6801.72</v>
      </c>
      <c r="F477" s="92">
        <f t="shared" si="325"/>
        <v>45311</v>
      </c>
      <c r="G477" s="93">
        <f t="shared" si="328"/>
        <v>4.2003345503722755E-3</v>
      </c>
      <c r="H477" s="94">
        <f t="shared" si="326"/>
        <v>45371</v>
      </c>
      <c r="I477" s="94">
        <f t="shared" si="329"/>
        <v>45371</v>
      </c>
      <c r="J477" s="95">
        <f t="shared" si="336"/>
        <v>21</v>
      </c>
      <c r="K477" s="95">
        <f t="shared" si="323"/>
        <v>9</v>
      </c>
      <c r="L477" s="8">
        <f t="shared" si="337"/>
        <v>1.0017979800000001</v>
      </c>
      <c r="M477" s="96">
        <f t="shared" si="322"/>
        <v>1.0056001299999999</v>
      </c>
      <c r="N477" s="96">
        <f t="shared" si="317"/>
        <v>1.0593425037709663</v>
      </c>
      <c r="O477" s="89">
        <f t="shared" si="320"/>
        <v>1.0612471800000001</v>
      </c>
      <c r="P477" s="89">
        <f t="shared" si="330"/>
        <v>927.29227822999997</v>
      </c>
      <c r="Q477" s="11">
        <f t="shared" si="340"/>
        <v>0</v>
      </c>
      <c r="R477" s="7">
        <f t="shared" si="338"/>
        <v>0</v>
      </c>
      <c r="S477" s="89">
        <f t="shared" si="319"/>
        <v>0</v>
      </c>
      <c r="T477" s="98">
        <f t="shared" si="339"/>
        <v>8.5000000000000006E-2</v>
      </c>
      <c r="U477" s="97">
        <f t="shared" si="318"/>
        <v>9</v>
      </c>
      <c r="V477" s="97">
        <v>252</v>
      </c>
      <c r="W477" s="96">
        <f t="shared" si="331"/>
        <v>1.0029178190000001</v>
      </c>
      <c r="X477" s="89">
        <f t="shared" si="332"/>
        <v>2.70567102</v>
      </c>
      <c r="Y477" s="137">
        <f t="shared" si="333"/>
        <v>0</v>
      </c>
      <c r="Z477" s="99" t="str">
        <f t="shared" si="341"/>
        <v>J=</v>
      </c>
      <c r="AA477" s="94">
        <f t="shared" si="342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34"/>
        <v>45354</v>
      </c>
      <c r="B478" s="89">
        <f t="shared" si="327"/>
        <v>929.99794924999992</v>
      </c>
      <c r="C478" s="89">
        <f t="shared" si="321"/>
        <v>873.77596446186499</v>
      </c>
      <c r="D478" s="90">
        <f t="shared" si="335"/>
        <v>6773.27</v>
      </c>
      <c r="E478" s="91">
        <f t="shared" si="324"/>
        <v>6801.72</v>
      </c>
      <c r="F478" s="92">
        <f t="shared" si="325"/>
        <v>45311</v>
      </c>
      <c r="G478" s="93">
        <f t="shared" si="328"/>
        <v>4.2003345503722755E-3</v>
      </c>
      <c r="H478" s="94">
        <f t="shared" si="326"/>
        <v>45371</v>
      </c>
      <c r="I478" s="94">
        <f t="shared" si="329"/>
        <v>45371</v>
      </c>
      <c r="J478" s="95">
        <f t="shared" si="336"/>
        <v>21</v>
      </c>
      <c r="K478" s="95">
        <f t="shared" si="323"/>
        <v>9</v>
      </c>
      <c r="L478" s="8">
        <f t="shared" si="337"/>
        <v>1.0017979800000001</v>
      </c>
      <c r="M478" s="96">
        <f t="shared" si="322"/>
        <v>1.0056001299999999</v>
      </c>
      <c r="N478" s="96">
        <f t="shared" si="317"/>
        <v>1.0593425037709663</v>
      </c>
      <c r="O478" s="89">
        <f t="shared" si="320"/>
        <v>1.0612471800000001</v>
      </c>
      <c r="P478" s="89">
        <f t="shared" si="330"/>
        <v>927.29227822999997</v>
      </c>
      <c r="Q478" s="11">
        <f t="shared" si="340"/>
        <v>0</v>
      </c>
      <c r="R478" s="7">
        <f t="shared" si="338"/>
        <v>0</v>
      </c>
      <c r="S478" s="89">
        <f t="shared" si="319"/>
        <v>0</v>
      </c>
      <c r="T478" s="98">
        <f t="shared" si="339"/>
        <v>8.5000000000000006E-2</v>
      </c>
      <c r="U478" s="97">
        <f t="shared" si="318"/>
        <v>9</v>
      </c>
      <c r="V478" s="97">
        <v>252</v>
      </c>
      <c r="W478" s="96">
        <f t="shared" si="331"/>
        <v>1.0029178190000001</v>
      </c>
      <c r="X478" s="89">
        <f t="shared" si="332"/>
        <v>2.70567102</v>
      </c>
      <c r="Y478" s="137">
        <f t="shared" si="333"/>
        <v>0</v>
      </c>
      <c r="Z478" s="99" t="str">
        <f t="shared" si="341"/>
        <v>J=</v>
      </c>
      <c r="AA478" s="94">
        <f t="shared" si="342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34"/>
        <v>45355</v>
      </c>
      <c r="B479" s="89">
        <f t="shared" si="327"/>
        <v>929.99794924999992</v>
      </c>
      <c r="C479" s="89">
        <f t="shared" si="321"/>
        <v>873.77596446186499</v>
      </c>
      <c r="D479" s="90">
        <f t="shared" si="335"/>
        <v>6773.27</v>
      </c>
      <c r="E479" s="91">
        <f t="shared" si="324"/>
        <v>6801.72</v>
      </c>
      <c r="F479" s="92">
        <f t="shared" si="325"/>
        <v>45311</v>
      </c>
      <c r="G479" s="93">
        <f t="shared" si="328"/>
        <v>4.2003345503722755E-3</v>
      </c>
      <c r="H479" s="94">
        <f t="shared" si="326"/>
        <v>45371</v>
      </c>
      <c r="I479" s="94">
        <f t="shared" si="329"/>
        <v>45371</v>
      </c>
      <c r="J479" s="95">
        <f t="shared" si="336"/>
        <v>21</v>
      </c>
      <c r="K479" s="95">
        <f t="shared" si="323"/>
        <v>9</v>
      </c>
      <c r="L479" s="8">
        <f t="shared" si="337"/>
        <v>1.0017979800000001</v>
      </c>
      <c r="M479" s="96">
        <f t="shared" si="322"/>
        <v>1.0056001299999999</v>
      </c>
      <c r="N479" s="96">
        <f t="shared" ref="N479:N542" si="343">IF(I479&gt;I478,N478*M479,N478)</f>
        <v>1.0593425037709663</v>
      </c>
      <c r="O479" s="89">
        <f t="shared" si="320"/>
        <v>1.0612471800000001</v>
      </c>
      <c r="P479" s="89">
        <f t="shared" si="330"/>
        <v>927.29227822999997</v>
      </c>
      <c r="Q479" s="11">
        <f t="shared" si="340"/>
        <v>0</v>
      </c>
      <c r="R479" s="7">
        <f t="shared" si="338"/>
        <v>0</v>
      </c>
      <c r="S479" s="89">
        <f t="shared" si="319"/>
        <v>0</v>
      </c>
      <c r="T479" s="98">
        <f t="shared" si="339"/>
        <v>8.5000000000000006E-2</v>
      </c>
      <c r="U479" s="97">
        <f t="shared" si="318"/>
        <v>9</v>
      </c>
      <c r="V479" s="97">
        <v>252</v>
      </c>
      <c r="W479" s="96">
        <f t="shared" si="331"/>
        <v>1.0029178190000001</v>
      </c>
      <c r="X479" s="89">
        <f t="shared" si="332"/>
        <v>2.70567102</v>
      </c>
      <c r="Y479" s="137">
        <f t="shared" si="333"/>
        <v>0</v>
      </c>
      <c r="Z479" s="99" t="str">
        <f t="shared" si="341"/>
        <v>J=</v>
      </c>
      <c r="AA479" s="94">
        <f t="shared" si="342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34"/>
        <v>45356</v>
      </c>
      <c r="B480" s="89">
        <f t="shared" si="327"/>
        <v>930.48476791999997</v>
      </c>
      <c r="C480" s="89">
        <f t="shared" si="321"/>
        <v>873.77596446186499</v>
      </c>
      <c r="D480" s="90">
        <f t="shared" si="335"/>
        <v>6773.27</v>
      </c>
      <c r="E480" s="91">
        <f t="shared" si="324"/>
        <v>6801.72</v>
      </c>
      <c r="F480" s="92">
        <f t="shared" si="325"/>
        <v>45311</v>
      </c>
      <c r="G480" s="93">
        <f t="shared" si="328"/>
        <v>4.2003345503722755E-3</v>
      </c>
      <c r="H480" s="94">
        <f t="shared" si="326"/>
        <v>45371</v>
      </c>
      <c r="I480" s="94">
        <f t="shared" si="329"/>
        <v>45371</v>
      </c>
      <c r="J480" s="95">
        <f t="shared" si="336"/>
        <v>21</v>
      </c>
      <c r="K480" s="95">
        <f t="shared" si="323"/>
        <v>10</v>
      </c>
      <c r="L480" s="8">
        <f t="shared" si="337"/>
        <v>1.00199796</v>
      </c>
      <c r="M480" s="96">
        <f t="shared" si="322"/>
        <v>1.0056001299999999</v>
      </c>
      <c r="N480" s="96">
        <f t="shared" si="343"/>
        <v>1.0593425037709663</v>
      </c>
      <c r="O480" s="89">
        <f t="shared" si="320"/>
        <v>1.06145902</v>
      </c>
      <c r="P480" s="89">
        <f t="shared" si="330"/>
        <v>927.47737892999999</v>
      </c>
      <c r="Q480" s="11">
        <f t="shared" si="340"/>
        <v>0</v>
      </c>
      <c r="R480" s="7">
        <f t="shared" si="338"/>
        <v>0</v>
      </c>
      <c r="S480" s="89">
        <f t="shared" si="319"/>
        <v>0</v>
      </c>
      <c r="T480" s="98">
        <f t="shared" si="339"/>
        <v>8.5000000000000006E-2</v>
      </c>
      <c r="U480" s="97">
        <f t="shared" si="318"/>
        <v>10</v>
      </c>
      <c r="V480" s="97">
        <v>252</v>
      </c>
      <c r="W480" s="96">
        <f t="shared" si="331"/>
        <v>1.0032425469999999</v>
      </c>
      <c r="X480" s="89">
        <f t="shared" si="332"/>
        <v>3.0073889899999999</v>
      </c>
      <c r="Y480" s="137">
        <f t="shared" si="333"/>
        <v>0</v>
      </c>
      <c r="Z480" s="99" t="str">
        <f t="shared" si="341"/>
        <v>J=</v>
      </c>
      <c r="AA480" s="94">
        <f t="shared" si="342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34"/>
        <v>45357</v>
      </c>
      <c r="B481" s="89">
        <f t="shared" si="327"/>
        <v>930.97183834999998</v>
      </c>
      <c r="C481" s="89">
        <f t="shared" si="321"/>
        <v>873.77596446186499</v>
      </c>
      <c r="D481" s="90">
        <f t="shared" si="335"/>
        <v>6773.27</v>
      </c>
      <c r="E481" s="91">
        <f t="shared" si="324"/>
        <v>6801.72</v>
      </c>
      <c r="F481" s="92">
        <f t="shared" si="325"/>
        <v>45311</v>
      </c>
      <c r="G481" s="93">
        <f t="shared" si="328"/>
        <v>4.2003345503722755E-3</v>
      </c>
      <c r="H481" s="94">
        <f t="shared" si="326"/>
        <v>45371</v>
      </c>
      <c r="I481" s="94">
        <f t="shared" si="329"/>
        <v>45371</v>
      </c>
      <c r="J481" s="95">
        <f t="shared" si="336"/>
        <v>21</v>
      </c>
      <c r="K481" s="95">
        <f t="shared" si="323"/>
        <v>11</v>
      </c>
      <c r="L481" s="8">
        <f t="shared" si="337"/>
        <v>1.0021979700000001</v>
      </c>
      <c r="M481" s="96">
        <f t="shared" si="322"/>
        <v>1.0056001299999999</v>
      </c>
      <c r="N481" s="96">
        <f t="shared" si="343"/>
        <v>1.0593425037709663</v>
      </c>
      <c r="O481" s="89">
        <f t="shared" si="320"/>
        <v>1.0616709</v>
      </c>
      <c r="P481" s="89">
        <f t="shared" si="330"/>
        <v>927.66251457999999</v>
      </c>
      <c r="Q481" s="11">
        <f t="shared" si="340"/>
        <v>0</v>
      </c>
      <c r="R481" s="7">
        <f t="shared" si="338"/>
        <v>0</v>
      </c>
      <c r="S481" s="89">
        <f t="shared" si="319"/>
        <v>0</v>
      </c>
      <c r="T481" s="98">
        <f t="shared" si="339"/>
        <v>8.5000000000000006E-2</v>
      </c>
      <c r="U481" s="97">
        <f t="shared" si="318"/>
        <v>11</v>
      </c>
      <c r="V481" s="97">
        <v>252</v>
      </c>
      <c r="W481" s="96">
        <f t="shared" si="331"/>
        <v>1.0035673789999999</v>
      </c>
      <c r="X481" s="89">
        <f t="shared" si="332"/>
        <v>3.3093237700000002</v>
      </c>
      <c r="Y481" s="137">
        <f t="shared" si="333"/>
        <v>0</v>
      </c>
      <c r="Z481" s="99" t="str">
        <f t="shared" si="341"/>
        <v>J=</v>
      </c>
      <c r="AA481" s="94">
        <f t="shared" si="342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34"/>
        <v>45358</v>
      </c>
      <c r="B482" s="89">
        <f t="shared" si="327"/>
        <v>931.45917126999996</v>
      </c>
      <c r="C482" s="89">
        <f t="shared" si="321"/>
        <v>873.77596446186499</v>
      </c>
      <c r="D482" s="90">
        <f t="shared" si="335"/>
        <v>6773.27</v>
      </c>
      <c r="E482" s="91">
        <f t="shared" si="324"/>
        <v>6801.72</v>
      </c>
      <c r="F482" s="92">
        <f t="shared" si="325"/>
        <v>45311</v>
      </c>
      <c r="G482" s="93">
        <f t="shared" si="328"/>
        <v>4.2003345503722755E-3</v>
      </c>
      <c r="H482" s="94">
        <f t="shared" si="326"/>
        <v>45371</v>
      </c>
      <c r="I482" s="94">
        <f t="shared" si="329"/>
        <v>45371</v>
      </c>
      <c r="J482" s="95">
        <f t="shared" si="336"/>
        <v>21</v>
      </c>
      <c r="K482" s="95">
        <f t="shared" si="323"/>
        <v>12</v>
      </c>
      <c r="L482" s="8">
        <f t="shared" si="337"/>
        <v>1.0023980299999999</v>
      </c>
      <c r="M482" s="96">
        <f t="shared" si="322"/>
        <v>1.0056001299999999</v>
      </c>
      <c r="N482" s="96">
        <f t="shared" si="343"/>
        <v>1.0593425037709663</v>
      </c>
      <c r="O482" s="89">
        <f t="shared" si="320"/>
        <v>1.0618828300000001</v>
      </c>
      <c r="P482" s="89">
        <f t="shared" si="330"/>
        <v>927.84769391999998</v>
      </c>
      <c r="Q482" s="11">
        <f t="shared" si="340"/>
        <v>0</v>
      </c>
      <c r="R482" s="7">
        <f t="shared" si="338"/>
        <v>0</v>
      </c>
      <c r="S482" s="89">
        <f t="shared" si="319"/>
        <v>0</v>
      </c>
      <c r="T482" s="98">
        <f t="shared" si="339"/>
        <v>8.5000000000000006E-2</v>
      </c>
      <c r="U482" s="97">
        <f t="shared" si="318"/>
        <v>12</v>
      </c>
      <c r="V482" s="97">
        <v>252</v>
      </c>
      <c r="W482" s="96">
        <f t="shared" si="331"/>
        <v>1.003892317</v>
      </c>
      <c r="X482" s="89">
        <f t="shared" si="332"/>
        <v>3.6114773499999999</v>
      </c>
      <c r="Y482" s="137">
        <f t="shared" si="333"/>
        <v>0</v>
      </c>
      <c r="Z482" s="99" t="str">
        <f t="shared" si="341"/>
        <v>J=</v>
      </c>
      <c r="AA482" s="94">
        <f t="shared" si="342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34"/>
        <v>45359</v>
      </c>
      <c r="B483" s="89">
        <f t="shared" si="327"/>
        <v>931.94676491999996</v>
      </c>
      <c r="C483" s="89">
        <f t="shared" si="321"/>
        <v>873.77596446186499</v>
      </c>
      <c r="D483" s="90">
        <f t="shared" si="335"/>
        <v>6773.27</v>
      </c>
      <c r="E483" s="91">
        <f t="shared" si="324"/>
        <v>6801.72</v>
      </c>
      <c r="F483" s="92">
        <f t="shared" si="325"/>
        <v>45311</v>
      </c>
      <c r="G483" s="93">
        <f t="shared" si="328"/>
        <v>4.2003345503722755E-3</v>
      </c>
      <c r="H483" s="94">
        <f t="shared" si="326"/>
        <v>45371</v>
      </c>
      <c r="I483" s="94">
        <f t="shared" si="329"/>
        <v>45371</v>
      </c>
      <c r="J483" s="95">
        <f t="shared" si="336"/>
        <v>21</v>
      </c>
      <c r="K483" s="95">
        <f t="shared" si="323"/>
        <v>13</v>
      </c>
      <c r="L483" s="8">
        <f t="shared" si="337"/>
        <v>1.00259813</v>
      </c>
      <c r="M483" s="96">
        <f t="shared" si="322"/>
        <v>1.0056001299999999</v>
      </c>
      <c r="N483" s="96">
        <f t="shared" si="343"/>
        <v>1.0593425037709663</v>
      </c>
      <c r="O483" s="89">
        <f t="shared" si="320"/>
        <v>1.0620948100000001</v>
      </c>
      <c r="P483" s="89">
        <f t="shared" si="330"/>
        <v>928.03291694999996</v>
      </c>
      <c r="Q483" s="11">
        <f t="shared" si="340"/>
        <v>0</v>
      </c>
      <c r="R483" s="7">
        <f t="shared" si="338"/>
        <v>0</v>
      </c>
      <c r="S483" s="89">
        <f t="shared" si="319"/>
        <v>0</v>
      </c>
      <c r="T483" s="98">
        <f t="shared" si="339"/>
        <v>8.5000000000000006E-2</v>
      </c>
      <c r="U483" s="97">
        <f t="shared" si="318"/>
        <v>13</v>
      </c>
      <c r="V483" s="97">
        <v>252</v>
      </c>
      <c r="W483" s="96">
        <f t="shared" si="331"/>
        <v>1.0042173590000001</v>
      </c>
      <c r="X483" s="89">
        <f t="shared" si="332"/>
        <v>3.91384797</v>
      </c>
      <c r="Y483" s="137">
        <f t="shared" si="333"/>
        <v>0</v>
      </c>
      <c r="Z483" s="99" t="str">
        <f t="shared" si="341"/>
        <v>J=</v>
      </c>
      <c r="AA483" s="94">
        <f t="shared" si="342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34"/>
        <v>45360</v>
      </c>
      <c r="B484" s="89">
        <f t="shared" si="327"/>
        <v>932.43459586000006</v>
      </c>
      <c r="C484" s="89">
        <f t="shared" si="321"/>
        <v>873.77596446186499</v>
      </c>
      <c r="D484" s="90">
        <f t="shared" si="335"/>
        <v>6773.27</v>
      </c>
      <c r="E484" s="91">
        <f t="shared" si="324"/>
        <v>6801.72</v>
      </c>
      <c r="F484" s="92">
        <f t="shared" si="325"/>
        <v>45311</v>
      </c>
      <c r="G484" s="93">
        <f t="shared" si="328"/>
        <v>4.2003345503722755E-3</v>
      </c>
      <c r="H484" s="94">
        <f t="shared" si="326"/>
        <v>45371</v>
      </c>
      <c r="I484" s="94">
        <f t="shared" si="329"/>
        <v>45371</v>
      </c>
      <c r="J484" s="95">
        <f t="shared" si="336"/>
        <v>21</v>
      </c>
      <c r="K484" s="95">
        <f t="shared" si="323"/>
        <v>14</v>
      </c>
      <c r="L484" s="8">
        <f t="shared" si="337"/>
        <v>1.0027982600000001</v>
      </c>
      <c r="M484" s="96">
        <f t="shared" si="322"/>
        <v>1.0056001299999999</v>
      </c>
      <c r="N484" s="96">
        <f t="shared" si="343"/>
        <v>1.0593425037709663</v>
      </c>
      <c r="O484" s="89">
        <f t="shared" si="320"/>
        <v>1.0623068099999999</v>
      </c>
      <c r="P484" s="89">
        <f t="shared" si="330"/>
        <v>928.21815746000004</v>
      </c>
      <c r="Q484" s="11">
        <f t="shared" si="340"/>
        <v>0</v>
      </c>
      <c r="R484" s="7">
        <f t="shared" si="338"/>
        <v>0</v>
      </c>
      <c r="S484" s="89">
        <f t="shared" si="319"/>
        <v>0</v>
      </c>
      <c r="T484" s="98">
        <f t="shared" si="339"/>
        <v>8.5000000000000006E-2</v>
      </c>
      <c r="U484" s="97">
        <f t="shared" si="318"/>
        <v>14</v>
      </c>
      <c r="V484" s="97">
        <v>252</v>
      </c>
      <c r="W484" s="96">
        <f t="shared" si="331"/>
        <v>1.0045425079999999</v>
      </c>
      <c r="X484" s="89">
        <f t="shared" si="332"/>
        <v>4.2164384000000004</v>
      </c>
      <c r="Y484" s="137">
        <f t="shared" si="333"/>
        <v>0</v>
      </c>
      <c r="Z484" s="99" t="str">
        <f t="shared" si="341"/>
        <v>J=</v>
      </c>
      <c r="AA484" s="94">
        <f t="shared" si="342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34"/>
        <v>45361</v>
      </c>
      <c r="B485" s="89">
        <f t="shared" si="327"/>
        <v>932.43459586000006</v>
      </c>
      <c r="C485" s="89">
        <f t="shared" si="321"/>
        <v>873.77596446186499</v>
      </c>
      <c r="D485" s="90">
        <f t="shared" si="335"/>
        <v>6773.27</v>
      </c>
      <c r="E485" s="91">
        <f t="shared" si="324"/>
        <v>6801.72</v>
      </c>
      <c r="F485" s="92">
        <f t="shared" si="325"/>
        <v>45311</v>
      </c>
      <c r="G485" s="93">
        <f t="shared" si="328"/>
        <v>4.2003345503722755E-3</v>
      </c>
      <c r="H485" s="94">
        <f t="shared" si="326"/>
        <v>45371</v>
      </c>
      <c r="I485" s="94">
        <f t="shared" si="329"/>
        <v>45371</v>
      </c>
      <c r="J485" s="95">
        <f t="shared" si="336"/>
        <v>21</v>
      </c>
      <c r="K485" s="95">
        <f t="shared" si="323"/>
        <v>14</v>
      </c>
      <c r="L485" s="8">
        <f t="shared" si="337"/>
        <v>1.0027982600000001</v>
      </c>
      <c r="M485" s="96">
        <f t="shared" si="322"/>
        <v>1.0056001299999999</v>
      </c>
      <c r="N485" s="96">
        <f t="shared" si="343"/>
        <v>1.0593425037709663</v>
      </c>
      <c r="O485" s="89">
        <f t="shared" si="320"/>
        <v>1.0623068099999999</v>
      </c>
      <c r="P485" s="89">
        <f t="shared" si="330"/>
        <v>928.21815746000004</v>
      </c>
      <c r="Q485" s="11">
        <f t="shared" si="340"/>
        <v>0</v>
      </c>
      <c r="R485" s="7">
        <f t="shared" si="338"/>
        <v>0</v>
      </c>
      <c r="S485" s="89">
        <f t="shared" si="319"/>
        <v>0</v>
      </c>
      <c r="T485" s="98">
        <f t="shared" si="339"/>
        <v>8.5000000000000006E-2</v>
      </c>
      <c r="U485" s="97">
        <f t="shared" ref="U485:U548" si="344">IF(Q484&gt;0,1,IF(K485=K484,U484,U484+1))</f>
        <v>14</v>
      </c>
      <c r="V485" s="97">
        <v>252</v>
      </c>
      <c r="W485" s="96">
        <f t="shared" si="331"/>
        <v>1.0045425079999999</v>
      </c>
      <c r="X485" s="89">
        <f t="shared" si="332"/>
        <v>4.2164384000000004</v>
      </c>
      <c r="Y485" s="137">
        <f t="shared" si="333"/>
        <v>0</v>
      </c>
      <c r="Z485" s="99" t="str">
        <f t="shared" si="341"/>
        <v>J=</v>
      </c>
      <c r="AA485" s="94">
        <f t="shared" si="342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34"/>
        <v>45362</v>
      </c>
      <c r="B486" s="89">
        <f t="shared" si="327"/>
        <v>932.43459586000006</v>
      </c>
      <c r="C486" s="89">
        <f t="shared" si="321"/>
        <v>873.77596446186499</v>
      </c>
      <c r="D486" s="90">
        <f t="shared" si="335"/>
        <v>6773.27</v>
      </c>
      <c r="E486" s="91">
        <f t="shared" si="324"/>
        <v>6801.72</v>
      </c>
      <c r="F486" s="92">
        <f t="shared" si="325"/>
        <v>45311</v>
      </c>
      <c r="G486" s="93">
        <f t="shared" si="328"/>
        <v>4.2003345503722755E-3</v>
      </c>
      <c r="H486" s="94">
        <f t="shared" si="326"/>
        <v>45371</v>
      </c>
      <c r="I486" s="94">
        <f t="shared" si="329"/>
        <v>45371</v>
      </c>
      <c r="J486" s="95">
        <f t="shared" si="336"/>
        <v>21</v>
      </c>
      <c r="K486" s="95">
        <f t="shared" si="323"/>
        <v>14</v>
      </c>
      <c r="L486" s="8">
        <f t="shared" si="337"/>
        <v>1.0027982600000001</v>
      </c>
      <c r="M486" s="96">
        <f t="shared" si="322"/>
        <v>1.0056001299999999</v>
      </c>
      <c r="N486" s="96">
        <f t="shared" si="343"/>
        <v>1.0593425037709663</v>
      </c>
      <c r="O486" s="89">
        <f t="shared" si="320"/>
        <v>1.0623068099999999</v>
      </c>
      <c r="P486" s="89">
        <f t="shared" si="330"/>
        <v>928.21815746000004</v>
      </c>
      <c r="Q486" s="11">
        <f t="shared" si="340"/>
        <v>0</v>
      </c>
      <c r="R486" s="7">
        <f t="shared" si="338"/>
        <v>0</v>
      </c>
      <c r="S486" s="89">
        <f t="shared" si="319"/>
        <v>0</v>
      </c>
      <c r="T486" s="98">
        <f t="shared" si="339"/>
        <v>8.5000000000000006E-2</v>
      </c>
      <c r="U486" s="97">
        <f t="shared" si="344"/>
        <v>14</v>
      </c>
      <c r="V486" s="97">
        <v>252</v>
      </c>
      <c r="W486" s="96">
        <f t="shared" si="331"/>
        <v>1.0045425079999999</v>
      </c>
      <c r="X486" s="89">
        <f t="shared" si="332"/>
        <v>4.2164384000000004</v>
      </c>
      <c r="Y486" s="137">
        <f t="shared" si="333"/>
        <v>0</v>
      </c>
      <c r="Z486" s="99" t="str">
        <f t="shared" si="341"/>
        <v>J=</v>
      </c>
      <c r="AA486" s="94">
        <f t="shared" si="342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34"/>
        <v>45363</v>
      </c>
      <c r="B487" s="89">
        <f t="shared" si="327"/>
        <v>932.92269649000002</v>
      </c>
      <c r="C487" s="89">
        <f t="shared" si="321"/>
        <v>873.77596446186499</v>
      </c>
      <c r="D487" s="90">
        <f t="shared" si="335"/>
        <v>6773.27</v>
      </c>
      <c r="E487" s="91">
        <f t="shared" si="324"/>
        <v>6801.72</v>
      </c>
      <c r="F487" s="92">
        <f t="shared" si="325"/>
        <v>45311</v>
      </c>
      <c r="G487" s="93">
        <f t="shared" si="328"/>
        <v>4.2003345503722755E-3</v>
      </c>
      <c r="H487" s="94">
        <f t="shared" si="326"/>
        <v>45371</v>
      </c>
      <c r="I487" s="94">
        <f t="shared" si="329"/>
        <v>45371</v>
      </c>
      <c r="J487" s="95">
        <f t="shared" si="336"/>
        <v>21</v>
      </c>
      <c r="K487" s="95">
        <f t="shared" si="323"/>
        <v>15</v>
      </c>
      <c r="L487" s="8">
        <f t="shared" si="337"/>
        <v>1.00299844</v>
      </c>
      <c r="M487" s="96">
        <f t="shared" si="322"/>
        <v>1.0056001299999999</v>
      </c>
      <c r="N487" s="96">
        <f t="shared" si="343"/>
        <v>1.0593425037709663</v>
      </c>
      <c r="O487" s="89">
        <f t="shared" si="320"/>
        <v>1.0625188699999999</v>
      </c>
      <c r="P487" s="89">
        <f t="shared" si="330"/>
        <v>928.40345038999999</v>
      </c>
      <c r="Q487" s="11">
        <f t="shared" si="340"/>
        <v>0</v>
      </c>
      <c r="R487" s="7">
        <f t="shared" si="338"/>
        <v>0</v>
      </c>
      <c r="S487" s="89">
        <f t="shared" ref="S487:S550" si="345">IF(R487&gt;0,TRUNC(R487*P487,8),0)</f>
        <v>0</v>
      </c>
      <c r="T487" s="98">
        <f t="shared" si="339"/>
        <v>8.5000000000000006E-2</v>
      </c>
      <c r="U487" s="97">
        <f t="shared" si="344"/>
        <v>15</v>
      </c>
      <c r="V487" s="97">
        <v>252</v>
      </c>
      <c r="W487" s="96">
        <f t="shared" si="331"/>
        <v>1.0048677610000001</v>
      </c>
      <c r="X487" s="89">
        <f t="shared" si="332"/>
        <v>4.5192461000000002</v>
      </c>
      <c r="Y487" s="137">
        <f t="shared" si="333"/>
        <v>0</v>
      </c>
      <c r="Z487" s="99" t="str">
        <f t="shared" si="341"/>
        <v>J=</v>
      </c>
      <c r="AA487" s="94">
        <f t="shared" si="342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34"/>
        <v>45364</v>
      </c>
      <c r="B488" s="89">
        <f t="shared" si="327"/>
        <v>933.41104151000002</v>
      </c>
      <c r="C488" s="89">
        <f t="shared" si="321"/>
        <v>873.77596446186499</v>
      </c>
      <c r="D488" s="90">
        <f t="shared" si="335"/>
        <v>6773.27</v>
      </c>
      <c r="E488" s="91">
        <f t="shared" si="324"/>
        <v>6801.72</v>
      </c>
      <c r="F488" s="92">
        <f t="shared" si="325"/>
        <v>45311</v>
      </c>
      <c r="G488" s="93">
        <f t="shared" si="328"/>
        <v>4.2003345503722755E-3</v>
      </c>
      <c r="H488" s="94">
        <f t="shared" si="326"/>
        <v>45371</v>
      </c>
      <c r="I488" s="94">
        <f t="shared" si="329"/>
        <v>45371</v>
      </c>
      <c r="J488" s="95">
        <f t="shared" si="336"/>
        <v>21</v>
      </c>
      <c r="K488" s="95">
        <f t="shared" si="323"/>
        <v>16</v>
      </c>
      <c r="L488" s="8">
        <f t="shared" si="337"/>
        <v>1.0031986500000001</v>
      </c>
      <c r="M488" s="96">
        <f t="shared" si="322"/>
        <v>1.0056001299999999</v>
      </c>
      <c r="N488" s="96">
        <f t="shared" si="343"/>
        <v>1.0593425037709663</v>
      </c>
      <c r="O488" s="89">
        <f t="shared" si="320"/>
        <v>1.0627309599999999</v>
      </c>
      <c r="P488" s="89">
        <f t="shared" si="330"/>
        <v>928.58876953000004</v>
      </c>
      <c r="Q488" s="11">
        <f t="shared" si="340"/>
        <v>0</v>
      </c>
      <c r="R488" s="7">
        <f t="shared" si="338"/>
        <v>0</v>
      </c>
      <c r="S488" s="89">
        <f t="shared" si="345"/>
        <v>0</v>
      </c>
      <c r="T488" s="98">
        <f t="shared" si="339"/>
        <v>8.5000000000000006E-2</v>
      </c>
      <c r="U488" s="97">
        <f t="shared" si="344"/>
        <v>16</v>
      </c>
      <c r="V488" s="97">
        <v>252</v>
      </c>
      <c r="W488" s="96">
        <f t="shared" si="331"/>
        <v>1.0051931190000001</v>
      </c>
      <c r="X488" s="89">
        <f t="shared" si="332"/>
        <v>4.82227198</v>
      </c>
      <c r="Y488" s="137">
        <f t="shared" si="333"/>
        <v>0</v>
      </c>
      <c r="Z488" s="99" t="str">
        <f t="shared" si="341"/>
        <v>J=</v>
      </c>
      <c r="AA488" s="94">
        <f t="shared" si="342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34"/>
        <v>45365</v>
      </c>
      <c r="B489" s="89">
        <f t="shared" si="327"/>
        <v>933.89965827999993</v>
      </c>
      <c r="C489" s="89">
        <f t="shared" si="321"/>
        <v>873.77596446186499</v>
      </c>
      <c r="D489" s="90">
        <f t="shared" si="335"/>
        <v>6773.27</v>
      </c>
      <c r="E489" s="91">
        <f t="shared" si="324"/>
        <v>6801.72</v>
      </c>
      <c r="F489" s="92">
        <f t="shared" si="325"/>
        <v>45311</v>
      </c>
      <c r="G489" s="93">
        <f t="shared" si="328"/>
        <v>4.2003345503722755E-3</v>
      </c>
      <c r="H489" s="94">
        <f t="shared" si="326"/>
        <v>45371</v>
      </c>
      <c r="I489" s="94">
        <f t="shared" si="329"/>
        <v>45371</v>
      </c>
      <c r="J489" s="95">
        <f t="shared" si="336"/>
        <v>21</v>
      </c>
      <c r="K489" s="95">
        <f t="shared" si="323"/>
        <v>17</v>
      </c>
      <c r="L489" s="8">
        <f t="shared" si="337"/>
        <v>1.00339891</v>
      </c>
      <c r="M489" s="96">
        <f t="shared" si="322"/>
        <v>1.0056001299999999</v>
      </c>
      <c r="N489" s="96">
        <f t="shared" si="343"/>
        <v>1.0593425037709663</v>
      </c>
      <c r="O489" s="89">
        <f t="shared" ref="O489:O552" si="346">TRUNC(TRUNC((L489*N489),15),8)</f>
        <v>1.06294311</v>
      </c>
      <c r="P489" s="89">
        <f t="shared" si="330"/>
        <v>928.77414109999995</v>
      </c>
      <c r="Q489" s="11">
        <f t="shared" si="340"/>
        <v>0</v>
      </c>
      <c r="R489" s="7">
        <f t="shared" si="338"/>
        <v>0</v>
      </c>
      <c r="S489" s="89">
        <f t="shared" si="345"/>
        <v>0</v>
      </c>
      <c r="T489" s="98">
        <f t="shared" si="339"/>
        <v>8.5000000000000006E-2</v>
      </c>
      <c r="U489" s="97">
        <f t="shared" si="344"/>
        <v>17</v>
      </c>
      <c r="V489" s="97">
        <v>252</v>
      </c>
      <c r="W489" s="96">
        <f t="shared" si="331"/>
        <v>1.005518583</v>
      </c>
      <c r="X489" s="89">
        <f t="shared" si="332"/>
        <v>5.1255171800000001</v>
      </c>
      <c r="Y489" s="137">
        <f t="shared" si="333"/>
        <v>0</v>
      </c>
      <c r="Z489" s="99" t="str">
        <f t="shared" si="341"/>
        <v>J=</v>
      </c>
      <c r="AA489" s="94">
        <f t="shared" si="342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34"/>
        <v>45366</v>
      </c>
      <c r="B490" s="89">
        <f t="shared" si="327"/>
        <v>934.38851176999992</v>
      </c>
      <c r="C490" s="89">
        <f t="shared" ref="C490:C553" si="347">C489-(S489/O489)</f>
        <v>873.77596446186499</v>
      </c>
      <c r="D490" s="90">
        <f t="shared" si="335"/>
        <v>6773.27</v>
      </c>
      <c r="E490" s="91">
        <f t="shared" si="324"/>
        <v>6801.72</v>
      </c>
      <c r="F490" s="92">
        <f t="shared" si="325"/>
        <v>45311</v>
      </c>
      <c r="G490" s="93">
        <f t="shared" si="328"/>
        <v>4.2003345503722755E-3</v>
      </c>
      <c r="H490" s="94">
        <f t="shared" si="326"/>
        <v>45371</v>
      </c>
      <c r="I490" s="94">
        <f t="shared" si="329"/>
        <v>45371</v>
      </c>
      <c r="J490" s="95">
        <f t="shared" si="336"/>
        <v>21</v>
      </c>
      <c r="K490" s="95">
        <f t="shared" si="323"/>
        <v>18</v>
      </c>
      <c r="L490" s="8">
        <f t="shared" si="337"/>
        <v>1.0035992</v>
      </c>
      <c r="M490" s="96">
        <f t="shared" ref="M490:M553" si="348">IF(I490&gt;I489,L489,M489)</f>
        <v>1.0056001299999999</v>
      </c>
      <c r="N490" s="96">
        <f t="shared" si="343"/>
        <v>1.0593425037709663</v>
      </c>
      <c r="O490" s="89">
        <f t="shared" si="346"/>
        <v>1.0631552799999999</v>
      </c>
      <c r="P490" s="89">
        <f t="shared" si="330"/>
        <v>928.95953014999998</v>
      </c>
      <c r="Q490" s="11">
        <f t="shared" si="340"/>
        <v>0</v>
      </c>
      <c r="R490" s="7">
        <f t="shared" si="338"/>
        <v>0</v>
      </c>
      <c r="S490" s="89">
        <f t="shared" si="345"/>
        <v>0</v>
      </c>
      <c r="T490" s="98">
        <f t="shared" si="339"/>
        <v>8.5000000000000006E-2</v>
      </c>
      <c r="U490" s="97">
        <f t="shared" si="344"/>
        <v>18</v>
      </c>
      <c r="V490" s="97">
        <v>252</v>
      </c>
      <c r="W490" s="96">
        <f t="shared" si="331"/>
        <v>1.005844153</v>
      </c>
      <c r="X490" s="89">
        <f t="shared" si="332"/>
        <v>5.4289816200000001</v>
      </c>
      <c r="Y490" s="137">
        <f t="shared" si="333"/>
        <v>0</v>
      </c>
      <c r="Z490" s="99" t="str">
        <f t="shared" si="341"/>
        <v>J=</v>
      </c>
      <c r="AA490" s="94">
        <f t="shared" si="342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34"/>
        <v>45367</v>
      </c>
      <c r="B491" s="89">
        <f t="shared" si="327"/>
        <v>934.87763534999999</v>
      </c>
      <c r="C491" s="89">
        <f t="shared" si="347"/>
        <v>873.77596446186499</v>
      </c>
      <c r="D491" s="90">
        <f t="shared" si="335"/>
        <v>6773.27</v>
      </c>
      <c r="E491" s="91">
        <f t="shared" si="324"/>
        <v>6801.72</v>
      </c>
      <c r="F491" s="92">
        <f t="shared" si="325"/>
        <v>45311</v>
      </c>
      <c r="G491" s="93">
        <f t="shared" si="328"/>
        <v>4.2003345503722755E-3</v>
      </c>
      <c r="H491" s="94">
        <f t="shared" si="326"/>
        <v>45371</v>
      </c>
      <c r="I491" s="94">
        <f t="shared" si="329"/>
        <v>45371</v>
      </c>
      <c r="J491" s="95">
        <f t="shared" si="336"/>
        <v>21</v>
      </c>
      <c r="K491" s="95">
        <f t="shared" ref="K491:K554" si="349">(J491-(NETWORKDAYS(A491,I491,AD$201:AD$502)-1))</f>
        <v>19</v>
      </c>
      <c r="L491" s="8">
        <f t="shared" si="337"/>
        <v>1.0037995399999999</v>
      </c>
      <c r="M491" s="96">
        <f t="shared" si="348"/>
        <v>1.0056001299999999</v>
      </c>
      <c r="N491" s="96">
        <f t="shared" si="343"/>
        <v>1.0593425037709663</v>
      </c>
      <c r="O491" s="89">
        <f t="shared" si="346"/>
        <v>1.06336751</v>
      </c>
      <c r="P491" s="89">
        <f t="shared" si="330"/>
        <v>929.14497161999998</v>
      </c>
      <c r="Q491" s="11">
        <f t="shared" si="340"/>
        <v>0</v>
      </c>
      <c r="R491" s="7">
        <f t="shared" si="338"/>
        <v>0</v>
      </c>
      <c r="S491" s="89">
        <f t="shared" si="345"/>
        <v>0</v>
      </c>
      <c r="T491" s="98">
        <f t="shared" si="339"/>
        <v>8.5000000000000006E-2</v>
      </c>
      <c r="U491" s="97">
        <f t="shared" si="344"/>
        <v>19</v>
      </c>
      <c r="V491" s="97">
        <v>252</v>
      </c>
      <c r="W491" s="96">
        <f t="shared" si="331"/>
        <v>1.0061698269999999</v>
      </c>
      <c r="X491" s="89">
        <f t="shared" si="332"/>
        <v>5.7326637299999996</v>
      </c>
      <c r="Y491" s="137">
        <f t="shared" si="333"/>
        <v>0</v>
      </c>
      <c r="Z491" s="99" t="str">
        <f t="shared" si="341"/>
        <v>J=</v>
      </c>
      <c r="AA491" s="94">
        <f t="shared" si="342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34"/>
        <v>45368</v>
      </c>
      <c r="B492" s="89">
        <f t="shared" si="327"/>
        <v>934.87763534999999</v>
      </c>
      <c r="C492" s="89">
        <f t="shared" si="347"/>
        <v>873.77596446186499</v>
      </c>
      <c r="D492" s="90">
        <f t="shared" si="335"/>
        <v>6773.27</v>
      </c>
      <c r="E492" s="91">
        <f t="shared" ref="E492:E555" si="350">IF($K492=1,VLOOKUP($A491,$AO$10:$AS$200,4),E491)</f>
        <v>6801.72</v>
      </c>
      <c r="F492" s="92">
        <f t="shared" ref="F492:F555" si="351">IF($K492=1,VLOOKUP($A491,$AO$10:$AS$200,5),F491)</f>
        <v>45311</v>
      </c>
      <c r="G492" s="93">
        <f t="shared" si="328"/>
        <v>4.2003345503722755E-3</v>
      </c>
      <c r="H492" s="94">
        <f t="shared" ref="H492:H555" si="352">IF(DAY(A492)=H$9,VLOOKUP(A492,AH$118:AN$450,4),H491)</f>
        <v>45371</v>
      </c>
      <c r="I492" s="94">
        <f t="shared" si="329"/>
        <v>45371</v>
      </c>
      <c r="J492" s="95">
        <f t="shared" si="336"/>
        <v>21</v>
      </c>
      <c r="K492" s="95">
        <f t="shared" si="349"/>
        <v>19</v>
      </c>
      <c r="L492" s="8">
        <f t="shared" si="337"/>
        <v>1.0037995399999999</v>
      </c>
      <c r="M492" s="96">
        <f t="shared" si="348"/>
        <v>1.0056001299999999</v>
      </c>
      <c r="N492" s="96">
        <f t="shared" si="343"/>
        <v>1.0593425037709663</v>
      </c>
      <c r="O492" s="89">
        <f t="shared" si="346"/>
        <v>1.06336751</v>
      </c>
      <c r="P492" s="89">
        <f t="shared" si="330"/>
        <v>929.14497161999998</v>
      </c>
      <c r="Q492" s="11">
        <f t="shared" si="340"/>
        <v>0</v>
      </c>
      <c r="R492" s="7">
        <f t="shared" si="338"/>
        <v>0</v>
      </c>
      <c r="S492" s="89">
        <f t="shared" si="345"/>
        <v>0</v>
      </c>
      <c r="T492" s="98">
        <f t="shared" si="339"/>
        <v>8.5000000000000006E-2</v>
      </c>
      <c r="U492" s="97">
        <f t="shared" si="344"/>
        <v>19</v>
      </c>
      <c r="V492" s="97">
        <v>252</v>
      </c>
      <c r="W492" s="96">
        <f t="shared" si="331"/>
        <v>1.0061698269999999</v>
      </c>
      <c r="X492" s="89">
        <f t="shared" si="332"/>
        <v>5.7326637299999996</v>
      </c>
      <c r="Y492" s="137">
        <f t="shared" si="333"/>
        <v>0</v>
      </c>
      <c r="Z492" s="99" t="str">
        <f t="shared" si="341"/>
        <v>J=</v>
      </c>
      <c r="AA492" s="94">
        <f t="shared" si="342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34"/>
        <v>45369</v>
      </c>
      <c r="B493" s="89">
        <f t="shared" si="327"/>
        <v>934.87763534999999</v>
      </c>
      <c r="C493" s="89">
        <f t="shared" si="347"/>
        <v>873.77596446186499</v>
      </c>
      <c r="D493" s="90">
        <f t="shared" si="335"/>
        <v>6773.27</v>
      </c>
      <c r="E493" s="91">
        <f t="shared" si="350"/>
        <v>6801.72</v>
      </c>
      <c r="F493" s="92">
        <f t="shared" si="351"/>
        <v>45311</v>
      </c>
      <c r="G493" s="93">
        <f t="shared" si="328"/>
        <v>4.2003345503722755E-3</v>
      </c>
      <c r="H493" s="94">
        <f t="shared" si="352"/>
        <v>45371</v>
      </c>
      <c r="I493" s="94">
        <f t="shared" si="329"/>
        <v>45371</v>
      </c>
      <c r="J493" s="95">
        <f t="shared" si="336"/>
        <v>21</v>
      </c>
      <c r="K493" s="95">
        <f t="shared" si="349"/>
        <v>19</v>
      </c>
      <c r="L493" s="8">
        <f t="shared" si="337"/>
        <v>1.0037995399999999</v>
      </c>
      <c r="M493" s="96">
        <f t="shared" si="348"/>
        <v>1.0056001299999999</v>
      </c>
      <c r="N493" s="96">
        <f t="shared" si="343"/>
        <v>1.0593425037709663</v>
      </c>
      <c r="O493" s="89">
        <f t="shared" si="346"/>
        <v>1.06336751</v>
      </c>
      <c r="P493" s="89">
        <f t="shared" si="330"/>
        <v>929.14497161999998</v>
      </c>
      <c r="Q493" s="11">
        <f t="shared" si="340"/>
        <v>0</v>
      </c>
      <c r="R493" s="7">
        <f t="shared" si="338"/>
        <v>0</v>
      </c>
      <c r="S493" s="89">
        <f t="shared" si="345"/>
        <v>0</v>
      </c>
      <c r="T493" s="98">
        <f t="shared" si="339"/>
        <v>8.5000000000000006E-2</v>
      </c>
      <c r="U493" s="97">
        <f t="shared" si="344"/>
        <v>19</v>
      </c>
      <c r="V493" s="97">
        <v>252</v>
      </c>
      <c r="W493" s="96">
        <f t="shared" si="331"/>
        <v>1.0061698269999999</v>
      </c>
      <c r="X493" s="89">
        <f t="shared" si="332"/>
        <v>5.7326637299999996</v>
      </c>
      <c r="Y493" s="137">
        <f t="shared" si="333"/>
        <v>0</v>
      </c>
      <c r="Z493" s="99" t="str">
        <f t="shared" si="341"/>
        <v>J=</v>
      </c>
      <c r="AA493" s="94">
        <f t="shared" si="342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34"/>
        <v>45370</v>
      </c>
      <c r="B494" s="89">
        <f t="shared" si="327"/>
        <v>935.36700553999992</v>
      </c>
      <c r="C494" s="89">
        <f t="shared" si="347"/>
        <v>873.77596446186499</v>
      </c>
      <c r="D494" s="90">
        <f t="shared" si="335"/>
        <v>6773.27</v>
      </c>
      <c r="E494" s="91">
        <f t="shared" si="350"/>
        <v>6801.72</v>
      </c>
      <c r="F494" s="92">
        <f t="shared" si="351"/>
        <v>45311</v>
      </c>
      <c r="G494" s="93">
        <f t="shared" si="328"/>
        <v>4.2003345503722755E-3</v>
      </c>
      <c r="H494" s="94">
        <f t="shared" si="352"/>
        <v>45371</v>
      </c>
      <c r="I494" s="94">
        <f t="shared" si="329"/>
        <v>45371</v>
      </c>
      <c r="J494" s="95">
        <f t="shared" si="336"/>
        <v>21</v>
      </c>
      <c r="K494" s="95">
        <f t="shared" si="349"/>
        <v>20</v>
      </c>
      <c r="L494" s="8">
        <f t="shared" si="337"/>
        <v>1.0039999100000001</v>
      </c>
      <c r="M494" s="96">
        <f t="shared" si="348"/>
        <v>1.0056001299999999</v>
      </c>
      <c r="N494" s="96">
        <f t="shared" si="343"/>
        <v>1.0593425037709663</v>
      </c>
      <c r="O494" s="89">
        <f t="shared" si="346"/>
        <v>1.06357977</v>
      </c>
      <c r="P494" s="89">
        <f t="shared" si="330"/>
        <v>929.33043930999997</v>
      </c>
      <c r="Q494" s="11">
        <f t="shared" si="340"/>
        <v>0</v>
      </c>
      <c r="R494" s="7">
        <f t="shared" si="338"/>
        <v>0</v>
      </c>
      <c r="S494" s="89">
        <f t="shared" si="345"/>
        <v>0</v>
      </c>
      <c r="T494" s="98">
        <f t="shared" si="339"/>
        <v>8.5000000000000006E-2</v>
      </c>
      <c r="U494" s="97">
        <f t="shared" si="344"/>
        <v>20</v>
      </c>
      <c r="V494" s="97">
        <v>252</v>
      </c>
      <c r="W494" s="96">
        <f t="shared" si="331"/>
        <v>1.006495608</v>
      </c>
      <c r="X494" s="89">
        <f t="shared" si="332"/>
        <v>6.03656623</v>
      </c>
      <c r="Y494" s="137">
        <f t="shared" si="333"/>
        <v>0</v>
      </c>
      <c r="Z494" s="99" t="str">
        <f t="shared" si="341"/>
        <v>J=</v>
      </c>
      <c r="AA494" s="94">
        <f t="shared" si="342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34"/>
        <v>45371</v>
      </c>
      <c r="B495" s="89">
        <f t="shared" si="327"/>
        <v>935.85664602999998</v>
      </c>
      <c r="C495" s="89">
        <f t="shared" si="347"/>
        <v>873.77596446186499</v>
      </c>
      <c r="D495" s="90">
        <f t="shared" si="335"/>
        <v>6773.27</v>
      </c>
      <c r="E495" s="91">
        <f t="shared" si="350"/>
        <v>6801.72</v>
      </c>
      <c r="F495" s="92">
        <f t="shared" si="351"/>
        <v>45311</v>
      </c>
      <c r="G495" s="93">
        <f t="shared" si="328"/>
        <v>4.2003345503722755E-3</v>
      </c>
      <c r="H495" s="94">
        <f t="shared" si="352"/>
        <v>45404</v>
      </c>
      <c r="I495" s="94">
        <f t="shared" si="329"/>
        <v>45371</v>
      </c>
      <c r="J495" s="95">
        <f t="shared" si="336"/>
        <v>21</v>
      </c>
      <c r="K495" s="95">
        <f t="shared" si="349"/>
        <v>21</v>
      </c>
      <c r="L495" s="8">
        <f t="shared" si="337"/>
        <v>1.00420033</v>
      </c>
      <c r="M495" s="96">
        <f t="shared" si="348"/>
        <v>1.0056001299999999</v>
      </c>
      <c r="N495" s="96">
        <f t="shared" si="343"/>
        <v>1.0593425037709663</v>
      </c>
      <c r="O495" s="89">
        <f t="shared" si="346"/>
        <v>1.06379209</v>
      </c>
      <c r="P495" s="89">
        <f t="shared" si="330"/>
        <v>929.51595941999994</v>
      </c>
      <c r="Q495" s="11">
        <f t="shared" si="340"/>
        <v>16</v>
      </c>
      <c r="R495" s="7">
        <f t="shared" si="338"/>
        <v>1.5235E-2</v>
      </c>
      <c r="S495" s="89">
        <f t="shared" si="345"/>
        <v>14.16117564</v>
      </c>
      <c r="T495" s="98">
        <f t="shared" si="339"/>
        <v>8.5000000000000006E-2</v>
      </c>
      <c r="U495" s="97">
        <f t="shared" si="344"/>
        <v>21</v>
      </c>
      <c r="V495" s="97">
        <v>252</v>
      </c>
      <c r="W495" s="96">
        <f t="shared" si="331"/>
        <v>1.0068214929999999</v>
      </c>
      <c r="X495" s="89">
        <f t="shared" si="332"/>
        <v>6.3406866099999997</v>
      </c>
      <c r="Y495" s="137">
        <f t="shared" si="333"/>
        <v>20.501862249999999</v>
      </c>
      <c r="Z495" s="99" t="str">
        <f t="shared" si="341"/>
        <v>J=</v>
      </c>
      <c r="AA495" s="94">
        <f t="shared" si="342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34"/>
        <v>45372</v>
      </c>
      <c r="B496" s="89">
        <f t="shared" si="327"/>
        <v>915.99521520999997</v>
      </c>
      <c r="C496" s="89">
        <f t="shared" si="347"/>
        <v>860.4639876450417</v>
      </c>
      <c r="D496" s="90">
        <f t="shared" si="335"/>
        <v>6801.72</v>
      </c>
      <c r="E496" s="91">
        <f t="shared" si="350"/>
        <v>6858.17</v>
      </c>
      <c r="F496" s="92">
        <f t="shared" si="351"/>
        <v>45342</v>
      </c>
      <c r="G496" s="93">
        <f t="shared" si="328"/>
        <v>8.2993713354857501E-3</v>
      </c>
      <c r="H496" s="94">
        <f t="shared" si="352"/>
        <v>45404</v>
      </c>
      <c r="I496" s="94">
        <f t="shared" si="329"/>
        <v>45404</v>
      </c>
      <c r="J496" s="95">
        <f t="shared" si="336"/>
        <v>22</v>
      </c>
      <c r="K496" s="95">
        <f t="shared" si="349"/>
        <v>1</v>
      </c>
      <c r="L496" s="8">
        <f t="shared" si="337"/>
        <v>1.0003757499999999</v>
      </c>
      <c r="M496" s="96">
        <f t="shared" si="348"/>
        <v>1.00420033</v>
      </c>
      <c r="N496" s="96">
        <f t="shared" si="343"/>
        <v>1.0637920918698305</v>
      </c>
      <c r="O496" s="89">
        <f t="shared" si="346"/>
        <v>1.0641918100000001</v>
      </c>
      <c r="P496" s="89">
        <f t="shared" si="330"/>
        <v>915.69872844999998</v>
      </c>
      <c r="Q496" s="11">
        <f t="shared" si="340"/>
        <v>0</v>
      </c>
      <c r="R496" s="7">
        <f t="shared" si="338"/>
        <v>0</v>
      </c>
      <c r="S496" s="89">
        <f t="shared" si="345"/>
        <v>0</v>
      </c>
      <c r="T496" s="98">
        <f t="shared" si="339"/>
        <v>8.5000000000000006E-2</v>
      </c>
      <c r="U496" s="97">
        <f t="shared" si="344"/>
        <v>1</v>
      </c>
      <c r="V496" s="97">
        <v>252</v>
      </c>
      <c r="W496" s="96">
        <f t="shared" si="331"/>
        <v>1.0003237819999999</v>
      </c>
      <c r="X496" s="89">
        <f t="shared" si="332"/>
        <v>0.29648676000000002</v>
      </c>
      <c r="Y496" s="137">
        <f t="shared" si="333"/>
        <v>0</v>
      </c>
      <c r="Z496" s="99" t="str">
        <f t="shared" si="341"/>
        <v>J=</v>
      </c>
      <c r="AA496" s="94">
        <f t="shared" si="342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34"/>
        <v>45373</v>
      </c>
      <c r="B497" s="89">
        <f t="shared" si="327"/>
        <v>916.63610423</v>
      </c>
      <c r="C497" s="89">
        <f t="shared" si="347"/>
        <v>860.4639876450417</v>
      </c>
      <c r="D497" s="90">
        <f t="shared" si="335"/>
        <v>6801.72</v>
      </c>
      <c r="E497" s="91">
        <f t="shared" si="350"/>
        <v>6858.17</v>
      </c>
      <c r="F497" s="92">
        <f t="shared" si="351"/>
        <v>45342</v>
      </c>
      <c r="G497" s="93">
        <f t="shared" si="328"/>
        <v>8.2993713354857501E-3</v>
      </c>
      <c r="H497" s="94">
        <f t="shared" si="352"/>
        <v>45404</v>
      </c>
      <c r="I497" s="94">
        <f t="shared" si="329"/>
        <v>45404</v>
      </c>
      <c r="J497" s="95">
        <f t="shared" si="336"/>
        <v>22</v>
      </c>
      <c r="K497" s="95">
        <f t="shared" si="349"/>
        <v>2</v>
      </c>
      <c r="L497" s="8">
        <f t="shared" si="337"/>
        <v>1.00075165</v>
      </c>
      <c r="M497" s="96">
        <f t="shared" si="348"/>
        <v>1.00420033</v>
      </c>
      <c r="N497" s="96">
        <f t="shared" si="343"/>
        <v>1.0637920918698305</v>
      </c>
      <c r="O497" s="89">
        <f t="shared" si="346"/>
        <v>1.0645916900000001</v>
      </c>
      <c r="P497" s="89">
        <f t="shared" si="330"/>
        <v>916.04281078999998</v>
      </c>
      <c r="Q497" s="11">
        <f t="shared" si="340"/>
        <v>0</v>
      </c>
      <c r="R497" s="7">
        <f t="shared" si="338"/>
        <v>0</v>
      </c>
      <c r="S497" s="89">
        <f t="shared" si="345"/>
        <v>0</v>
      </c>
      <c r="T497" s="98">
        <f t="shared" si="339"/>
        <v>8.5000000000000006E-2</v>
      </c>
      <c r="U497" s="97">
        <f t="shared" si="344"/>
        <v>2</v>
      </c>
      <c r="V497" s="97">
        <v>252</v>
      </c>
      <c r="W497" s="96">
        <f t="shared" si="331"/>
        <v>1.00064767</v>
      </c>
      <c r="X497" s="89">
        <f t="shared" si="332"/>
        <v>0.59329343999999995</v>
      </c>
      <c r="Y497" s="137">
        <f t="shared" si="333"/>
        <v>0</v>
      </c>
      <c r="Z497" s="99" t="str">
        <f t="shared" si="341"/>
        <v>J=</v>
      </c>
      <c r="AA497" s="94">
        <f t="shared" si="342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34"/>
        <v>45374</v>
      </c>
      <c r="B498" s="89">
        <f t="shared" si="327"/>
        <v>917.27743201999999</v>
      </c>
      <c r="C498" s="89">
        <f t="shared" si="347"/>
        <v>860.4639876450417</v>
      </c>
      <c r="D498" s="90">
        <f t="shared" si="335"/>
        <v>6801.72</v>
      </c>
      <c r="E498" s="91">
        <f t="shared" si="350"/>
        <v>6858.17</v>
      </c>
      <c r="F498" s="92">
        <f t="shared" si="351"/>
        <v>45342</v>
      </c>
      <c r="G498" s="93">
        <f t="shared" si="328"/>
        <v>8.2993713354857501E-3</v>
      </c>
      <c r="H498" s="94">
        <f t="shared" si="352"/>
        <v>45404</v>
      </c>
      <c r="I498" s="94">
        <f t="shared" si="329"/>
        <v>45404</v>
      </c>
      <c r="J498" s="95">
        <f t="shared" si="336"/>
        <v>22</v>
      </c>
      <c r="K498" s="95">
        <f t="shared" si="349"/>
        <v>3</v>
      </c>
      <c r="L498" s="8">
        <f t="shared" si="337"/>
        <v>1.0011276899999999</v>
      </c>
      <c r="M498" s="96">
        <f t="shared" si="348"/>
        <v>1.00420033</v>
      </c>
      <c r="N498" s="96">
        <f t="shared" si="343"/>
        <v>1.0637920918698305</v>
      </c>
      <c r="O498" s="89">
        <f t="shared" si="346"/>
        <v>1.0649917099999999</v>
      </c>
      <c r="P498" s="89">
        <f t="shared" si="330"/>
        <v>916.38701359000004</v>
      </c>
      <c r="Q498" s="11">
        <f t="shared" si="340"/>
        <v>0</v>
      </c>
      <c r="R498" s="7">
        <f t="shared" si="338"/>
        <v>0</v>
      </c>
      <c r="S498" s="89">
        <f t="shared" si="345"/>
        <v>0</v>
      </c>
      <c r="T498" s="98">
        <f t="shared" si="339"/>
        <v>8.5000000000000006E-2</v>
      </c>
      <c r="U498" s="97">
        <f t="shared" si="344"/>
        <v>3</v>
      </c>
      <c r="V498" s="97">
        <v>252</v>
      </c>
      <c r="W498" s="96">
        <f t="shared" si="331"/>
        <v>1.000971662</v>
      </c>
      <c r="X498" s="89">
        <f t="shared" si="332"/>
        <v>0.89041842999999998</v>
      </c>
      <c r="Y498" s="137">
        <f t="shared" si="333"/>
        <v>0</v>
      </c>
      <c r="Z498" s="99" t="str">
        <f t="shared" si="341"/>
        <v>J=</v>
      </c>
      <c r="AA498" s="94">
        <f t="shared" si="342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34"/>
        <v>45375</v>
      </c>
      <c r="B499" s="89">
        <f t="shared" si="327"/>
        <v>917.27743201999999</v>
      </c>
      <c r="C499" s="89">
        <f t="shared" si="347"/>
        <v>860.4639876450417</v>
      </c>
      <c r="D499" s="90">
        <f t="shared" si="335"/>
        <v>6801.72</v>
      </c>
      <c r="E499" s="91">
        <f t="shared" si="350"/>
        <v>6858.17</v>
      </c>
      <c r="F499" s="92">
        <f t="shared" si="351"/>
        <v>45342</v>
      </c>
      <c r="G499" s="93">
        <f t="shared" si="328"/>
        <v>8.2993713354857501E-3</v>
      </c>
      <c r="H499" s="94">
        <f t="shared" si="352"/>
        <v>45404</v>
      </c>
      <c r="I499" s="94">
        <f t="shared" si="329"/>
        <v>45404</v>
      </c>
      <c r="J499" s="95">
        <f t="shared" si="336"/>
        <v>22</v>
      </c>
      <c r="K499" s="95">
        <f t="shared" si="349"/>
        <v>3</v>
      </c>
      <c r="L499" s="8">
        <f t="shared" si="337"/>
        <v>1.0011276899999999</v>
      </c>
      <c r="M499" s="96">
        <f t="shared" si="348"/>
        <v>1.00420033</v>
      </c>
      <c r="N499" s="96">
        <f t="shared" si="343"/>
        <v>1.0637920918698305</v>
      </c>
      <c r="O499" s="89">
        <f t="shared" si="346"/>
        <v>1.0649917099999999</v>
      </c>
      <c r="P499" s="89">
        <f t="shared" si="330"/>
        <v>916.38701359000004</v>
      </c>
      <c r="Q499" s="11">
        <f t="shared" si="340"/>
        <v>0</v>
      </c>
      <c r="R499" s="7">
        <f t="shared" si="338"/>
        <v>0</v>
      </c>
      <c r="S499" s="89">
        <f t="shared" si="345"/>
        <v>0</v>
      </c>
      <c r="T499" s="98">
        <f t="shared" si="339"/>
        <v>8.5000000000000006E-2</v>
      </c>
      <c r="U499" s="97">
        <f t="shared" si="344"/>
        <v>3</v>
      </c>
      <c r="V499" s="97">
        <v>252</v>
      </c>
      <c r="W499" s="96">
        <f t="shared" si="331"/>
        <v>1.000971662</v>
      </c>
      <c r="X499" s="89">
        <f t="shared" si="332"/>
        <v>0.89041842999999998</v>
      </c>
      <c r="Y499" s="137">
        <f t="shared" si="333"/>
        <v>0</v>
      </c>
      <c r="Z499" s="99" t="str">
        <f t="shared" si="341"/>
        <v>J=</v>
      </c>
      <c r="AA499" s="94">
        <f t="shared" si="342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34"/>
        <v>45376</v>
      </c>
      <c r="B500" s="89">
        <f t="shared" si="327"/>
        <v>917.27743201999999</v>
      </c>
      <c r="C500" s="89">
        <f t="shared" si="347"/>
        <v>860.4639876450417</v>
      </c>
      <c r="D500" s="90">
        <f t="shared" si="335"/>
        <v>6801.72</v>
      </c>
      <c r="E500" s="91">
        <f t="shared" si="350"/>
        <v>6858.17</v>
      </c>
      <c r="F500" s="92">
        <f t="shared" si="351"/>
        <v>45342</v>
      </c>
      <c r="G500" s="93">
        <f t="shared" si="328"/>
        <v>8.2993713354857501E-3</v>
      </c>
      <c r="H500" s="94">
        <f t="shared" si="352"/>
        <v>45404</v>
      </c>
      <c r="I500" s="94">
        <f t="shared" si="329"/>
        <v>45404</v>
      </c>
      <c r="J500" s="95">
        <f t="shared" si="336"/>
        <v>22</v>
      </c>
      <c r="K500" s="95">
        <f t="shared" si="349"/>
        <v>3</v>
      </c>
      <c r="L500" s="8">
        <f t="shared" si="337"/>
        <v>1.0011276899999999</v>
      </c>
      <c r="M500" s="96">
        <f t="shared" si="348"/>
        <v>1.00420033</v>
      </c>
      <c r="N500" s="96">
        <f t="shared" si="343"/>
        <v>1.0637920918698305</v>
      </c>
      <c r="O500" s="89">
        <f t="shared" si="346"/>
        <v>1.0649917099999999</v>
      </c>
      <c r="P500" s="89">
        <f t="shared" si="330"/>
        <v>916.38701359000004</v>
      </c>
      <c r="Q500" s="11">
        <f t="shared" si="340"/>
        <v>0</v>
      </c>
      <c r="R500" s="7">
        <f t="shared" si="338"/>
        <v>0</v>
      </c>
      <c r="S500" s="89">
        <f t="shared" si="345"/>
        <v>0</v>
      </c>
      <c r="T500" s="98">
        <f t="shared" si="339"/>
        <v>8.5000000000000006E-2</v>
      </c>
      <c r="U500" s="97">
        <f t="shared" si="344"/>
        <v>3</v>
      </c>
      <c r="V500" s="97">
        <v>252</v>
      </c>
      <c r="W500" s="96">
        <f t="shared" si="331"/>
        <v>1.000971662</v>
      </c>
      <c r="X500" s="89">
        <f t="shared" si="332"/>
        <v>0.89041842999999998</v>
      </c>
      <c r="Y500" s="137">
        <f t="shared" si="333"/>
        <v>0</v>
      </c>
      <c r="Z500" s="99" t="str">
        <f t="shared" si="341"/>
        <v>J=</v>
      </c>
      <c r="AA500" s="94">
        <f t="shared" si="342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34"/>
        <v>45377</v>
      </c>
      <c r="B501" s="89">
        <f t="shared" si="327"/>
        <v>917.91921696999998</v>
      </c>
      <c r="C501" s="89">
        <f t="shared" si="347"/>
        <v>860.4639876450417</v>
      </c>
      <c r="D501" s="90">
        <f t="shared" si="335"/>
        <v>6801.72</v>
      </c>
      <c r="E501" s="91">
        <f t="shared" si="350"/>
        <v>6858.17</v>
      </c>
      <c r="F501" s="92">
        <f t="shared" si="351"/>
        <v>45342</v>
      </c>
      <c r="G501" s="93">
        <f t="shared" si="328"/>
        <v>8.2993713354857501E-3</v>
      </c>
      <c r="H501" s="94">
        <f t="shared" si="352"/>
        <v>45404</v>
      </c>
      <c r="I501" s="94">
        <f t="shared" si="329"/>
        <v>45404</v>
      </c>
      <c r="J501" s="95">
        <f t="shared" si="336"/>
        <v>22</v>
      </c>
      <c r="K501" s="95">
        <f t="shared" si="349"/>
        <v>4</v>
      </c>
      <c r="L501" s="8">
        <f t="shared" si="337"/>
        <v>1.0015038700000001</v>
      </c>
      <c r="M501" s="96">
        <f t="shared" si="348"/>
        <v>1.00420033</v>
      </c>
      <c r="N501" s="96">
        <f t="shared" si="343"/>
        <v>1.0637920918698305</v>
      </c>
      <c r="O501" s="89">
        <f t="shared" si="346"/>
        <v>1.0653918899999999</v>
      </c>
      <c r="P501" s="89">
        <f t="shared" si="330"/>
        <v>916.73135406999995</v>
      </c>
      <c r="Q501" s="11">
        <f t="shared" si="340"/>
        <v>0</v>
      </c>
      <c r="R501" s="7">
        <f t="shared" si="338"/>
        <v>0</v>
      </c>
      <c r="S501" s="89">
        <f t="shared" si="345"/>
        <v>0</v>
      </c>
      <c r="T501" s="98">
        <f t="shared" si="339"/>
        <v>8.5000000000000006E-2</v>
      </c>
      <c r="U501" s="97">
        <f t="shared" si="344"/>
        <v>4</v>
      </c>
      <c r="V501" s="97">
        <v>252</v>
      </c>
      <c r="W501" s="96">
        <f t="shared" si="331"/>
        <v>1.001295759</v>
      </c>
      <c r="X501" s="89">
        <f t="shared" si="332"/>
        <v>1.1878629000000001</v>
      </c>
      <c r="Y501" s="137">
        <f t="shared" si="333"/>
        <v>0</v>
      </c>
      <c r="Z501" s="99" t="str">
        <f t="shared" si="341"/>
        <v>J=</v>
      </c>
      <c r="AA501" s="94">
        <f t="shared" si="342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34"/>
        <v>45378</v>
      </c>
      <c r="B502" s="89">
        <f t="shared" si="327"/>
        <v>918.56145930000002</v>
      </c>
      <c r="C502" s="89">
        <f t="shared" si="347"/>
        <v>860.4639876450417</v>
      </c>
      <c r="D502" s="90">
        <f t="shared" si="335"/>
        <v>6801.72</v>
      </c>
      <c r="E502" s="91">
        <f t="shared" si="350"/>
        <v>6858.17</v>
      </c>
      <c r="F502" s="92">
        <f t="shared" si="351"/>
        <v>45342</v>
      </c>
      <c r="G502" s="93">
        <f t="shared" si="328"/>
        <v>8.2993713354857501E-3</v>
      </c>
      <c r="H502" s="94">
        <f t="shared" si="352"/>
        <v>45404</v>
      </c>
      <c r="I502" s="94">
        <f t="shared" si="329"/>
        <v>45404</v>
      </c>
      <c r="J502" s="95">
        <f t="shared" si="336"/>
        <v>22</v>
      </c>
      <c r="K502" s="95">
        <f t="shared" si="349"/>
        <v>5</v>
      </c>
      <c r="L502" s="8">
        <f t="shared" si="337"/>
        <v>1.0018802</v>
      </c>
      <c r="M502" s="96">
        <f t="shared" si="348"/>
        <v>1.00420033</v>
      </c>
      <c r="N502" s="96">
        <f t="shared" si="343"/>
        <v>1.0637920918698305</v>
      </c>
      <c r="O502" s="89">
        <f t="shared" si="346"/>
        <v>1.06579223</v>
      </c>
      <c r="P502" s="89">
        <f t="shared" si="330"/>
        <v>917.07583222000005</v>
      </c>
      <c r="Q502" s="11">
        <f t="shared" si="340"/>
        <v>0</v>
      </c>
      <c r="R502" s="7">
        <f t="shared" si="338"/>
        <v>0</v>
      </c>
      <c r="S502" s="89">
        <f t="shared" si="345"/>
        <v>0</v>
      </c>
      <c r="T502" s="98">
        <f t="shared" si="339"/>
        <v>8.5000000000000006E-2</v>
      </c>
      <c r="U502" s="97">
        <f t="shared" si="344"/>
        <v>5</v>
      </c>
      <c r="V502" s="97">
        <v>252</v>
      </c>
      <c r="W502" s="96">
        <f t="shared" si="331"/>
        <v>1.0016199610000001</v>
      </c>
      <c r="X502" s="89">
        <f t="shared" si="332"/>
        <v>1.48562708</v>
      </c>
      <c r="Y502" s="137">
        <f t="shared" si="333"/>
        <v>0</v>
      </c>
      <c r="Z502" s="99" t="str">
        <f t="shared" si="341"/>
        <v>J=</v>
      </c>
      <c r="AA502" s="94">
        <f t="shared" si="342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34"/>
        <v>45379</v>
      </c>
      <c r="B503" s="89">
        <f t="shared" si="327"/>
        <v>919.20413340000005</v>
      </c>
      <c r="C503" s="89">
        <f t="shared" si="347"/>
        <v>860.4639876450417</v>
      </c>
      <c r="D503" s="90">
        <f t="shared" si="335"/>
        <v>6801.72</v>
      </c>
      <c r="E503" s="91">
        <f t="shared" si="350"/>
        <v>6858.17</v>
      </c>
      <c r="F503" s="92">
        <f t="shared" si="351"/>
        <v>45342</v>
      </c>
      <c r="G503" s="93">
        <f t="shared" si="328"/>
        <v>8.2993713354857501E-3</v>
      </c>
      <c r="H503" s="94">
        <f t="shared" si="352"/>
        <v>45404</v>
      </c>
      <c r="I503" s="94">
        <f t="shared" si="329"/>
        <v>45404</v>
      </c>
      <c r="J503" s="95">
        <f t="shared" si="336"/>
        <v>22</v>
      </c>
      <c r="K503" s="95">
        <f t="shared" si="349"/>
        <v>6</v>
      </c>
      <c r="L503" s="8">
        <f t="shared" si="337"/>
        <v>1.00225666</v>
      </c>
      <c r="M503" s="96">
        <f t="shared" si="348"/>
        <v>1.00420033</v>
      </c>
      <c r="N503" s="96">
        <f t="shared" si="343"/>
        <v>1.0637920918698305</v>
      </c>
      <c r="O503" s="89">
        <f t="shared" si="346"/>
        <v>1.0661927</v>
      </c>
      <c r="P503" s="89">
        <f t="shared" si="330"/>
        <v>917.42042223999999</v>
      </c>
      <c r="Q503" s="11">
        <f t="shared" si="340"/>
        <v>0</v>
      </c>
      <c r="R503" s="7">
        <f t="shared" si="338"/>
        <v>0</v>
      </c>
      <c r="S503" s="89">
        <f t="shared" si="345"/>
        <v>0</v>
      </c>
      <c r="T503" s="98">
        <f t="shared" si="339"/>
        <v>8.5000000000000006E-2</v>
      </c>
      <c r="U503" s="97">
        <f t="shared" si="344"/>
        <v>6</v>
      </c>
      <c r="V503" s="97">
        <v>252</v>
      </c>
      <c r="W503" s="96">
        <f t="shared" si="331"/>
        <v>1.0019442679999999</v>
      </c>
      <c r="X503" s="89">
        <f t="shared" si="332"/>
        <v>1.78371116</v>
      </c>
      <c r="Y503" s="137">
        <f t="shared" si="333"/>
        <v>0</v>
      </c>
      <c r="Z503" s="99" t="str">
        <f t="shared" si="341"/>
        <v>J=</v>
      </c>
      <c r="AA503" s="94">
        <f t="shared" si="342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34"/>
        <v>45380</v>
      </c>
      <c r="B504" s="89">
        <f t="shared" si="327"/>
        <v>919.84727397999995</v>
      </c>
      <c r="C504" s="89">
        <f t="shared" si="347"/>
        <v>860.4639876450417</v>
      </c>
      <c r="D504" s="90">
        <f t="shared" si="335"/>
        <v>6801.72</v>
      </c>
      <c r="E504" s="91">
        <f t="shared" si="350"/>
        <v>6858.17</v>
      </c>
      <c r="F504" s="92">
        <f t="shared" si="351"/>
        <v>45342</v>
      </c>
      <c r="G504" s="93">
        <f t="shared" si="328"/>
        <v>8.2993713354857501E-3</v>
      </c>
      <c r="H504" s="94">
        <f t="shared" si="352"/>
        <v>45404</v>
      </c>
      <c r="I504" s="94">
        <f t="shared" si="329"/>
        <v>45404</v>
      </c>
      <c r="J504" s="95">
        <f t="shared" si="336"/>
        <v>22</v>
      </c>
      <c r="K504" s="95">
        <f t="shared" si="349"/>
        <v>7</v>
      </c>
      <c r="L504" s="8">
        <f t="shared" si="337"/>
        <v>1.00263327</v>
      </c>
      <c r="M504" s="96">
        <f t="shared" si="348"/>
        <v>1.00420033</v>
      </c>
      <c r="N504" s="96">
        <f t="shared" si="343"/>
        <v>1.0637920918698305</v>
      </c>
      <c r="O504" s="89">
        <f t="shared" si="346"/>
        <v>1.0665933400000001</v>
      </c>
      <c r="P504" s="89">
        <f t="shared" si="330"/>
        <v>917.76515853000001</v>
      </c>
      <c r="Q504" s="11">
        <f t="shared" si="340"/>
        <v>0</v>
      </c>
      <c r="R504" s="7">
        <f t="shared" si="338"/>
        <v>0</v>
      </c>
      <c r="S504" s="89">
        <f t="shared" si="345"/>
        <v>0</v>
      </c>
      <c r="T504" s="98">
        <f t="shared" si="339"/>
        <v>8.5000000000000006E-2</v>
      </c>
      <c r="U504" s="97">
        <f t="shared" si="344"/>
        <v>7</v>
      </c>
      <c r="V504" s="97">
        <v>252</v>
      </c>
      <c r="W504" s="96">
        <f t="shared" si="331"/>
        <v>1.00226868</v>
      </c>
      <c r="X504" s="89">
        <f t="shared" si="332"/>
        <v>2.0821154499999999</v>
      </c>
      <c r="Y504" s="137">
        <f t="shared" si="333"/>
        <v>0</v>
      </c>
      <c r="Z504" s="99" t="str">
        <f t="shared" si="341"/>
        <v>J=</v>
      </c>
      <c r="AA504" s="94">
        <f t="shared" si="342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34"/>
        <v>45381</v>
      </c>
      <c r="B505" s="89">
        <f t="shared" si="327"/>
        <v>919.84727397999995</v>
      </c>
      <c r="C505" s="89">
        <f t="shared" si="347"/>
        <v>860.4639876450417</v>
      </c>
      <c r="D505" s="90">
        <f t="shared" si="335"/>
        <v>6801.72</v>
      </c>
      <c r="E505" s="91">
        <f t="shared" si="350"/>
        <v>6858.17</v>
      </c>
      <c r="F505" s="92">
        <f t="shared" si="351"/>
        <v>45342</v>
      </c>
      <c r="G505" s="93">
        <f t="shared" si="328"/>
        <v>8.2993713354857501E-3</v>
      </c>
      <c r="H505" s="94">
        <f t="shared" si="352"/>
        <v>45404</v>
      </c>
      <c r="I505" s="94">
        <f t="shared" si="329"/>
        <v>45404</v>
      </c>
      <c r="J505" s="95">
        <f t="shared" si="336"/>
        <v>22</v>
      </c>
      <c r="K505" s="95">
        <f t="shared" si="349"/>
        <v>7</v>
      </c>
      <c r="L505" s="8">
        <f t="shared" si="337"/>
        <v>1.00263327</v>
      </c>
      <c r="M505" s="96">
        <f t="shared" si="348"/>
        <v>1.00420033</v>
      </c>
      <c r="N505" s="96">
        <f t="shared" si="343"/>
        <v>1.0637920918698305</v>
      </c>
      <c r="O505" s="89">
        <f t="shared" si="346"/>
        <v>1.0665933400000001</v>
      </c>
      <c r="P505" s="89">
        <f t="shared" si="330"/>
        <v>917.76515853000001</v>
      </c>
      <c r="Q505" s="11">
        <f t="shared" si="340"/>
        <v>0</v>
      </c>
      <c r="R505" s="7">
        <f t="shared" si="338"/>
        <v>0</v>
      </c>
      <c r="S505" s="89">
        <f t="shared" si="345"/>
        <v>0</v>
      </c>
      <c r="T505" s="98">
        <f t="shared" si="339"/>
        <v>8.5000000000000006E-2</v>
      </c>
      <c r="U505" s="97">
        <f t="shared" si="344"/>
        <v>7</v>
      </c>
      <c r="V505" s="97">
        <v>252</v>
      </c>
      <c r="W505" s="96">
        <f t="shared" si="331"/>
        <v>1.00226868</v>
      </c>
      <c r="X505" s="89">
        <f t="shared" si="332"/>
        <v>2.0821154499999999</v>
      </c>
      <c r="Y505" s="137">
        <f t="shared" si="333"/>
        <v>0</v>
      </c>
      <c r="Z505" s="99" t="str">
        <f t="shared" si="341"/>
        <v>J=</v>
      </c>
      <c r="AA505" s="94">
        <f t="shared" si="342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34"/>
        <v>45382</v>
      </c>
      <c r="B506" s="89">
        <f t="shared" si="327"/>
        <v>919.84727397999995</v>
      </c>
      <c r="C506" s="89">
        <f t="shared" si="347"/>
        <v>860.4639876450417</v>
      </c>
      <c r="D506" s="90">
        <f t="shared" si="335"/>
        <v>6801.72</v>
      </c>
      <c r="E506" s="91">
        <f t="shared" si="350"/>
        <v>6858.17</v>
      </c>
      <c r="F506" s="92">
        <f t="shared" si="351"/>
        <v>45342</v>
      </c>
      <c r="G506" s="93">
        <f t="shared" si="328"/>
        <v>8.2993713354857501E-3</v>
      </c>
      <c r="H506" s="94">
        <f t="shared" si="352"/>
        <v>45404</v>
      </c>
      <c r="I506" s="94">
        <f t="shared" si="329"/>
        <v>45404</v>
      </c>
      <c r="J506" s="95">
        <f t="shared" si="336"/>
        <v>22</v>
      </c>
      <c r="K506" s="95">
        <f t="shared" si="349"/>
        <v>7</v>
      </c>
      <c r="L506" s="8">
        <f t="shared" si="337"/>
        <v>1.00263327</v>
      </c>
      <c r="M506" s="96">
        <f t="shared" si="348"/>
        <v>1.00420033</v>
      </c>
      <c r="N506" s="96">
        <f t="shared" si="343"/>
        <v>1.0637920918698305</v>
      </c>
      <c r="O506" s="89">
        <f t="shared" si="346"/>
        <v>1.0665933400000001</v>
      </c>
      <c r="P506" s="89">
        <f t="shared" si="330"/>
        <v>917.76515853000001</v>
      </c>
      <c r="Q506" s="11">
        <f t="shared" si="340"/>
        <v>0</v>
      </c>
      <c r="R506" s="7">
        <f t="shared" si="338"/>
        <v>0</v>
      </c>
      <c r="S506" s="89">
        <f t="shared" si="345"/>
        <v>0</v>
      </c>
      <c r="T506" s="98">
        <f t="shared" si="339"/>
        <v>8.5000000000000006E-2</v>
      </c>
      <c r="U506" s="97">
        <f t="shared" si="344"/>
        <v>7</v>
      </c>
      <c r="V506" s="97">
        <v>252</v>
      </c>
      <c r="W506" s="96">
        <f t="shared" si="331"/>
        <v>1.00226868</v>
      </c>
      <c r="X506" s="89">
        <f t="shared" si="332"/>
        <v>2.0821154499999999</v>
      </c>
      <c r="Y506" s="137">
        <f t="shared" si="333"/>
        <v>0</v>
      </c>
      <c r="Z506" s="99" t="str">
        <f t="shared" si="341"/>
        <v>J=</v>
      </c>
      <c r="AA506" s="94">
        <f t="shared" si="342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34"/>
        <v>45383</v>
      </c>
      <c r="B507" s="89">
        <f t="shared" si="327"/>
        <v>919.84727397999995</v>
      </c>
      <c r="C507" s="89">
        <f t="shared" si="347"/>
        <v>860.4639876450417</v>
      </c>
      <c r="D507" s="90">
        <f t="shared" si="335"/>
        <v>6801.72</v>
      </c>
      <c r="E507" s="91">
        <f t="shared" si="350"/>
        <v>6858.17</v>
      </c>
      <c r="F507" s="92">
        <f t="shared" si="351"/>
        <v>45342</v>
      </c>
      <c r="G507" s="93">
        <f t="shared" si="328"/>
        <v>8.2993713354857501E-3</v>
      </c>
      <c r="H507" s="94">
        <f t="shared" si="352"/>
        <v>45404</v>
      </c>
      <c r="I507" s="94">
        <f t="shared" si="329"/>
        <v>45404</v>
      </c>
      <c r="J507" s="95">
        <f t="shared" si="336"/>
        <v>22</v>
      </c>
      <c r="K507" s="95">
        <f t="shared" si="349"/>
        <v>7</v>
      </c>
      <c r="L507" s="8">
        <f t="shared" si="337"/>
        <v>1.00263327</v>
      </c>
      <c r="M507" s="96">
        <f t="shared" si="348"/>
        <v>1.00420033</v>
      </c>
      <c r="N507" s="96">
        <f t="shared" si="343"/>
        <v>1.0637920918698305</v>
      </c>
      <c r="O507" s="89">
        <f t="shared" si="346"/>
        <v>1.0665933400000001</v>
      </c>
      <c r="P507" s="89">
        <f t="shared" si="330"/>
        <v>917.76515853000001</v>
      </c>
      <c r="Q507" s="11">
        <f t="shared" si="340"/>
        <v>0</v>
      </c>
      <c r="R507" s="7">
        <f t="shared" si="338"/>
        <v>0</v>
      </c>
      <c r="S507" s="89">
        <f t="shared" si="345"/>
        <v>0</v>
      </c>
      <c r="T507" s="98">
        <f t="shared" si="339"/>
        <v>8.5000000000000006E-2</v>
      </c>
      <c r="U507" s="97">
        <f t="shared" si="344"/>
        <v>7</v>
      </c>
      <c r="V507" s="97">
        <v>252</v>
      </c>
      <c r="W507" s="96">
        <f t="shared" si="331"/>
        <v>1.00226868</v>
      </c>
      <c r="X507" s="89">
        <f t="shared" si="332"/>
        <v>2.0821154499999999</v>
      </c>
      <c r="Y507" s="137">
        <f t="shared" si="333"/>
        <v>0</v>
      </c>
      <c r="Z507" s="99" t="str">
        <f t="shared" si="341"/>
        <v>J=</v>
      </c>
      <c r="AA507" s="94">
        <f t="shared" si="342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34"/>
        <v>45384</v>
      </c>
      <c r="B508" s="89">
        <f t="shared" si="327"/>
        <v>920.49084678999998</v>
      </c>
      <c r="C508" s="89">
        <f t="shared" si="347"/>
        <v>860.4639876450417</v>
      </c>
      <c r="D508" s="90">
        <f t="shared" si="335"/>
        <v>6801.72</v>
      </c>
      <c r="E508" s="91">
        <f t="shared" si="350"/>
        <v>6858.17</v>
      </c>
      <c r="F508" s="92">
        <f t="shared" si="351"/>
        <v>45342</v>
      </c>
      <c r="G508" s="93">
        <f t="shared" si="328"/>
        <v>8.2993713354857501E-3</v>
      </c>
      <c r="H508" s="94">
        <f t="shared" si="352"/>
        <v>45404</v>
      </c>
      <c r="I508" s="94">
        <f t="shared" si="329"/>
        <v>45404</v>
      </c>
      <c r="J508" s="95">
        <f t="shared" si="336"/>
        <v>22</v>
      </c>
      <c r="K508" s="95">
        <f t="shared" si="349"/>
        <v>8</v>
      </c>
      <c r="L508" s="8">
        <f t="shared" si="337"/>
        <v>1.0030100099999999</v>
      </c>
      <c r="M508" s="96">
        <f t="shared" si="348"/>
        <v>1.00420033</v>
      </c>
      <c r="N508" s="96">
        <f t="shared" si="343"/>
        <v>1.0637920918698305</v>
      </c>
      <c r="O508" s="89">
        <f t="shared" si="346"/>
        <v>1.06699411</v>
      </c>
      <c r="P508" s="89">
        <f t="shared" si="330"/>
        <v>918.11000667999997</v>
      </c>
      <c r="Q508" s="11">
        <f t="shared" si="340"/>
        <v>0</v>
      </c>
      <c r="R508" s="7">
        <f t="shared" si="338"/>
        <v>0</v>
      </c>
      <c r="S508" s="89">
        <f t="shared" si="345"/>
        <v>0</v>
      </c>
      <c r="T508" s="98">
        <f t="shared" si="339"/>
        <v>8.5000000000000006E-2</v>
      </c>
      <c r="U508" s="97">
        <f t="shared" si="344"/>
        <v>8</v>
      </c>
      <c r="V508" s="97">
        <v>252</v>
      </c>
      <c r="W508" s="96">
        <f t="shared" si="331"/>
        <v>1.0025931969999999</v>
      </c>
      <c r="X508" s="89">
        <f t="shared" si="332"/>
        <v>2.3808401099999998</v>
      </c>
      <c r="Y508" s="137">
        <f t="shared" si="333"/>
        <v>0</v>
      </c>
      <c r="Z508" s="99" t="str">
        <f t="shared" si="341"/>
        <v>J=</v>
      </c>
      <c r="AA508" s="94">
        <f t="shared" si="342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34"/>
        <v>45385</v>
      </c>
      <c r="B509" s="89">
        <f t="shared" si="327"/>
        <v>921.13487793000002</v>
      </c>
      <c r="C509" s="89">
        <f t="shared" si="347"/>
        <v>860.4639876450417</v>
      </c>
      <c r="D509" s="90">
        <f t="shared" si="335"/>
        <v>6801.72</v>
      </c>
      <c r="E509" s="91">
        <f t="shared" si="350"/>
        <v>6858.17</v>
      </c>
      <c r="F509" s="92">
        <f t="shared" si="351"/>
        <v>45342</v>
      </c>
      <c r="G509" s="93">
        <f t="shared" si="328"/>
        <v>8.2993713354857501E-3</v>
      </c>
      <c r="H509" s="94">
        <f t="shared" si="352"/>
        <v>45404</v>
      </c>
      <c r="I509" s="94">
        <f t="shared" si="329"/>
        <v>45404</v>
      </c>
      <c r="J509" s="95">
        <f t="shared" si="336"/>
        <v>22</v>
      </c>
      <c r="K509" s="95">
        <f t="shared" si="349"/>
        <v>9</v>
      </c>
      <c r="L509" s="8">
        <f t="shared" si="337"/>
        <v>1.0033869</v>
      </c>
      <c r="M509" s="96">
        <f t="shared" si="348"/>
        <v>1.00420033</v>
      </c>
      <c r="N509" s="96">
        <f t="shared" si="343"/>
        <v>1.0637920918698305</v>
      </c>
      <c r="O509" s="89">
        <f t="shared" si="346"/>
        <v>1.0673950400000001</v>
      </c>
      <c r="P509" s="89">
        <f t="shared" si="330"/>
        <v>918.45499251000001</v>
      </c>
      <c r="Q509" s="11">
        <f t="shared" si="340"/>
        <v>0</v>
      </c>
      <c r="R509" s="7">
        <f t="shared" si="338"/>
        <v>0</v>
      </c>
      <c r="S509" s="89">
        <f t="shared" si="345"/>
        <v>0</v>
      </c>
      <c r="T509" s="98">
        <f t="shared" si="339"/>
        <v>8.5000000000000006E-2</v>
      </c>
      <c r="U509" s="97">
        <f t="shared" si="344"/>
        <v>9</v>
      </c>
      <c r="V509" s="97">
        <v>252</v>
      </c>
      <c r="W509" s="96">
        <f t="shared" si="331"/>
        <v>1.0029178190000001</v>
      </c>
      <c r="X509" s="89">
        <f t="shared" si="332"/>
        <v>2.6798854200000002</v>
      </c>
      <c r="Y509" s="137">
        <f t="shared" si="333"/>
        <v>0</v>
      </c>
      <c r="Z509" s="99" t="str">
        <f t="shared" si="341"/>
        <v>J=</v>
      </c>
      <c r="AA509" s="94">
        <f t="shared" si="342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34"/>
        <v>45386</v>
      </c>
      <c r="B510" s="89">
        <f t="shared" si="327"/>
        <v>921.77936855999997</v>
      </c>
      <c r="C510" s="89">
        <f t="shared" si="347"/>
        <v>860.4639876450417</v>
      </c>
      <c r="D510" s="90">
        <f t="shared" si="335"/>
        <v>6801.72</v>
      </c>
      <c r="E510" s="91">
        <f t="shared" si="350"/>
        <v>6858.17</v>
      </c>
      <c r="F510" s="92">
        <f t="shared" si="351"/>
        <v>45342</v>
      </c>
      <c r="G510" s="93">
        <f t="shared" si="328"/>
        <v>8.2993713354857501E-3</v>
      </c>
      <c r="H510" s="94">
        <f t="shared" si="352"/>
        <v>45404</v>
      </c>
      <c r="I510" s="94">
        <f t="shared" si="329"/>
        <v>45404</v>
      </c>
      <c r="J510" s="95">
        <f t="shared" si="336"/>
        <v>22</v>
      </c>
      <c r="K510" s="95">
        <f t="shared" si="349"/>
        <v>10</v>
      </c>
      <c r="L510" s="8">
        <f t="shared" si="337"/>
        <v>1.0037639300000001</v>
      </c>
      <c r="M510" s="96">
        <f t="shared" si="348"/>
        <v>1.00420033</v>
      </c>
      <c r="N510" s="96">
        <f t="shared" si="343"/>
        <v>1.0637920918698305</v>
      </c>
      <c r="O510" s="89">
        <f t="shared" si="346"/>
        <v>1.0677961300000001</v>
      </c>
      <c r="P510" s="89">
        <f t="shared" si="330"/>
        <v>918.80011601000001</v>
      </c>
      <c r="Q510" s="11">
        <f t="shared" si="340"/>
        <v>0</v>
      </c>
      <c r="R510" s="7">
        <f t="shared" si="338"/>
        <v>0</v>
      </c>
      <c r="S510" s="89">
        <f t="shared" si="345"/>
        <v>0</v>
      </c>
      <c r="T510" s="98">
        <f t="shared" si="339"/>
        <v>8.5000000000000006E-2</v>
      </c>
      <c r="U510" s="97">
        <f t="shared" si="344"/>
        <v>10</v>
      </c>
      <c r="V510" s="97">
        <v>252</v>
      </c>
      <c r="W510" s="96">
        <f t="shared" si="331"/>
        <v>1.0032425469999999</v>
      </c>
      <c r="X510" s="89">
        <f t="shared" si="332"/>
        <v>2.97925255</v>
      </c>
      <c r="Y510" s="137">
        <f t="shared" si="333"/>
        <v>0</v>
      </c>
      <c r="Z510" s="99" t="str">
        <f t="shared" si="341"/>
        <v>J=</v>
      </c>
      <c r="AA510" s="94">
        <f t="shared" si="342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34"/>
        <v>45387</v>
      </c>
      <c r="B511" s="89">
        <f t="shared" si="327"/>
        <v>922.42430846000002</v>
      </c>
      <c r="C511" s="89">
        <f t="shared" si="347"/>
        <v>860.4639876450417</v>
      </c>
      <c r="D511" s="90">
        <f t="shared" si="335"/>
        <v>6801.72</v>
      </c>
      <c r="E511" s="91">
        <f t="shared" si="350"/>
        <v>6858.17</v>
      </c>
      <c r="F511" s="92">
        <f t="shared" si="351"/>
        <v>45342</v>
      </c>
      <c r="G511" s="93">
        <f t="shared" si="328"/>
        <v>8.2993713354857501E-3</v>
      </c>
      <c r="H511" s="94">
        <f t="shared" si="352"/>
        <v>45404</v>
      </c>
      <c r="I511" s="94">
        <f t="shared" si="329"/>
        <v>45404</v>
      </c>
      <c r="J511" s="95">
        <f t="shared" si="336"/>
        <v>22</v>
      </c>
      <c r="K511" s="95">
        <f t="shared" si="349"/>
        <v>11</v>
      </c>
      <c r="L511" s="8">
        <f t="shared" si="337"/>
        <v>1.0041411099999999</v>
      </c>
      <c r="M511" s="96">
        <f t="shared" si="348"/>
        <v>1.00420033</v>
      </c>
      <c r="N511" s="96">
        <f t="shared" si="343"/>
        <v>1.0637920918698305</v>
      </c>
      <c r="O511" s="89">
        <f t="shared" si="346"/>
        <v>1.06819737</v>
      </c>
      <c r="P511" s="89">
        <f t="shared" si="330"/>
        <v>919.14536857999997</v>
      </c>
      <c r="Q511" s="11">
        <f t="shared" si="340"/>
        <v>0</v>
      </c>
      <c r="R511" s="7">
        <f t="shared" si="338"/>
        <v>0</v>
      </c>
      <c r="S511" s="89">
        <f t="shared" si="345"/>
        <v>0</v>
      </c>
      <c r="T511" s="98">
        <f t="shared" si="339"/>
        <v>8.5000000000000006E-2</v>
      </c>
      <c r="U511" s="97">
        <f t="shared" si="344"/>
        <v>11</v>
      </c>
      <c r="V511" s="97">
        <v>252</v>
      </c>
      <c r="W511" s="96">
        <f t="shared" si="331"/>
        <v>1.0035673789999999</v>
      </c>
      <c r="X511" s="89">
        <f t="shared" si="332"/>
        <v>3.2789398799999998</v>
      </c>
      <c r="Y511" s="137">
        <f t="shared" si="333"/>
        <v>0</v>
      </c>
      <c r="Z511" s="99" t="str">
        <f t="shared" si="341"/>
        <v>J=</v>
      </c>
      <c r="AA511" s="94">
        <f t="shared" si="342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34"/>
        <v>45388</v>
      </c>
      <c r="B512" s="89">
        <f t="shared" si="327"/>
        <v>923.06969104999996</v>
      </c>
      <c r="C512" s="89">
        <f t="shared" si="347"/>
        <v>860.4639876450417</v>
      </c>
      <c r="D512" s="90">
        <f t="shared" si="335"/>
        <v>6801.72</v>
      </c>
      <c r="E512" s="91">
        <f t="shared" si="350"/>
        <v>6858.17</v>
      </c>
      <c r="F512" s="92">
        <f t="shared" si="351"/>
        <v>45342</v>
      </c>
      <c r="G512" s="93">
        <f t="shared" si="328"/>
        <v>8.2993713354857501E-3</v>
      </c>
      <c r="H512" s="94">
        <f t="shared" si="352"/>
        <v>45404</v>
      </c>
      <c r="I512" s="94">
        <f t="shared" si="329"/>
        <v>45404</v>
      </c>
      <c r="J512" s="95">
        <f t="shared" si="336"/>
        <v>22</v>
      </c>
      <c r="K512" s="95">
        <f t="shared" si="349"/>
        <v>12</v>
      </c>
      <c r="L512" s="8">
        <f t="shared" si="337"/>
        <v>1.0045184199999999</v>
      </c>
      <c r="M512" s="96">
        <f t="shared" si="348"/>
        <v>1.00420033</v>
      </c>
      <c r="N512" s="96">
        <f t="shared" si="343"/>
        <v>1.0637920918698305</v>
      </c>
      <c r="O512" s="89">
        <f t="shared" si="346"/>
        <v>1.06859875</v>
      </c>
      <c r="P512" s="89">
        <f t="shared" si="330"/>
        <v>919.49074160999999</v>
      </c>
      <c r="Q512" s="11">
        <f t="shared" si="340"/>
        <v>0</v>
      </c>
      <c r="R512" s="7">
        <f t="shared" si="338"/>
        <v>0</v>
      </c>
      <c r="S512" s="89">
        <f t="shared" si="345"/>
        <v>0</v>
      </c>
      <c r="T512" s="98">
        <f t="shared" si="339"/>
        <v>8.5000000000000006E-2</v>
      </c>
      <c r="U512" s="97">
        <f t="shared" si="344"/>
        <v>12</v>
      </c>
      <c r="V512" s="97">
        <v>252</v>
      </c>
      <c r="W512" s="96">
        <f t="shared" si="331"/>
        <v>1.003892317</v>
      </c>
      <c r="X512" s="89">
        <f t="shared" si="332"/>
        <v>3.5789494400000001</v>
      </c>
      <c r="Y512" s="137">
        <f t="shared" si="333"/>
        <v>0</v>
      </c>
      <c r="Z512" s="99" t="str">
        <f t="shared" si="341"/>
        <v>J=</v>
      </c>
      <c r="AA512" s="94">
        <f t="shared" si="342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34"/>
        <v>45389</v>
      </c>
      <c r="B513" s="89">
        <f t="shared" si="327"/>
        <v>923.06969104999996</v>
      </c>
      <c r="C513" s="89">
        <f t="shared" si="347"/>
        <v>860.4639876450417</v>
      </c>
      <c r="D513" s="90">
        <f t="shared" si="335"/>
        <v>6801.72</v>
      </c>
      <c r="E513" s="91">
        <f t="shared" si="350"/>
        <v>6858.17</v>
      </c>
      <c r="F513" s="92">
        <f t="shared" si="351"/>
        <v>45342</v>
      </c>
      <c r="G513" s="93">
        <f t="shared" si="328"/>
        <v>8.2993713354857501E-3</v>
      </c>
      <c r="H513" s="94">
        <f t="shared" si="352"/>
        <v>45404</v>
      </c>
      <c r="I513" s="94">
        <f t="shared" si="329"/>
        <v>45404</v>
      </c>
      <c r="J513" s="95">
        <f t="shared" si="336"/>
        <v>22</v>
      </c>
      <c r="K513" s="95">
        <f t="shared" si="349"/>
        <v>12</v>
      </c>
      <c r="L513" s="8">
        <f t="shared" si="337"/>
        <v>1.0045184199999999</v>
      </c>
      <c r="M513" s="96">
        <f t="shared" si="348"/>
        <v>1.00420033</v>
      </c>
      <c r="N513" s="96">
        <f t="shared" si="343"/>
        <v>1.0637920918698305</v>
      </c>
      <c r="O513" s="89">
        <f t="shared" si="346"/>
        <v>1.06859875</v>
      </c>
      <c r="P513" s="89">
        <f t="shared" si="330"/>
        <v>919.49074160999999</v>
      </c>
      <c r="Q513" s="11">
        <f t="shared" si="340"/>
        <v>0</v>
      </c>
      <c r="R513" s="7">
        <f t="shared" si="338"/>
        <v>0</v>
      </c>
      <c r="S513" s="89">
        <f t="shared" si="345"/>
        <v>0</v>
      </c>
      <c r="T513" s="98">
        <f t="shared" si="339"/>
        <v>8.5000000000000006E-2</v>
      </c>
      <c r="U513" s="97">
        <f t="shared" si="344"/>
        <v>12</v>
      </c>
      <c r="V513" s="97">
        <v>252</v>
      </c>
      <c r="W513" s="96">
        <f t="shared" si="331"/>
        <v>1.003892317</v>
      </c>
      <c r="X513" s="89">
        <f t="shared" si="332"/>
        <v>3.5789494400000001</v>
      </c>
      <c r="Y513" s="137">
        <f t="shared" si="333"/>
        <v>0</v>
      </c>
      <c r="Z513" s="99" t="str">
        <f t="shared" si="341"/>
        <v>J=</v>
      </c>
      <c r="AA513" s="94">
        <f t="shared" si="342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34"/>
        <v>45390</v>
      </c>
      <c r="B514" s="89">
        <f t="shared" si="327"/>
        <v>923.06969104999996</v>
      </c>
      <c r="C514" s="89">
        <f t="shared" si="347"/>
        <v>860.4639876450417</v>
      </c>
      <c r="D514" s="90">
        <f t="shared" si="335"/>
        <v>6801.72</v>
      </c>
      <c r="E514" s="91">
        <f t="shared" si="350"/>
        <v>6858.17</v>
      </c>
      <c r="F514" s="92">
        <f t="shared" si="351"/>
        <v>45342</v>
      </c>
      <c r="G514" s="93">
        <f t="shared" si="328"/>
        <v>8.2993713354857501E-3</v>
      </c>
      <c r="H514" s="94">
        <f t="shared" si="352"/>
        <v>45404</v>
      </c>
      <c r="I514" s="94">
        <f t="shared" si="329"/>
        <v>45404</v>
      </c>
      <c r="J514" s="95">
        <f t="shared" si="336"/>
        <v>22</v>
      </c>
      <c r="K514" s="95">
        <f t="shared" si="349"/>
        <v>12</v>
      </c>
      <c r="L514" s="8">
        <f t="shared" si="337"/>
        <v>1.0045184199999999</v>
      </c>
      <c r="M514" s="96">
        <f t="shared" si="348"/>
        <v>1.00420033</v>
      </c>
      <c r="N514" s="96">
        <f t="shared" si="343"/>
        <v>1.0637920918698305</v>
      </c>
      <c r="O514" s="89">
        <f t="shared" si="346"/>
        <v>1.06859875</v>
      </c>
      <c r="P514" s="89">
        <f t="shared" si="330"/>
        <v>919.49074160999999</v>
      </c>
      <c r="Q514" s="11">
        <f t="shared" si="340"/>
        <v>0</v>
      </c>
      <c r="R514" s="7">
        <f t="shared" si="338"/>
        <v>0</v>
      </c>
      <c r="S514" s="89">
        <f t="shared" si="345"/>
        <v>0</v>
      </c>
      <c r="T514" s="98">
        <f t="shared" si="339"/>
        <v>8.5000000000000006E-2</v>
      </c>
      <c r="U514" s="97">
        <f t="shared" si="344"/>
        <v>12</v>
      </c>
      <c r="V514" s="97">
        <v>252</v>
      </c>
      <c r="W514" s="96">
        <f t="shared" si="331"/>
        <v>1.003892317</v>
      </c>
      <c r="X514" s="89">
        <f t="shared" si="332"/>
        <v>3.5789494400000001</v>
      </c>
      <c r="Y514" s="137">
        <f t="shared" si="333"/>
        <v>0</v>
      </c>
      <c r="Z514" s="99" t="str">
        <f t="shared" si="341"/>
        <v>J=</v>
      </c>
      <c r="AA514" s="94">
        <f t="shared" si="342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34"/>
        <v>45391</v>
      </c>
      <c r="B515" s="89">
        <f t="shared" si="327"/>
        <v>923.71553200999995</v>
      </c>
      <c r="C515" s="89">
        <f t="shared" si="347"/>
        <v>860.4639876450417</v>
      </c>
      <c r="D515" s="90">
        <f t="shared" si="335"/>
        <v>6801.72</v>
      </c>
      <c r="E515" s="91">
        <f t="shared" si="350"/>
        <v>6858.17</v>
      </c>
      <c r="F515" s="92">
        <f t="shared" si="351"/>
        <v>45342</v>
      </c>
      <c r="G515" s="93">
        <f t="shared" si="328"/>
        <v>8.2993713354857501E-3</v>
      </c>
      <c r="H515" s="94">
        <f t="shared" si="352"/>
        <v>45404</v>
      </c>
      <c r="I515" s="94">
        <f t="shared" si="329"/>
        <v>45404</v>
      </c>
      <c r="J515" s="95">
        <f t="shared" si="336"/>
        <v>22</v>
      </c>
      <c r="K515" s="95">
        <f t="shared" si="349"/>
        <v>13</v>
      </c>
      <c r="L515" s="8">
        <f t="shared" si="337"/>
        <v>1.0048958800000001</v>
      </c>
      <c r="M515" s="96">
        <f t="shared" si="348"/>
        <v>1.00420033</v>
      </c>
      <c r="N515" s="96">
        <f t="shared" si="343"/>
        <v>1.0637920918698305</v>
      </c>
      <c r="O515" s="89">
        <f t="shared" si="346"/>
        <v>1.06900029</v>
      </c>
      <c r="P515" s="89">
        <f t="shared" si="330"/>
        <v>919.83625231999997</v>
      </c>
      <c r="Q515" s="11">
        <f t="shared" si="340"/>
        <v>0</v>
      </c>
      <c r="R515" s="7">
        <f t="shared" si="338"/>
        <v>0</v>
      </c>
      <c r="S515" s="89">
        <f t="shared" si="345"/>
        <v>0</v>
      </c>
      <c r="T515" s="98">
        <f t="shared" si="339"/>
        <v>8.5000000000000006E-2</v>
      </c>
      <c r="U515" s="97">
        <f t="shared" si="344"/>
        <v>13</v>
      </c>
      <c r="V515" s="97">
        <v>252</v>
      </c>
      <c r="W515" s="96">
        <f t="shared" si="331"/>
        <v>1.0042173590000001</v>
      </c>
      <c r="X515" s="89">
        <f t="shared" si="332"/>
        <v>3.8792796900000002</v>
      </c>
      <c r="Y515" s="137">
        <f t="shared" si="333"/>
        <v>0</v>
      </c>
      <c r="Z515" s="99" t="str">
        <f t="shared" si="341"/>
        <v>J=</v>
      </c>
      <c r="AA515" s="94">
        <f t="shared" si="342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34"/>
        <v>45392</v>
      </c>
      <c r="B516" s="89">
        <f t="shared" si="327"/>
        <v>924.36180840999998</v>
      </c>
      <c r="C516" s="89">
        <f t="shared" si="347"/>
        <v>860.4639876450417</v>
      </c>
      <c r="D516" s="90">
        <f t="shared" si="335"/>
        <v>6801.72</v>
      </c>
      <c r="E516" s="91">
        <f t="shared" si="350"/>
        <v>6858.17</v>
      </c>
      <c r="F516" s="92">
        <f t="shared" si="351"/>
        <v>45342</v>
      </c>
      <c r="G516" s="93">
        <f t="shared" si="328"/>
        <v>8.2993713354857501E-3</v>
      </c>
      <c r="H516" s="94">
        <f t="shared" si="352"/>
        <v>45404</v>
      </c>
      <c r="I516" s="94">
        <f t="shared" si="329"/>
        <v>45404</v>
      </c>
      <c r="J516" s="95">
        <f t="shared" si="336"/>
        <v>22</v>
      </c>
      <c r="K516" s="95">
        <f t="shared" si="349"/>
        <v>14</v>
      </c>
      <c r="L516" s="8">
        <f t="shared" si="337"/>
        <v>1.0052734699999999</v>
      </c>
      <c r="M516" s="96">
        <f t="shared" si="348"/>
        <v>1.00420033</v>
      </c>
      <c r="N516" s="96">
        <f t="shared" si="343"/>
        <v>1.0637920918698305</v>
      </c>
      <c r="O516" s="89">
        <f t="shared" si="346"/>
        <v>1.06940196</v>
      </c>
      <c r="P516" s="89">
        <f t="shared" si="330"/>
        <v>920.18187489000002</v>
      </c>
      <c r="Q516" s="11">
        <f t="shared" si="340"/>
        <v>0</v>
      </c>
      <c r="R516" s="7">
        <f t="shared" si="338"/>
        <v>0</v>
      </c>
      <c r="S516" s="89">
        <f t="shared" si="345"/>
        <v>0</v>
      </c>
      <c r="T516" s="98">
        <f t="shared" si="339"/>
        <v>8.5000000000000006E-2</v>
      </c>
      <c r="U516" s="97">
        <f t="shared" si="344"/>
        <v>14</v>
      </c>
      <c r="V516" s="97">
        <v>252</v>
      </c>
      <c r="W516" s="96">
        <f t="shared" si="331"/>
        <v>1.0045425079999999</v>
      </c>
      <c r="X516" s="89">
        <f t="shared" si="332"/>
        <v>4.1799335199999996</v>
      </c>
      <c r="Y516" s="137">
        <f t="shared" si="333"/>
        <v>0</v>
      </c>
      <c r="Z516" s="99" t="str">
        <f t="shared" si="341"/>
        <v>J=</v>
      </c>
      <c r="AA516" s="94">
        <f t="shared" si="342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34"/>
        <v>45393</v>
      </c>
      <c r="B517" s="89">
        <f t="shared" si="327"/>
        <v>925.00855230000002</v>
      </c>
      <c r="C517" s="89">
        <f t="shared" si="347"/>
        <v>860.4639876450417</v>
      </c>
      <c r="D517" s="90">
        <f t="shared" si="335"/>
        <v>6801.72</v>
      </c>
      <c r="E517" s="91">
        <f t="shared" si="350"/>
        <v>6858.17</v>
      </c>
      <c r="F517" s="92">
        <f t="shared" si="351"/>
        <v>45342</v>
      </c>
      <c r="G517" s="93">
        <f t="shared" si="328"/>
        <v>8.2993713354857501E-3</v>
      </c>
      <c r="H517" s="94">
        <f t="shared" si="352"/>
        <v>45404</v>
      </c>
      <c r="I517" s="94">
        <f t="shared" si="329"/>
        <v>45404</v>
      </c>
      <c r="J517" s="95">
        <f t="shared" si="336"/>
        <v>22</v>
      </c>
      <c r="K517" s="95">
        <f t="shared" si="349"/>
        <v>15</v>
      </c>
      <c r="L517" s="8">
        <f t="shared" si="337"/>
        <v>1.0056512099999999</v>
      </c>
      <c r="M517" s="96">
        <f t="shared" si="348"/>
        <v>1.00420033</v>
      </c>
      <c r="N517" s="96">
        <f t="shared" si="343"/>
        <v>1.0637920918698305</v>
      </c>
      <c r="O517" s="89">
        <f t="shared" si="346"/>
        <v>1.0698038000000001</v>
      </c>
      <c r="P517" s="89">
        <f t="shared" si="330"/>
        <v>920.52764374000003</v>
      </c>
      <c r="Q517" s="11">
        <f t="shared" si="340"/>
        <v>0</v>
      </c>
      <c r="R517" s="7">
        <f t="shared" si="338"/>
        <v>0</v>
      </c>
      <c r="S517" s="89">
        <f t="shared" si="345"/>
        <v>0</v>
      </c>
      <c r="T517" s="98">
        <f t="shared" si="339"/>
        <v>8.5000000000000006E-2</v>
      </c>
      <c r="U517" s="97">
        <f t="shared" si="344"/>
        <v>15</v>
      </c>
      <c r="V517" s="97">
        <v>252</v>
      </c>
      <c r="W517" s="96">
        <f t="shared" si="331"/>
        <v>1.0048677610000001</v>
      </c>
      <c r="X517" s="89">
        <f t="shared" si="332"/>
        <v>4.4809085599999996</v>
      </c>
      <c r="Y517" s="137">
        <f t="shared" si="333"/>
        <v>0</v>
      </c>
      <c r="Z517" s="99" t="str">
        <f t="shared" si="341"/>
        <v>J=</v>
      </c>
      <c r="AA517" s="94">
        <f t="shared" si="342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34"/>
        <v>45394</v>
      </c>
      <c r="B518" s="89">
        <f t="shared" si="327"/>
        <v>925.65574753999999</v>
      </c>
      <c r="C518" s="89">
        <f t="shared" si="347"/>
        <v>860.4639876450417</v>
      </c>
      <c r="D518" s="90">
        <f t="shared" si="335"/>
        <v>6801.72</v>
      </c>
      <c r="E518" s="91">
        <f t="shared" si="350"/>
        <v>6858.17</v>
      </c>
      <c r="F518" s="92">
        <f t="shared" si="351"/>
        <v>45342</v>
      </c>
      <c r="G518" s="93">
        <f t="shared" si="328"/>
        <v>8.2993713354857501E-3</v>
      </c>
      <c r="H518" s="94">
        <f t="shared" si="352"/>
        <v>45404</v>
      </c>
      <c r="I518" s="94">
        <f t="shared" si="329"/>
        <v>45404</v>
      </c>
      <c r="J518" s="95">
        <f t="shared" si="336"/>
        <v>22</v>
      </c>
      <c r="K518" s="95">
        <f t="shared" si="349"/>
        <v>16</v>
      </c>
      <c r="L518" s="8">
        <f t="shared" si="337"/>
        <v>1.00602909</v>
      </c>
      <c r="M518" s="96">
        <f t="shared" si="348"/>
        <v>1.00420033</v>
      </c>
      <c r="N518" s="96">
        <f t="shared" si="343"/>
        <v>1.0637920918698305</v>
      </c>
      <c r="O518" s="89">
        <f t="shared" si="346"/>
        <v>1.0702057899999999</v>
      </c>
      <c r="P518" s="89">
        <f t="shared" si="330"/>
        <v>920.87354166</v>
      </c>
      <c r="Q518" s="11">
        <f t="shared" si="340"/>
        <v>0</v>
      </c>
      <c r="R518" s="7">
        <f t="shared" si="338"/>
        <v>0</v>
      </c>
      <c r="S518" s="89">
        <f t="shared" si="345"/>
        <v>0</v>
      </c>
      <c r="T518" s="98">
        <f t="shared" si="339"/>
        <v>8.5000000000000006E-2</v>
      </c>
      <c r="U518" s="97">
        <f t="shared" si="344"/>
        <v>16</v>
      </c>
      <c r="V518" s="97">
        <v>252</v>
      </c>
      <c r="W518" s="96">
        <f t="shared" si="331"/>
        <v>1.0051931190000001</v>
      </c>
      <c r="X518" s="89">
        <f t="shared" si="332"/>
        <v>4.7822058800000002</v>
      </c>
      <c r="Y518" s="137">
        <f t="shared" si="333"/>
        <v>0</v>
      </c>
      <c r="Z518" s="99" t="str">
        <f t="shared" si="341"/>
        <v>J=</v>
      </c>
      <c r="AA518" s="94">
        <f t="shared" si="342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34"/>
        <v>45395</v>
      </c>
      <c r="B519" s="89">
        <f t="shared" si="327"/>
        <v>926.30339530000003</v>
      </c>
      <c r="C519" s="89">
        <f t="shared" si="347"/>
        <v>860.4639876450417</v>
      </c>
      <c r="D519" s="90">
        <f t="shared" si="335"/>
        <v>6801.72</v>
      </c>
      <c r="E519" s="91">
        <f t="shared" si="350"/>
        <v>6858.17</v>
      </c>
      <c r="F519" s="92">
        <f t="shared" si="351"/>
        <v>45342</v>
      </c>
      <c r="G519" s="93">
        <f t="shared" si="328"/>
        <v>8.2993713354857501E-3</v>
      </c>
      <c r="H519" s="94">
        <f t="shared" si="352"/>
        <v>45404</v>
      </c>
      <c r="I519" s="94">
        <f t="shared" si="329"/>
        <v>45404</v>
      </c>
      <c r="J519" s="95">
        <f t="shared" si="336"/>
        <v>22</v>
      </c>
      <c r="K519" s="95">
        <f t="shared" si="349"/>
        <v>17</v>
      </c>
      <c r="L519" s="8">
        <f t="shared" si="337"/>
        <v>1.00640712</v>
      </c>
      <c r="M519" s="96">
        <f t="shared" si="348"/>
        <v>1.00420033</v>
      </c>
      <c r="N519" s="96">
        <f t="shared" si="343"/>
        <v>1.0637920918698305</v>
      </c>
      <c r="O519" s="89">
        <f t="shared" si="346"/>
        <v>1.07060793</v>
      </c>
      <c r="P519" s="89">
        <f t="shared" si="330"/>
        <v>921.21956865000004</v>
      </c>
      <c r="Q519" s="11">
        <f t="shared" si="340"/>
        <v>0</v>
      </c>
      <c r="R519" s="7">
        <f t="shared" si="338"/>
        <v>0</v>
      </c>
      <c r="S519" s="89">
        <f t="shared" si="345"/>
        <v>0</v>
      </c>
      <c r="T519" s="98">
        <f t="shared" si="339"/>
        <v>8.5000000000000006E-2</v>
      </c>
      <c r="U519" s="97">
        <f t="shared" si="344"/>
        <v>17</v>
      </c>
      <c r="V519" s="97">
        <v>252</v>
      </c>
      <c r="W519" s="96">
        <f t="shared" si="331"/>
        <v>1.005518583</v>
      </c>
      <c r="X519" s="89">
        <f t="shared" si="332"/>
        <v>5.0838266499999998</v>
      </c>
      <c r="Y519" s="137">
        <f t="shared" si="333"/>
        <v>0</v>
      </c>
      <c r="Z519" s="99" t="str">
        <f t="shared" si="341"/>
        <v>J=</v>
      </c>
      <c r="AA519" s="94">
        <f t="shared" si="342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34"/>
        <v>45396</v>
      </c>
      <c r="B520" s="89">
        <f t="shared" si="327"/>
        <v>926.30339530000003</v>
      </c>
      <c r="C520" s="89">
        <f t="shared" si="347"/>
        <v>860.4639876450417</v>
      </c>
      <c r="D520" s="90">
        <f t="shared" si="335"/>
        <v>6801.72</v>
      </c>
      <c r="E520" s="91">
        <f t="shared" si="350"/>
        <v>6858.17</v>
      </c>
      <c r="F520" s="92">
        <f t="shared" si="351"/>
        <v>45342</v>
      </c>
      <c r="G520" s="93">
        <f t="shared" si="328"/>
        <v>8.2993713354857501E-3</v>
      </c>
      <c r="H520" s="94">
        <f t="shared" si="352"/>
        <v>45404</v>
      </c>
      <c r="I520" s="94">
        <f t="shared" si="329"/>
        <v>45404</v>
      </c>
      <c r="J520" s="95">
        <f t="shared" si="336"/>
        <v>22</v>
      </c>
      <c r="K520" s="95">
        <f t="shared" si="349"/>
        <v>17</v>
      </c>
      <c r="L520" s="8">
        <f t="shared" si="337"/>
        <v>1.00640712</v>
      </c>
      <c r="M520" s="96">
        <f t="shared" si="348"/>
        <v>1.00420033</v>
      </c>
      <c r="N520" s="96">
        <f t="shared" si="343"/>
        <v>1.0637920918698305</v>
      </c>
      <c r="O520" s="89">
        <f t="shared" si="346"/>
        <v>1.07060793</v>
      </c>
      <c r="P520" s="89">
        <f t="shared" si="330"/>
        <v>921.21956865000004</v>
      </c>
      <c r="Q520" s="11">
        <f t="shared" si="340"/>
        <v>0</v>
      </c>
      <c r="R520" s="7">
        <f t="shared" si="338"/>
        <v>0</v>
      </c>
      <c r="S520" s="89">
        <f t="shared" si="345"/>
        <v>0</v>
      </c>
      <c r="T520" s="98">
        <f t="shared" si="339"/>
        <v>8.5000000000000006E-2</v>
      </c>
      <c r="U520" s="97">
        <f t="shared" si="344"/>
        <v>17</v>
      </c>
      <c r="V520" s="97">
        <v>252</v>
      </c>
      <c r="W520" s="96">
        <f t="shared" si="331"/>
        <v>1.005518583</v>
      </c>
      <c r="X520" s="89">
        <f t="shared" si="332"/>
        <v>5.0838266499999998</v>
      </c>
      <c r="Y520" s="137">
        <f t="shared" si="333"/>
        <v>0</v>
      </c>
      <c r="Z520" s="99" t="str">
        <f t="shared" si="341"/>
        <v>J=</v>
      </c>
      <c r="AA520" s="94">
        <f t="shared" si="342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34"/>
        <v>45397</v>
      </c>
      <c r="B521" s="89">
        <f t="shared" si="327"/>
        <v>926.30339530000003</v>
      </c>
      <c r="C521" s="89">
        <f t="shared" si="347"/>
        <v>860.4639876450417</v>
      </c>
      <c r="D521" s="90">
        <f t="shared" si="335"/>
        <v>6801.72</v>
      </c>
      <c r="E521" s="91">
        <f t="shared" si="350"/>
        <v>6858.17</v>
      </c>
      <c r="F521" s="92">
        <f t="shared" si="351"/>
        <v>45342</v>
      </c>
      <c r="G521" s="93">
        <f t="shared" si="328"/>
        <v>8.2993713354857501E-3</v>
      </c>
      <c r="H521" s="94">
        <f t="shared" si="352"/>
        <v>45404</v>
      </c>
      <c r="I521" s="94">
        <f t="shared" si="329"/>
        <v>45404</v>
      </c>
      <c r="J521" s="95">
        <f t="shared" si="336"/>
        <v>22</v>
      </c>
      <c r="K521" s="95">
        <f t="shared" si="349"/>
        <v>17</v>
      </c>
      <c r="L521" s="8">
        <f t="shared" si="337"/>
        <v>1.00640712</v>
      </c>
      <c r="M521" s="96">
        <f t="shared" si="348"/>
        <v>1.00420033</v>
      </c>
      <c r="N521" s="96">
        <f t="shared" si="343"/>
        <v>1.0637920918698305</v>
      </c>
      <c r="O521" s="89">
        <f t="shared" si="346"/>
        <v>1.07060793</v>
      </c>
      <c r="P521" s="89">
        <f t="shared" si="330"/>
        <v>921.21956865000004</v>
      </c>
      <c r="Q521" s="11">
        <f t="shared" si="340"/>
        <v>0</v>
      </c>
      <c r="R521" s="7">
        <f t="shared" si="338"/>
        <v>0</v>
      </c>
      <c r="S521" s="89">
        <f t="shared" si="345"/>
        <v>0</v>
      </c>
      <c r="T521" s="98">
        <f t="shared" si="339"/>
        <v>8.5000000000000006E-2</v>
      </c>
      <c r="U521" s="97">
        <f t="shared" si="344"/>
        <v>17</v>
      </c>
      <c r="V521" s="97">
        <v>252</v>
      </c>
      <c r="W521" s="96">
        <f t="shared" si="331"/>
        <v>1.005518583</v>
      </c>
      <c r="X521" s="89">
        <f t="shared" si="332"/>
        <v>5.0838266499999998</v>
      </c>
      <c r="Y521" s="137">
        <f t="shared" si="333"/>
        <v>0</v>
      </c>
      <c r="Z521" s="99" t="str">
        <f t="shared" si="341"/>
        <v>J=</v>
      </c>
      <c r="AA521" s="94">
        <f t="shared" si="342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34"/>
        <v>45398</v>
      </c>
      <c r="B522" s="89">
        <f t="shared" ref="B522:B585" si="353">(P522+X522)</f>
        <v>926.95148714000004</v>
      </c>
      <c r="C522" s="89">
        <f t="shared" si="347"/>
        <v>860.4639876450417</v>
      </c>
      <c r="D522" s="90">
        <f t="shared" si="335"/>
        <v>6801.72</v>
      </c>
      <c r="E522" s="91">
        <f t="shared" si="350"/>
        <v>6858.17</v>
      </c>
      <c r="F522" s="92">
        <f t="shared" si="351"/>
        <v>45342</v>
      </c>
      <c r="G522" s="93">
        <f t="shared" ref="G522:G585" si="354">(E522/D522)-1</f>
        <v>8.2993713354857501E-3</v>
      </c>
      <c r="H522" s="94">
        <f t="shared" si="352"/>
        <v>45404</v>
      </c>
      <c r="I522" s="94">
        <f t="shared" ref="I522:I585" si="355">IF(A522&gt;I521,H522,I521)</f>
        <v>45404</v>
      </c>
      <c r="J522" s="95">
        <f t="shared" si="336"/>
        <v>22</v>
      </c>
      <c r="K522" s="95">
        <f t="shared" si="349"/>
        <v>18</v>
      </c>
      <c r="L522" s="8">
        <f t="shared" si="337"/>
        <v>1.0067852799999999</v>
      </c>
      <c r="M522" s="96">
        <f t="shared" si="348"/>
        <v>1.00420033</v>
      </c>
      <c r="N522" s="96">
        <f t="shared" si="343"/>
        <v>1.0637920918698305</v>
      </c>
      <c r="O522" s="89">
        <f t="shared" si="346"/>
        <v>1.0710102100000001</v>
      </c>
      <c r="P522" s="89">
        <f t="shared" ref="P522:P585" si="356">TRUNC(C522*O522,8)</f>
        <v>921.56571610000003</v>
      </c>
      <c r="Q522" s="11">
        <f t="shared" si="340"/>
        <v>0</v>
      </c>
      <c r="R522" s="7">
        <f t="shared" si="338"/>
        <v>0</v>
      </c>
      <c r="S522" s="89">
        <f t="shared" si="345"/>
        <v>0</v>
      </c>
      <c r="T522" s="98">
        <f t="shared" si="339"/>
        <v>8.5000000000000006E-2</v>
      </c>
      <c r="U522" s="97">
        <f t="shared" si="344"/>
        <v>18</v>
      </c>
      <c r="V522" s="97">
        <v>252</v>
      </c>
      <c r="W522" s="96">
        <f t="shared" ref="W522:W585" si="357">ROUND((1+T522)^TRUNC((U522/V522),9),9)</f>
        <v>1.005844153</v>
      </c>
      <c r="X522" s="89">
        <f t="shared" ref="X522:X585" si="358">TRUNC((P522*(W522-1)),8)</f>
        <v>5.3857710399999998</v>
      </c>
      <c r="Y522" s="137">
        <f t="shared" ref="Y522:Y585" si="359">IF(AND(Q522&gt;0,Z522&lt;&gt;"INCORPJ="),S522+X522,0)</f>
        <v>0</v>
      </c>
      <c r="Z522" s="99" t="str">
        <f t="shared" si="341"/>
        <v>J=</v>
      </c>
      <c r="AA522" s="94">
        <f t="shared" si="342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60">(A522+1)</f>
        <v>45399</v>
      </c>
      <c r="B523" s="89">
        <f t="shared" si="353"/>
        <v>927.60004743000002</v>
      </c>
      <c r="C523" s="89">
        <f t="shared" si="347"/>
        <v>860.4639876450417</v>
      </c>
      <c r="D523" s="90">
        <f t="shared" ref="D523:D586" si="361">IF(E523=E522,D522,E522)</f>
        <v>6801.72</v>
      </c>
      <c r="E523" s="91">
        <f t="shared" si="350"/>
        <v>6858.17</v>
      </c>
      <c r="F523" s="92">
        <f t="shared" si="351"/>
        <v>45342</v>
      </c>
      <c r="G523" s="93">
        <f t="shared" si="354"/>
        <v>8.2993713354857501E-3</v>
      </c>
      <c r="H523" s="94">
        <f t="shared" si="352"/>
        <v>45404</v>
      </c>
      <c r="I523" s="94">
        <f t="shared" si="355"/>
        <v>45404</v>
      </c>
      <c r="J523" s="95">
        <f t="shared" ref="J523:J586" si="362">IF(I523=I522,J522,NETWORKDAYS(I522,I523,$AD$201:$AD$502)-1)</f>
        <v>22</v>
      </c>
      <c r="K523" s="95">
        <f t="shared" si="349"/>
        <v>19</v>
      </c>
      <c r="L523" s="8">
        <f t="shared" ref="L523:L586" si="363">IF(E523&lt;D523,1,TRUNC((E523/D523)^TRUNC((K523/J523),9),8))</f>
        <v>1.00716359</v>
      </c>
      <c r="M523" s="96">
        <f t="shared" si="348"/>
        <v>1.00420033</v>
      </c>
      <c r="N523" s="96">
        <f t="shared" si="343"/>
        <v>1.0637920918698305</v>
      </c>
      <c r="O523" s="89">
        <f t="shared" si="346"/>
        <v>1.07141266</v>
      </c>
      <c r="P523" s="89">
        <f t="shared" si="356"/>
        <v>921.91200982999999</v>
      </c>
      <c r="Q523" s="11">
        <f t="shared" si="340"/>
        <v>0</v>
      </c>
      <c r="R523" s="7">
        <f t="shared" ref="R523:R586" si="364">IF(Q523&gt;0,VLOOKUP($A523,$AD$10:$AI$200,6),0)</f>
        <v>0</v>
      </c>
      <c r="S523" s="89">
        <f t="shared" si="345"/>
        <v>0</v>
      </c>
      <c r="T523" s="98">
        <f t="shared" ref="T523:T586" si="365">(T522)</f>
        <v>8.5000000000000006E-2</v>
      </c>
      <c r="U523" s="97">
        <f t="shared" si="344"/>
        <v>19</v>
      </c>
      <c r="V523" s="97">
        <v>252</v>
      </c>
      <c r="W523" s="96">
        <f t="shared" si="357"/>
        <v>1.0061698269999999</v>
      </c>
      <c r="X523" s="89">
        <f t="shared" si="358"/>
        <v>5.6880376000000004</v>
      </c>
      <c r="Y523" s="137">
        <f t="shared" si="359"/>
        <v>0</v>
      </c>
      <c r="Z523" s="99" t="str">
        <f t="shared" si="341"/>
        <v>J=</v>
      </c>
      <c r="AA523" s="94">
        <f t="shared" si="342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60"/>
        <v>45400</v>
      </c>
      <c r="B524" s="89">
        <f t="shared" si="353"/>
        <v>928.24905322000006</v>
      </c>
      <c r="C524" s="89">
        <f t="shared" si="347"/>
        <v>860.4639876450417</v>
      </c>
      <c r="D524" s="90">
        <f t="shared" si="361"/>
        <v>6801.72</v>
      </c>
      <c r="E524" s="91">
        <f t="shared" si="350"/>
        <v>6858.17</v>
      </c>
      <c r="F524" s="92">
        <f t="shared" si="351"/>
        <v>45342</v>
      </c>
      <c r="G524" s="93">
        <f t="shared" si="354"/>
        <v>8.2993713354857501E-3</v>
      </c>
      <c r="H524" s="94">
        <f t="shared" si="352"/>
        <v>45404</v>
      </c>
      <c r="I524" s="94">
        <f t="shared" si="355"/>
        <v>45404</v>
      </c>
      <c r="J524" s="95">
        <f t="shared" si="362"/>
        <v>22</v>
      </c>
      <c r="K524" s="95">
        <f t="shared" si="349"/>
        <v>20</v>
      </c>
      <c r="L524" s="8">
        <f t="shared" si="363"/>
        <v>1.0075420399999999</v>
      </c>
      <c r="M524" s="96">
        <f t="shared" si="348"/>
        <v>1.00420033</v>
      </c>
      <c r="N524" s="96">
        <f t="shared" si="343"/>
        <v>1.0637920918698305</v>
      </c>
      <c r="O524" s="89">
        <f t="shared" si="346"/>
        <v>1.07181525</v>
      </c>
      <c r="P524" s="89">
        <f t="shared" si="356"/>
        <v>922.25842403000001</v>
      </c>
      <c r="Q524" s="11">
        <f t="shared" ref="Q524:Q587" si="366">IF(VLOOKUP(A524,AD$10:AK$200,8)=VLOOKUP(A523,AD$10:AK$200,8),0,VLOOKUP(A524,AD$10:AK$200,8))</f>
        <v>0</v>
      </c>
      <c r="R524" s="7">
        <f t="shared" si="364"/>
        <v>0</v>
      </c>
      <c r="S524" s="89">
        <f t="shared" si="345"/>
        <v>0</v>
      </c>
      <c r="T524" s="98">
        <f t="shared" si="365"/>
        <v>8.5000000000000006E-2</v>
      </c>
      <c r="U524" s="97">
        <f t="shared" si="344"/>
        <v>20</v>
      </c>
      <c r="V524" s="97">
        <v>252</v>
      </c>
      <c r="W524" s="96">
        <f t="shared" si="357"/>
        <v>1.006495608</v>
      </c>
      <c r="X524" s="89">
        <f t="shared" si="358"/>
        <v>5.9906291899999999</v>
      </c>
      <c r="Y524" s="137">
        <f t="shared" si="359"/>
        <v>0</v>
      </c>
      <c r="Z524" s="99" t="str">
        <f t="shared" ref="Z524:Z587" si="367">IF($Q523&gt;0,VLOOKUP($A523,$AD$10:$AM$200,9),Z523)</f>
        <v>J=</v>
      </c>
      <c r="AA524" s="94">
        <f t="shared" ref="AA524:AA587" si="368">IF($Q523&gt;0,VLOOKUP($A523,$AD$10:$AM$200,10),AA523)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60"/>
        <v>45401</v>
      </c>
      <c r="B525" s="89">
        <f t="shared" si="353"/>
        <v>928.89851062000002</v>
      </c>
      <c r="C525" s="89">
        <f t="shared" si="347"/>
        <v>860.4639876450417</v>
      </c>
      <c r="D525" s="90">
        <f t="shared" si="361"/>
        <v>6801.72</v>
      </c>
      <c r="E525" s="91">
        <f t="shared" si="350"/>
        <v>6858.17</v>
      </c>
      <c r="F525" s="92">
        <f t="shared" si="351"/>
        <v>45342</v>
      </c>
      <c r="G525" s="93">
        <f t="shared" si="354"/>
        <v>8.2993713354857501E-3</v>
      </c>
      <c r="H525" s="94">
        <f t="shared" si="352"/>
        <v>45404</v>
      </c>
      <c r="I525" s="94">
        <f t="shared" si="355"/>
        <v>45404</v>
      </c>
      <c r="J525" s="95">
        <f t="shared" si="362"/>
        <v>22</v>
      </c>
      <c r="K525" s="95">
        <f t="shared" si="349"/>
        <v>21</v>
      </c>
      <c r="L525" s="8">
        <f t="shared" si="363"/>
        <v>1.0079206300000001</v>
      </c>
      <c r="M525" s="96">
        <f t="shared" si="348"/>
        <v>1.00420033</v>
      </c>
      <c r="N525" s="96">
        <f t="shared" si="343"/>
        <v>1.0637920918698305</v>
      </c>
      <c r="O525" s="89">
        <f t="shared" si="346"/>
        <v>1.07221799</v>
      </c>
      <c r="P525" s="89">
        <f t="shared" si="356"/>
        <v>922.6049673</v>
      </c>
      <c r="Q525" s="11">
        <f t="shared" si="366"/>
        <v>0</v>
      </c>
      <c r="R525" s="7">
        <f t="shared" si="364"/>
        <v>0</v>
      </c>
      <c r="S525" s="89">
        <f t="shared" si="345"/>
        <v>0</v>
      </c>
      <c r="T525" s="98">
        <f t="shared" si="365"/>
        <v>8.5000000000000006E-2</v>
      </c>
      <c r="U525" s="97">
        <f t="shared" si="344"/>
        <v>21</v>
      </c>
      <c r="V525" s="97">
        <v>252</v>
      </c>
      <c r="W525" s="96">
        <f t="shared" si="357"/>
        <v>1.0068214929999999</v>
      </c>
      <c r="X525" s="89">
        <f t="shared" si="358"/>
        <v>6.2935433200000004</v>
      </c>
      <c r="Y525" s="137">
        <f t="shared" si="359"/>
        <v>0</v>
      </c>
      <c r="Z525" s="99" t="str">
        <f t="shared" si="367"/>
        <v>J=</v>
      </c>
      <c r="AA525" s="94">
        <f t="shared" si="368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60"/>
        <v>45402</v>
      </c>
      <c r="B526" s="89">
        <f t="shared" si="353"/>
        <v>929.54843130000006</v>
      </c>
      <c r="C526" s="89">
        <f t="shared" si="347"/>
        <v>860.4639876450417</v>
      </c>
      <c r="D526" s="90">
        <f t="shared" si="361"/>
        <v>6801.72</v>
      </c>
      <c r="E526" s="91">
        <f t="shared" si="350"/>
        <v>6858.17</v>
      </c>
      <c r="F526" s="92">
        <f t="shared" si="351"/>
        <v>45342</v>
      </c>
      <c r="G526" s="93">
        <f t="shared" si="354"/>
        <v>8.2993713354857501E-3</v>
      </c>
      <c r="H526" s="94">
        <f t="shared" si="352"/>
        <v>45432</v>
      </c>
      <c r="I526" s="94">
        <f t="shared" si="355"/>
        <v>45404</v>
      </c>
      <c r="J526" s="95">
        <f t="shared" si="362"/>
        <v>22</v>
      </c>
      <c r="K526" s="95">
        <f t="shared" si="349"/>
        <v>22</v>
      </c>
      <c r="L526" s="8">
        <f t="shared" si="363"/>
        <v>1.00829937</v>
      </c>
      <c r="M526" s="96">
        <f t="shared" si="348"/>
        <v>1.00420033</v>
      </c>
      <c r="N526" s="96">
        <f t="shared" si="343"/>
        <v>1.0637920918698305</v>
      </c>
      <c r="O526" s="89">
        <f t="shared" si="346"/>
        <v>1.07262089</v>
      </c>
      <c r="P526" s="89">
        <f t="shared" si="356"/>
        <v>922.95164824000005</v>
      </c>
      <c r="Q526" s="11">
        <f t="shared" si="366"/>
        <v>0</v>
      </c>
      <c r="R526" s="7">
        <f t="shared" si="364"/>
        <v>0</v>
      </c>
      <c r="S526" s="89">
        <f t="shared" si="345"/>
        <v>0</v>
      </c>
      <c r="T526" s="98">
        <f t="shared" si="365"/>
        <v>8.5000000000000006E-2</v>
      </c>
      <c r="U526" s="97">
        <f t="shared" si="344"/>
        <v>22</v>
      </c>
      <c r="V526" s="97">
        <v>252</v>
      </c>
      <c r="W526" s="96">
        <f t="shared" si="357"/>
        <v>1.007147485</v>
      </c>
      <c r="X526" s="89">
        <f t="shared" si="358"/>
        <v>6.5967830599999999</v>
      </c>
      <c r="Y526" s="137">
        <f t="shared" si="359"/>
        <v>0</v>
      </c>
      <c r="Z526" s="99" t="str">
        <f t="shared" si="367"/>
        <v>J=</v>
      </c>
      <c r="AA526" s="94">
        <f t="shared" si="368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60"/>
        <v>45403</v>
      </c>
      <c r="B527" s="89">
        <f t="shared" si="353"/>
        <v>929.54843130000006</v>
      </c>
      <c r="C527" s="89">
        <f t="shared" si="347"/>
        <v>860.4639876450417</v>
      </c>
      <c r="D527" s="90">
        <f t="shared" si="361"/>
        <v>6801.72</v>
      </c>
      <c r="E527" s="91">
        <f t="shared" si="350"/>
        <v>6858.17</v>
      </c>
      <c r="F527" s="92">
        <f t="shared" si="351"/>
        <v>45342</v>
      </c>
      <c r="G527" s="93">
        <f t="shared" si="354"/>
        <v>8.2993713354857501E-3</v>
      </c>
      <c r="H527" s="94">
        <f t="shared" si="352"/>
        <v>45432</v>
      </c>
      <c r="I527" s="94">
        <f t="shared" si="355"/>
        <v>45404</v>
      </c>
      <c r="J527" s="95">
        <f t="shared" si="362"/>
        <v>22</v>
      </c>
      <c r="K527" s="95">
        <f t="shared" si="349"/>
        <v>22</v>
      </c>
      <c r="L527" s="8">
        <f t="shared" si="363"/>
        <v>1.00829937</v>
      </c>
      <c r="M527" s="96">
        <f t="shared" si="348"/>
        <v>1.00420033</v>
      </c>
      <c r="N527" s="96">
        <f t="shared" si="343"/>
        <v>1.0637920918698305</v>
      </c>
      <c r="O527" s="89">
        <f t="shared" si="346"/>
        <v>1.07262089</v>
      </c>
      <c r="P527" s="89">
        <f t="shared" si="356"/>
        <v>922.95164824000005</v>
      </c>
      <c r="Q527" s="11">
        <f t="shared" si="366"/>
        <v>0</v>
      </c>
      <c r="R527" s="7">
        <f t="shared" si="364"/>
        <v>0</v>
      </c>
      <c r="S527" s="89">
        <f t="shared" si="345"/>
        <v>0</v>
      </c>
      <c r="T527" s="98">
        <f t="shared" si="365"/>
        <v>8.5000000000000006E-2</v>
      </c>
      <c r="U527" s="97">
        <f t="shared" si="344"/>
        <v>22</v>
      </c>
      <c r="V527" s="97">
        <v>252</v>
      </c>
      <c r="W527" s="96">
        <f t="shared" si="357"/>
        <v>1.007147485</v>
      </c>
      <c r="X527" s="89">
        <f t="shared" si="358"/>
        <v>6.5967830599999999</v>
      </c>
      <c r="Y527" s="137">
        <f t="shared" si="359"/>
        <v>0</v>
      </c>
      <c r="Z527" s="99" t="str">
        <f t="shared" si="367"/>
        <v>J=</v>
      </c>
      <c r="AA527" s="94">
        <f t="shared" si="368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60"/>
        <v>45404</v>
      </c>
      <c r="B528" s="89">
        <f t="shared" si="353"/>
        <v>929.54843130000006</v>
      </c>
      <c r="C528" s="89">
        <f t="shared" si="347"/>
        <v>860.4639876450417</v>
      </c>
      <c r="D528" s="90">
        <f t="shared" si="361"/>
        <v>6801.72</v>
      </c>
      <c r="E528" s="91">
        <f t="shared" si="350"/>
        <v>6858.17</v>
      </c>
      <c r="F528" s="92">
        <f t="shared" si="351"/>
        <v>45342</v>
      </c>
      <c r="G528" s="93">
        <f t="shared" si="354"/>
        <v>8.2993713354857501E-3</v>
      </c>
      <c r="H528" s="94">
        <f t="shared" si="352"/>
        <v>45432</v>
      </c>
      <c r="I528" s="94">
        <f t="shared" si="355"/>
        <v>45404</v>
      </c>
      <c r="J528" s="95">
        <f t="shared" si="362"/>
        <v>22</v>
      </c>
      <c r="K528" s="95">
        <f t="shared" si="349"/>
        <v>22</v>
      </c>
      <c r="L528" s="8">
        <f t="shared" si="363"/>
        <v>1.00829937</v>
      </c>
      <c r="M528" s="96">
        <f t="shared" si="348"/>
        <v>1.00420033</v>
      </c>
      <c r="N528" s="96">
        <f t="shared" si="343"/>
        <v>1.0637920918698305</v>
      </c>
      <c r="O528" s="89">
        <f t="shared" si="346"/>
        <v>1.07262089</v>
      </c>
      <c r="P528" s="89">
        <f t="shared" si="356"/>
        <v>922.95164824000005</v>
      </c>
      <c r="Q528" s="11">
        <f t="shared" si="366"/>
        <v>17</v>
      </c>
      <c r="R528" s="158">
        <f>S528/P528</f>
        <v>4.1088931508293548E-2</v>
      </c>
      <c r="S528" s="159">
        <f>14.392508+23.53058906</f>
        <v>37.923097060000003</v>
      </c>
      <c r="T528" s="98">
        <f t="shared" si="365"/>
        <v>8.5000000000000006E-2</v>
      </c>
      <c r="U528" s="97">
        <f t="shared" si="344"/>
        <v>22</v>
      </c>
      <c r="V528" s="97">
        <v>252</v>
      </c>
      <c r="W528" s="96">
        <f t="shared" si="357"/>
        <v>1.007147485</v>
      </c>
      <c r="X528" s="89">
        <f t="shared" si="358"/>
        <v>6.5967830599999999</v>
      </c>
      <c r="Y528" s="137">
        <f t="shared" si="359"/>
        <v>44.519880120000003</v>
      </c>
      <c r="Z528" s="99" t="str">
        <f t="shared" si="367"/>
        <v>J=</v>
      </c>
      <c r="AA528" s="94">
        <f t="shared" si="368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60"/>
        <v>45405</v>
      </c>
      <c r="B529" s="89">
        <f t="shared" si="353"/>
        <v>885.38958112</v>
      </c>
      <c r="C529" s="89">
        <f t="shared" si="347"/>
        <v>825.10844179137109</v>
      </c>
      <c r="D529" s="90">
        <f t="shared" si="361"/>
        <v>6858.17</v>
      </c>
      <c r="E529" s="91">
        <f t="shared" si="350"/>
        <v>6869.14</v>
      </c>
      <c r="F529" s="92">
        <f t="shared" si="351"/>
        <v>45373</v>
      </c>
      <c r="G529" s="93">
        <f t="shared" si="354"/>
        <v>1.5995520670966101E-3</v>
      </c>
      <c r="H529" s="94">
        <f t="shared" si="352"/>
        <v>45432</v>
      </c>
      <c r="I529" s="94">
        <f t="shared" si="355"/>
        <v>45432</v>
      </c>
      <c r="J529" s="95">
        <f t="shared" si="362"/>
        <v>19</v>
      </c>
      <c r="K529" s="95">
        <f t="shared" si="349"/>
        <v>1</v>
      </c>
      <c r="L529" s="8">
        <f t="shared" si="363"/>
        <v>1.0000841199999999</v>
      </c>
      <c r="M529" s="96">
        <f t="shared" si="348"/>
        <v>1.00829937</v>
      </c>
      <c r="N529" s="96">
        <f t="shared" si="343"/>
        <v>1.0726208960433323</v>
      </c>
      <c r="O529" s="89">
        <f t="shared" si="346"/>
        <v>1.0727111199999999</v>
      </c>
      <c r="P529" s="89">
        <f t="shared" si="356"/>
        <v>885.10300070999995</v>
      </c>
      <c r="Q529" s="11">
        <f t="shared" si="366"/>
        <v>0</v>
      </c>
      <c r="R529" s="7">
        <f t="shared" si="364"/>
        <v>0</v>
      </c>
      <c r="S529" s="89">
        <f t="shared" si="345"/>
        <v>0</v>
      </c>
      <c r="T529" s="98">
        <f t="shared" si="365"/>
        <v>8.5000000000000006E-2</v>
      </c>
      <c r="U529" s="97">
        <f t="shared" si="344"/>
        <v>1</v>
      </c>
      <c r="V529" s="97">
        <v>252</v>
      </c>
      <c r="W529" s="96">
        <f t="shared" si="357"/>
        <v>1.0003237819999999</v>
      </c>
      <c r="X529" s="89">
        <f t="shared" si="358"/>
        <v>0.28658041000000001</v>
      </c>
      <c r="Y529" s="137">
        <f t="shared" si="359"/>
        <v>0</v>
      </c>
      <c r="Z529" s="99" t="str">
        <f t="shared" si="367"/>
        <v>J=</v>
      </c>
      <c r="AA529" s="94">
        <f t="shared" si="368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60"/>
        <v>45406</v>
      </c>
      <c r="B530" s="89">
        <f t="shared" si="353"/>
        <v>885.75076137999997</v>
      </c>
      <c r="C530" s="89">
        <f t="shared" si="347"/>
        <v>825.10844179137109</v>
      </c>
      <c r="D530" s="90">
        <f t="shared" si="361"/>
        <v>6858.17</v>
      </c>
      <c r="E530" s="91">
        <f t="shared" si="350"/>
        <v>6869.14</v>
      </c>
      <c r="F530" s="92">
        <f t="shared" si="351"/>
        <v>45373</v>
      </c>
      <c r="G530" s="93">
        <f t="shared" si="354"/>
        <v>1.5995520670966101E-3</v>
      </c>
      <c r="H530" s="94">
        <f t="shared" si="352"/>
        <v>45432</v>
      </c>
      <c r="I530" s="94">
        <f t="shared" si="355"/>
        <v>45432</v>
      </c>
      <c r="J530" s="95">
        <f t="shared" si="362"/>
        <v>19</v>
      </c>
      <c r="K530" s="95">
        <f t="shared" si="349"/>
        <v>2</v>
      </c>
      <c r="L530" s="8">
        <f t="shared" si="363"/>
        <v>1.00016825</v>
      </c>
      <c r="M530" s="96">
        <f t="shared" si="348"/>
        <v>1.00829937</v>
      </c>
      <c r="N530" s="96">
        <f t="shared" si="343"/>
        <v>1.0726208960433323</v>
      </c>
      <c r="O530" s="89">
        <f t="shared" si="346"/>
        <v>1.0728013599999999</v>
      </c>
      <c r="P530" s="89">
        <f t="shared" si="356"/>
        <v>885.17745849999994</v>
      </c>
      <c r="Q530" s="11">
        <f t="shared" si="366"/>
        <v>0</v>
      </c>
      <c r="R530" s="7">
        <f t="shared" si="364"/>
        <v>0</v>
      </c>
      <c r="S530" s="89">
        <f t="shared" si="345"/>
        <v>0</v>
      </c>
      <c r="T530" s="98">
        <f t="shared" si="365"/>
        <v>8.5000000000000006E-2</v>
      </c>
      <c r="U530" s="97">
        <f t="shared" si="344"/>
        <v>2</v>
      </c>
      <c r="V530" s="97">
        <v>252</v>
      </c>
      <c r="W530" s="96">
        <f t="shared" si="357"/>
        <v>1.00064767</v>
      </c>
      <c r="X530" s="89">
        <f t="shared" si="358"/>
        <v>0.57330287999999996</v>
      </c>
      <c r="Y530" s="137">
        <f t="shared" si="359"/>
        <v>0</v>
      </c>
      <c r="Z530" s="99" t="str">
        <f t="shared" si="367"/>
        <v>J=</v>
      </c>
      <c r="AA530" s="94">
        <f t="shared" si="368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60"/>
        <v>45407</v>
      </c>
      <c r="B531" s="89">
        <f t="shared" si="353"/>
        <v>886.11209018</v>
      </c>
      <c r="C531" s="89">
        <f t="shared" si="347"/>
        <v>825.10844179137109</v>
      </c>
      <c r="D531" s="90">
        <f t="shared" si="361"/>
        <v>6858.17</v>
      </c>
      <c r="E531" s="91">
        <f t="shared" si="350"/>
        <v>6869.14</v>
      </c>
      <c r="F531" s="92">
        <f t="shared" si="351"/>
        <v>45373</v>
      </c>
      <c r="G531" s="93">
        <f t="shared" si="354"/>
        <v>1.5995520670966101E-3</v>
      </c>
      <c r="H531" s="94">
        <f t="shared" si="352"/>
        <v>45432</v>
      </c>
      <c r="I531" s="94">
        <f t="shared" si="355"/>
        <v>45432</v>
      </c>
      <c r="J531" s="95">
        <f t="shared" si="362"/>
        <v>19</v>
      </c>
      <c r="K531" s="95">
        <f t="shared" si="349"/>
        <v>3</v>
      </c>
      <c r="L531" s="8">
        <f t="shared" si="363"/>
        <v>1.00025239</v>
      </c>
      <c r="M531" s="96">
        <f t="shared" si="348"/>
        <v>1.00829937</v>
      </c>
      <c r="N531" s="96">
        <f t="shared" si="343"/>
        <v>1.0726208960433323</v>
      </c>
      <c r="O531" s="89">
        <f t="shared" si="346"/>
        <v>1.0728916100000001</v>
      </c>
      <c r="P531" s="89">
        <f t="shared" si="356"/>
        <v>885.25192453</v>
      </c>
      <c r="Q531" s="11">
        <f t="shared" si="366"/>
        <v>0</v>
      </c>
      <c r="R531" s="7">
        <f t="shared" si="364"/>
        <v>0</v>
      </c>
      <c r="S531" s="89">
        <f t="shared" si="345"/>
        <v>0</v>
      </c>
      <c r="T531" s="98">
        <f t="shared" si="365"/>
        <v>8.5000000000000006E-2</v>
      </c>
      <c r="U531" s="97">
        <f t="shared" si="344"/>
        <v>3</v>
      </c>
      <c r="V531" s="97">
        <v>252</v>
      </c>
      <c r="W531" s="96">
        <f t="shared" si="357"/>
        <v>1.000971662</v>
      </c>
      <c r="X531" s="89">
        <f t="shared" si="358"/>
        <v>0.86016565</v>
      </c>
      <c r="Y531" s="137">
        <f t="shared" si="359"/>
        <v>0</v>
      </c>
      <c r="Z531" s="99" t="str">
        <f t="shared" si="367"/>
        <v>J=</v>
      </c>
      <c r="AA531" s="94">
        <f t="shared" si="368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60"/>
        <v>45408</v>
      </c>
      <c r="B532" s="89">
        <f t="shared" si="353"/>
        <v>886.47356019999995</v>
      </c>
      <c r="C532" s="89">
        <f t="shared" si="347"/>
        <v>825.10844179137109</v>
      </c>
      <c r="D532" s="90">
        <f t="shared" si="361"/>
        <v>6858.17</v>
      </c>
      <c r="E532" s="91">
        <f t="shared" si="350"/>
        <v>6869.14</v>
      </c>
      <c r="F532" s="92">
        <f t="shared" si="351"/>
        <v>45373</v>
      </c>
      <c r="G532" s="93">
        <f t="shared" si="354"/>
        <v>1.5995520670966101E-3</v>
      </c>
      <c r="H532" s="94">
        <f t="shared" si="352"/>
        <v>45432</v>
      </c>
      <c r="I532" s="94">
        <f t="shared" si="355"/>
        <v>45432</v>
      </c>
      <c r="J532" s="95">
        <f t="shared" si="362"/>
        <v>19</v>
      </c>
      <c r="K532" s="95">
        <f t="shared" si="349"/>
        <v>4</v>
      </c>
      <c r="L532" s="8">
        <f t="shared" si="363"/>
        <v>1.00033653</v>
      </c>
      <c r="M532" s="96">
        <f t="shared" si="348"/>
        <v>1.00829937</v>
      </c>
      <c r="N532" s="96">
        <f t="shared" si="343"/>
        <v>1.0726208960433323</v>
      </c>
      <c r="O532" s="89">
        <f t="shared" si="346"/>
        <v>1.0729818600000001</v>
      </c>
      <c r="P532" s="89">
        <f t="shared" si="356"/>
        <v>885.32639056999994</v>
      </c>
      <c r="Q532" s="11">
        <f t="shared" si="366"/>
        <v>0</v>
      </c>
      <c r="R532" s="7">
        <f t="shared" si="364"/>
        <v>0</v>
      </c>
      <c r="S532" s="89">
        <f t="shared" si="345"/>
        <v>0</v>
      </c>
      <c r="T532" s="98">
        <f t="shared" si="365"/>
        <v>8.5000000000000006E-2</v>
      </c>
      <c r="U532" s="97">
        <f t="shared" si="344"/>
        <v>4</v>
      </c>
      <c r="V532" s="97">
        <v>252</v>
      </c>
      <c r="W532" s="96">
        <f t="shared" si="357"/>
        <v>1.001295759</v>
      </c>
      <c r="X532" s="89">
        <f t="shared" si="358"/>
        <v>1.1471696300000001</v>
      </c>
      <c r="Y532" s="137">
        <f t="shared" si="359"/>
        <v>0</v>
      </c>
      <c r="Z532" s="99" t="str">
        <f t="shared" si="367"/>
        <v>J=</v>
      </c>
      <c r="AA532" s="94">
        <f t="shared" si="368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60"/>
        <v>45409</v>
      </c>
      <c r="B533" s="89">
        <f t="shared" si="353"/>
        <v>886.83517972999994</v>
      </c>
      <c r="C533" s="89">
        <f t="shared" si="347"/>
        <v>825.10844179137109</v>
      </c>
      <c r="D533" s="90">
        <f t="shared" si="361"/>
        <v>6858.17</v>
      </c>
      <c r="E533" s="91">
        <f t="shared" si="350"/>
        <v>6869.14</v>
      </c>
      <c r="F533" s="92">
        <f t="shared" si="351"/>
        <v>45373</v>
      </c>
      <c r="G533" s="93">
        <f t="shared" si="354"/>
        <v>1.5995520670966101E-3</v>
      </c>
      <c r="H533" s="94">
        <f t="shared" si="352"/>
        <v>45432</v>
      </c>
      <c r="I533" s="94">
        <f t="shared" si="355"/>
        <v>45432</v>
      </c>
      <c r="J533" s="95">
        <f t="shared" si="362"/>
        <v>19</v>
      </c>
      <c r="K533" s="95">
        <f t="shared" si="349"/>
        <v>5</v>
      </c>
      <c r="L533" s="8">
        <f t="shared" si="363"/>
        <v>1.00042068</v>
      </c>
      <c r="M533" s="96">
        <f t="shared" si="348"/>
        <v>1.00829937</v>
      </c>
      <c r="N533" s="96">
        <f t="shared" si="343"/>
        <v>1.0726208960433323</v>
      </c>
      <c r="O533" s="89">
        <f t="shared" si="346"/>
        <v>1.07307212</v>
      </c>
      <c r="P533" s="89">
        <f t="shared" si="356"/>
        <v>885.40086485999996</v>
      </c>
      <c r="Q533" s="11">
        <f t="shared" si="366"/>
        <v>0</v>
      </c>
      <c r="R533" s="7">
        <f t="shared" si="364"/>
        <v>0</v>
      </c>
      <c r="S533" s="89">
        <f t="shared" si="345"/>
        <v>0</v>
      </c>
      <c r="T533" s="98">
        <f t="shared" si="365"/>
        <v>8.5000000000000006E-2</v>
      </c>
      <c r="U533" s="97">
        <f t="shared" si="344"/>
        <v>5</v>
      </c>
      <c r="V533" s="97">
        <v>252</v>
      </c>
      <c r="W533" s="96">
        <f t="shared" si="357"/>
        <v>1.0016199610000001</v>
      </c>
      <c r="X533" s="89">
        <f t="shared" si="358"/>
        <v>1.4343148699999999</v>
      </c>
      <c r="Y533" s="137">
        <f t="shared" si="359"/>
        <v>0</v>
      </c>
      <c r="Z533" s="99" t="str">
        <f t="shared" si="367"/>
        <v>J=</v>
      </c>
      <c r="AA533" s="94">
        <f t="shared" si="368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60"/>
        <v>45410</v>
      </c>
      <c r="B534" s="89">
        <f t="shared" si="353"/>
        <v>886.83517972999994</v>
      </c>
      <c r="C534" s="89">
        <f t="shared" si="347"/>
        <v>825.10844179137109</v>
      </c>
      <c r="D534" s="90">
        <f t="shared" si="361"/>
        <v>6858.17</v>
      </c>
      <c r="E534" s="91">
        <f t="shared" si="350"/>
        <v>6869.14</v>
      </c>
      <c r="F534" s="92">
        <f t="shared" si="351"/>
        <v>45373</v>
      </c>
      <c r="G534" s="93">
        <f t="shared" si="354"/>
        <v>1.5995520670966101E-3</v>
      </c>
      <c r="H534" s="94">
        <f t="shared" si="352"/>
        <v>45432</v>
      </c>
      <c r="I534" s="94">
        <f t="shared" si="355"/>
        <v>45432</v>
      </c>
      <c r="J534" s="95">
        <f t="shared" si="362"/>
        <v>19</v>
      </c>
      <c r="K534" s="95">
        <f t="shared" si="349"/>
        <v>5</v>
      </c>
      <c r="L534" s="8">
        <f t="shared" si="363"/>
        <v>1.00042068</v>
      </c>
      <c r="M534" s="96">
        <f t="shared" si="348"/>
        <v>1.00829937</v>
      </c>
      <c r="N534" s="96">
        <f t="shared" si="343"/>
        <v>1.0726208960433323</v>
      </c>
      <c r="O534" s="89">
        <f t="shared" si="346"/>
        <v>1.07307212</v>
      </c>
      <c r="P534" s="89">
        <f t="shared" si="356"/>
        <v>885.40086485999996</v>
      </c>
      <c r="Q534" s="11">
        <f t="shared" si="366"/>
        <v>0</v>
      </c>
      <c r="R534" s="7">
        <f t="shared" si="364"/>
        <v>0</v>
      </c>
      <c r="S534" s="89">
        <f t="shared" si="345"/>
        <v>0</v>
      </c>
      <c r="T534" s="98">
        <f t="shared" si="365"/>
        <v>8.5000000000000006E-2</v>
      </c>
      <c r="U534" s="97">
        <f t="shared" si="344"/>
        <v>5</v>
      </c>
      <c r="V534" s="97">
        <v>252</v>
      </c>
      <c r="W534" s="96">
        <f t="shared" si="357"/>
        <v>1.0016199610000001</v>
      </c>
      <c r="X534" s="89">
        <f t="shared" si="358"/>
        <v>1.4343148699999999</v>
      </c>
      <c r="Y534" s="137">
        <f t="shared" si="359"/>
        <v>0</v>
      </c>
      <c r="Z534" s="99" t="str">
        <f t="shared" si="367"/>
        <v>J=</v>
      </c>
      <c r="AA534" s="94">
        <f t="shared" si="368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60"/>
        <v>45411</v>
      </c>
      <c r="B535" s="89">
        <f t="shared" si="353"/>
        <v>886.83517972999994</v>
      </c>
      <c r="C535" s="89">
        <f t="shared" si="347"/>
        <v>825.10844179137109</v>
      </c>
      <c r="D535" s="90">
        <f t="shared" si="361"/>
        <v>6858.17</v>
      </c>
      <c r="E535" s="91">
        <f t="shared" si="350"/>
        <v>6869.14</v>
      </c>
      <c r="F535" s="92">
        <f t="shared" si="351"/>
        <v>45373</v>
      </c>
      <c r="G535" s="93">
        <f t="shared" si="354"/>
        <v>1.5995520670966101E-3</v>
      </c>
      <c r="H535" s="94">
        <f t="shared" si="352"/>
        <v>45432</v>
      </c>
      <c r="I535" s="94">
        <f t="shared" si="355"/>
        <v>45432</v>
      </c>
      <c r="J535" s="95">
        <f t="shared" si="362"/>
        <v>19</v>
      </c>
      <c r="K535" s="95">
        <f t="shared" si="349"/>
        <v>5</v>
      </c>
      <c r="L535" s="8">
        <f t="shared" si="363"/>
        <v>1.00042068</v>
      </c>
      <c r="M535" s="96">
        <f t="shared" si="348"/>
        <v>1.00829937</v>
      </c>
      <c r="N535" s="96">
        <f t="shared" si="343"/>
        <v>1.0726208960433323</v>
      </c>
      <c r="O535" s="89">
        <f t="shared" si="346"/>
        <v>1.07307212</v>
      </c>
      <c r="P535" s="89">
        <f t="shared" si="356"/>
        <v>885.40086485999996</v>
      </c>
      <c r="Q535" s="11">
        <f t="shared" si="366"/>
        <v>0</v>
      </c>
      <c r="R535" s="7">
        <f t="shared" si="364"/>
        <v>0</v>
      </c>
      <c r="S535" s="89">
        <f t="shared" si="345"/>
        <v>0</v>
      </c>
      <c r="T535" s="98">
        <f t="shared" si="365"/>
        <v>8.5000000000000006E-2</v>
      </c>
      <c r="U535" s="97">
        <f t="shared" si="344"/>
        <v>5</v>
      </c>
      <c r="V535" s="97">
        <v>252</v>
      </c>
      <c r="W535" s="96">
        <f t="shared" si="357"/>
        <v>1.0016199610000001</v>
      </c>
      <c r="X535" s="89">
        <f t="shared" si="358"/>
        <v>1.4343148699999999</v>
      </c>
      <c r="Y535" s="137">
        <f t="shared" si="359"/>
        <v>0</v>
      </c>
      <c r="Z535" s="99" t="str">
        <f t="shared" si="367"/>
        <v>J=</v>
      </c>
      <c r="AA535" s="94">
        <f t="shared" si="368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60"/>
        <v>45412</v>
      </c>
      <c r="B536" s="89">
        <f t="shared" si="353"/>
        <v>887.19694878000007</v>
      </c>
      <c r="C536" s="89">
        <f t="shared" si="347"/>
        <v>825.10844179137109</v>
      </c>
      <c r="D536" s="90">
        <f t="shared" si="361"/>
        <v>6858.17</v>
      </c>
      <c r="E536" s="91">
        <f t="shared" si="350"/>
        <v>6869.14</v>
      </c>
      <c r="F536" s="92">
        <f t="shared" si="351"/>
        <v>45373</v>
      </c>
      <c r="G536" s="93">
        <f t="shared" si="354"/>
        <v>1.5995520670966101E-3</v>
      </c>
      <c r="H536" s="94">
        <f t="shared" si="352"/>
        <v>45432</v>
      </c>
      <c r="I536" s="94">
        <f t="shared" si="355"/>
        <v>45432</v>
      </c>
      <c r="J536" s="95">
        <f t="shared" si="362"/>
        <v>19</v>
      </c>
      <c r="K536" s="95">
        <f t="shared" si="349"/>
        <v>6</v>
      </c>
      <c r="L536" s="8">
        <f t="shared" si="363"/>
        <v>1.0005048400000001</v>
      </c>
      <c r="M536" s="96">
        <f t="shared" si="348"/>
        <v>1.00829937</v>
      </c>
      <c r="N536" s="96">
        <f t="shared" si="343"/>
        <v>1.0726208960433323</v>
      </c>
      <c r="O536" s="89">
        <f t="shared" si="346"/>
        <v>1.07316239</v>
      </c>
      <c r="P536" s="89">
        <f t="shared" si="356"/>
        <v>885.47534740000003</v>
      </c>
      <c r="Q536" s="11">
        <f t="shared" si="366"/>
        <v>0</v>
      </c>
      <c r="R536" s="7">
        <f t="shared" si="364"/>
        <v>0</v>
      </c>
      <c r="S536" s="89">
        <f t="shared" si="345"/>
        <v>0</v>
      </c>
      <c r="T536" s="98">
        <f t="shared" si="365"/>
        <v>8.5000000000000006E-2</v>
      </c>
      <c r="U536" s="97">
        <f t="shared" si="344"/>
        <v>6</v>
      </c>
      <c r="V536" s="97">
        <v>252</v>
      </c>
      <c r="W536" s="96">
        <f t="shared" si="357"/>
        <v>1.0019442679999999</v>
      </c>
      <c r="X536" s="89">
        <f t="shared" si="358"/>
        <v>1.7216013800000001</v>
      </c>
      <c r="Y536" s="137">
        <f t="shared" si="359"/>
        <v>0</v>
      </c>
      <c r="Z536" s="99" t="str">
        <f t="shared" si="367"/>
        <v>J=</v>
      </c>
      <c r="AA536" s="94">
        <f t="shared" si="368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60"/>
        <v>45413</v>
      </c>
      <c r="B537" s="89">
        <f t="shared" si="353"/>
        <v>887.55887566000001</v>
      </c>
      <c r="C537" s="89">
        <f t="shared" si="347"/>
        <v>825.10844179137109</v>
      </c>
      <c r="D537" s="90">
        <f t="shared" si="361"/>
        <v>6858.17</v>
      </c>
      <c r="E537" s="91">
        <f t="shared" si="350"/>
        <v>6869.14</v>
      </c>
      <c r="F537" s="92">
        <f t="shared" si="351"/>
        <v>45373</v>
      </c>
      <c r="G537" s="93">
        <f t="shared" si="354"/>
        <v>1.5995520670966101E-3</v>
      </c>
      <c r="H537" s="94">
        <f t="shared" si="352"/>
        <v>45432</v>
      </c>
      <c r="I537" s="94">
        <f t="shared" si="355"/>
        <v>45432</v>
      </c>
      <c r="J537" s="95">
        <f t="shared" si="362"/>
        <v>19</v>
      </c>
      <c r="K537" s="95">
        <f t="shared" si="349"/>
        <v>7</v>
      </c>
      <c r="L537" s="8">
        <f t="shared" si="363"/>
        <v>1.0005890099999999</v>
      </c>
      <c r="M537" s="96">
        <f t="shared" si="348"/>
        <v>1.00829937</v>
      </c>
      <c r="N537" s="96">
        <f t="shared" si="343"/>
        <v>1.0726208960433323</v>
      </c>
      <c r="O537" s="89">
        <f t="shared" si="346"/>
        <v>1.07325268</v>
      </c>
      <c r="P537" s="89">
        <f t="shared" si="356"/>
        <v>885.54984644000001</v>
      </c>
      <c r="Q537" s="11">
        <f t="shared" si="366"/>
        <v>0</v>
      </c>
      <c r="R537" s="7">
        <f t="shared" si="364"/>
        <v>0</v>
      </c>
      <c r="S537" s="89">
        <f t="shared" si="345"/>
        <v>0</v>
      </c>
      <c r="T537" s="98">
        <f t="shared" si="365"/>
        <v>8.5000000000000006E-2</v>
      </c>
      <c r="U537" s="97">
        <f t="shared" si="344"/>
        <v>7</v>
      </c>
      <c r="V537" s="97">
        <v>252</v>
      </c>
      <c r="W537" s="96">
        <f t="shared" si="357"/>
        <v>1.00226868</v>
      </c>
      <c r="X537" s="89">
        <f t="shared" si="358"/>
        <v>2.0090292199999999</v>
      </c>
      <c r="Y537" s="137">
        <f t="shared" si="359"/>
        <v>0</v>
      </c>
      <c r="Z537" s="99" t="str">
        <f t="shared" si="367"/>
        <v>J=</v>
      </c>
      <c r="AA537" s="94">
        <f t="shared" si="368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60"/>
        <v>45414</v>
      </c>
      <c r="B538" s="89">
        <f t="shared" si="353"/>
        <v>887.55887566000001</v>
      </c>
      <c r="C538" s="89">
        <f t="shared" si="347"/>
        <v>825.10844179137109</v>
      </c>
      <c r="D538" s="90">
        <f t="shared" si="361"/>
        <v>6858.17</v>
      </c>
      <c r="E538" s="91">
        <f t="shared" si="350"/>
        <v>6869.14</v>
      </c>
      <c r="F538" s="92">
        <f t="shared" si="351"/>
        <v>45373</v>
      </c>
      <c r="G538" s="93">
        <f t="shared" si="354"/>
        <v>1.5995520670966101E-3</v>
      </c>
      <c r="H538" s="94">
        <f t="shared" si="352"/>
        <v>45432</v>
      </c>
      <c r="I538" s="94">
        <f t="shared" si="355"/>
        <v>45432</v>
      </c>
      <c r="J538" s="95">
        <f t="shared" si="362"/>
        <v>19</v>
      </c>
      <c r="K538" s="95">
        <f t="shared" si="349"/>
        <v>7</v>
      </c>
      <c r="L538" s="8">
        <f t="shared" si="363"/>
        <v>1.0005890099999999</v>
      </c>
      <c r="M538" s="96">
        <f t="shared" si="348"/>
        <v>1.00829937</v>
      </c>
      <c r="N538" s="96">
        <f t="shared" si="343"/>
        <v>1.0726208960433323</v>
      </c>
      <c r="O538" s="89">
        <f t="shared" si="346"/>
        <v>1.07325268</v>
      </c>
      <c r="P538" s="89">
        <f t="shared" si="356"/>
        <v>885.54984644000001</v>
      </c>
      <c r="Q538" s="11">
        <f t="shared" si="366"/>
        <v>0</v>
      </c>
      <c r="R538" s="7">
        <f t="shared" si="364"/>
        <v>0</v>
      </c>
      <c r="S538" s="89">
        <f t="shared" si="345"/>
        <v>0</v>
      </c>
      <c r="T538" s="98">
        <f t="shared" si="365"/>
        <v>8.5000000000000006E-2</v>
      </c>
      <c r="U538" s="97">
        <f t="shared" si="344"/>
        <v>7</v>
      </c>
      <c r="V538" s="97">
        <v>252</v>
      </c>
      <c r="W538" s="96">
        <f t="shared" si="357"/>
        <v>1.00226868</v>
      </c>
      <c r="X538" s="89">
        <f t="shared" si="358"/>
        <v>2.0090292199999999</v>
      </c>
      <c r="Y538" s="137">
        <f t="shared" si="359"/>
        <v>0</v>
      </c>
      <c r="Z538" s="99" t="str">
        <f t="shared" si="367"/>
        <v>J=</v>
      </c>
      <c r="AA538" s="94">
        <f t="shared" si="368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60"/>
        <v>45415</v>
      </c>
      <c r="B539" s="89">
        <f t="shared" si="353"/>
        <v>887.92093560000001</v>
      </c>
      <c r="C539" s="89">
        <f t="shared" si="347"/>
        <v>825.10844179137109</v>
      </c>
      <c r="D539" s="90">
        <f t="shared" si="361"/>
        <v>6858.17</v>
      </c>
      <c r="E539" s="91">
        <f t="shared" si="350"/>
        <v>6869.14</v>
      </c>
      <c r="F539" s="92">
        <f t="shared" si="351"/>
        <v>45373</v>
      </c>
      <c r="G539" s="93">
        <f t="shared" si="354"/>
        <v>1.5995520670966101E-3</v>
      </c>
      <c r="H539" s="94">
        <f t="shared" si="352"/>
        <v>45432</v>
      </c>
      <c r="I539" s="94">
        <f t="shared" si="355"/>
        <v>45432</v>
      </c>
      <c r="J539" s="95">
        <f t="shared" si="362"/>
        <v>19</v>
      </c>
      <c r="K539" s="95">
        <f t="shared" si="349"/>
        <v>8</v>
      </c>
      <c r="L539" s="8">
        <f t="shared" si="363"/>
        <v>1.0006731799999999</v>
      </c>
      <c r="M539" s="96">
        <f t="shared" si="348"/>
        <v>1.00829937</v>
      </c>
      <c r="N539" s="96">
        <f t="shared" si="343"/>
        <v>1.0726208960433323</v>
      </c>
      <c r="O539" s="89">
        <f t="shared" si="346"/>
        <v>1.07334296</v>
      </c>
      <c r="P539" s="89">
        <f t="shared" si="356"/>
        <v>885.62433723000004</v>
      </c>
      <c r="Q539" s="11">
        <f t="shared" si="366"/>
        <v>0</v>
      </c>
      <c r="R539" s="7">
        <f t="shared" si="364"/>
        <v>0</v>
      </c>
      <c r="S539" s="89">
        <f t="shared" si="345"/>
        <v>0</v>
      </c>
      <c r="T539" s="98">
        <f t="shared" si="365"/>
        <v>8.5000000000000006E-2</v>
      </c>
      <c r="U539" s="97">
        <f t="shared" si="344"/>
        <v>8</v>
      </c>
      <c r="V539" s="97">
        <v>252</v>
      </c>
      <c r="W539" s="96">
        <f t="shared" si="357"/>
        <v>1.0025931969999999</v>
      </c>
      <c r="X539" s="89">
        <f t="shared" si="358"/>
        <v>2.2965983699999999</v>
      </c>
      <c r="Y539" s="137">
        <f t="shared" si="359"/>
        <v>0</v>
      </c>
      <c r="Z539" s="99" t="str">
        <f t="shared" si="367"/>
        <v>J=</v>
      </c>
      <c r="AA539" s="94">
        <f t="shared" si="368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60"/>
        <v>45416</v>
      </c>
      <c r="B540" s="89">
        <f t="shared" si="353"/>
        <v>888.28314516</v>
      </c>
      <c r="C540" s="89">
        <f t="shared" si="347"/>
        <v>825.10844179137109</v>
      </c>
      <c r="D540" s="90">
        <f t="shared" si="361"/>
        <v>6858.17</v>
      </c>
      <c r="E540" s="91">
        <f t="shared" si="350"/>
        <v>6869.14</v>
      </c>
      <c r="F540" s="92">
        <f t="shared" si="351"/>
        <v>45373</v>
      </c>
      <c r="G540" s="93">
        <f t="shared" si="354"/>
        <v>1.5995520670966101E-3</v>
      </c>
      <c r="H540" s="94">
        <f t="shared" si="352"/>
        <v>45432</v>
      </c>
      <c r="I540" s="94">
        <f t="shared" si="355"/>
        <v>45432</v>
      </c>
      <c r="J540" s="95">
        <f t="shared" si="362"/>
        <v>19</v>
      </c>
      <c r="K540" s="95">
        <f t="shared" si="349"/>
        <v>9</v>
      </c>
      <c r="L540" s="8">
        <f t="shared" si="363"/>
        <v>1.0007573599999999</v>
      </c>
      <c r="M540" s="96">
        <f t="shared" si="348"/>
        <v>1.00829937</v>
      </c>
      <c r="N540" s="96">
        <f t="shared" si="343"/>
        <v>1.0726208960433323</v>
      </c>
      <c r="O540" s="89">
        <f t="shared" si="346"/>
        <v>1.0734332499999999</v>
      </c>
      <c r="P540" s="89">
        <f t="shared" si="356"/>
        <v>885.69883627000002</v>
      </c>
      <c r="Q540" s="11">
        <f t="shared" si="366"/>
        <v>0</v>
      </c>
      <c r="R540" s="7">
        <f t="shared" si="364"/>
        <v>0</v>
      </c>
      <c r="S540" s="89">
        <f t="shared" si="345"/>
        <v>0</v>
      </c>
      <c r="T540" s="98">
        <f t="shared" si="365"/>
        <v>8.5000000000000006E-2</v>
      </c>
      <c r="U540" s="97">
        <f t="shared" si="344"/>
        <v>9</v>
      </c>
      <c r="V540" s="97">
        <v>252</v>
      </c>
      <c r="W540" s="96">
        <f t="shared" si="357"/>
        <v>1.0029178190000001</v>
      </c>
      <c r="X540" s="89">
        <f t="shared" si="358"/>
        <v>2.58430889</v>
      </c>
      <c r="Y540" s="137">
        <f t="shared" si="359"/>
        <v>0</v>
      </c>
      <c r="Z540" s="99" t="str">
        <f t="shared" si="367"/>
        <v>J=</v>
      </c>
      <c r="AA540" s="94">
        <f t="shared" si="368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60"/>
        <v>45417</v>
      </c>
      <c r="B541" s="89">
        <f t="shared" si="353"/>
        <v>888.28314516</v>
      </c>
      <c r="C541" s="89">
        <f t="shared" si="347"/>
        <v>825.10844179137109</v>
      </c>
      <c r="D541" s="90">
        <f t="shared" si="361"/>
        <v>6858.17</v>
      </c>
      <c r="E541" s="91">
        <f t="shared" si="350"/>
        <v>6869.14</v>
      </c>
      <c r="F541" s="92">
        <f t="shared" si="351"/>
        <v>45373</v>
      </c>
      <c r="G541" s="93">
        <f t="shared" si="354"/>
        <v>1.5995520670966101E-3</v>
      </c>
      <c r="H541" s="94">
        <f t="shared" si="352"/>
        <v>45432</v>
      </c>
      <c r="I541" s="94">
        <f t="shared" si="355"/>
        <v>45432</v>
      </c>
      <c r="J541" s="95">
        <f t="shared" si="362"/>
        <v>19</v>
      </c>
      <c r="K541" s="95">
        <f t="shared" si="349"/>
        <v>9</v>
      </c>
      <c r="L541" s="8">
        <f t="shared" si="363"/>
        <v>1.0007573599999999</v>
      </c>
      <c r="M541" s="96">
        <f t="shared" si="348"/>
        <v>1.00829937</v>
      </c>
      <c r="N541" s="96">
        <f t="shared" si="343"/>
        <v>1.0726208960433323</v>
      </c>
      <c r="O541" s="89">
        <f t="shared" si="346"/>
        <v>1.0734332499999999</v>
      </c>
      <c r="P541" s="89">
        <f t="shared" si="356"/>
        <v>885.69883627000002</v>
      </c>
      <c r="Q541" s="11">
        <f t="shared" si="366"/>
        <v>0</v>
      </c>
      <c r="R541" s="7">
        <f t="shared" si="364"/>
        <v>0</v>
      </c>
      <c r="S541" s="89">
        <f t="shared" si="345"/>
        <v>0</v>
      </c>
      <c r="T541" s="98">
        <f t="shared" si="365"/>
        <v>8.5000000000000006E-2</v>
      </c>
      <c r="U541" s="97">
        <f t="shared" si="344"/>
        <v>9</v>
      </c>
      <c r="V541" s="97">
        <v>252</v>
      </c>
      <c r="W541" s="96">
        <f t="shared" si="357"/>
        <v>1.0029178190000001</v>
      </c>
      <c r="X541" s="89">
        <f t="shared" si="358"/>
        <v>2.58430889</v>
      </c>
      <c r="Y541" s="137">
        <f t="shared" si="359"/>
        <v>0</v>
      </c>
      <c r="Z541" s="99" t="str">
        <f t="shared" si="367"/>
        <v>J=</v>
      </c>
      <c r="AA541" s="94">
        <f t="shared" si="368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60"/>
        <v>45418</v>
      </c>
      <c r="B542" s="89">
        <f t="shared" si="353"/>
        <v>888.28314516</v>
      </c>
      <c r="C542" s="89">
        <f t="shared" si="347"/>
        <v>825.10844179137109</v>
      </c>
      <c r="D542" s="90">
        <f t="shared" si="361"/>
        <v>6858.17</v>
      </c>
      <c r="E542" s="91">
        <f t="shared" si="350"/>
        <v>6869.14</v>
      </c>
      <c r="F542" s="92">
        <f t="shared" si="351"/>
        <v>45373</v>
      </c>
      <c r="G542" s="93">
        <f t="shared" si="354"/>
        <v>1.5995520670966101E-3</v>
      </c>
      <c r="H542" s="94">
        <f t="shared" si="352"/>
        <v>45432</v>
      </c>
      <c r="I542" s="94">
        <f t="shared" si="355"/>
        <v>45432</v>
      </c>
      <c r="J542" s="95">
        <f t="shared" si="362"/>
        <v>19</v>
      </c>
      <c r="K542" s="95">
        <f t="shared" si="349"/>
        <v>9</v>
      </c>
      <c r="L542" s="8">
        <f t="shared" si="363"/>
        <v>1.0007573599999999</v>
      </c>
      <c r="M542" s="96">
        <f t="shared" si="348"/>
        <v>1.00829937</v>
      </c>
      <c r="N542" s="96">
        <f t="shared" si="343"/>
        <v>1.0726208960433323</v>
      </c>
      <c r="O542" s="89">
        <f t="shared" si="346"/>
        <v>1.0734332499999999</v>
      </c>
      <c r="P542" s="89">
        <f t="shared" si="356"/>
        <v>885.69883627000002</v>
      </c>
      <c r="Q542" s="11">
        <f t="shared" si="366"/>
        <v>0</v>
      </c>
      <c r="R542" s="7">
        <f t="shared" si="364"/>
        <v>0</v>
      </c>
      <c r="S542" s="89">
        <f t="shared" si="345"/>
        <v>0</v>
      </c>
      <c r="T542" s="98">
        <f t="shared" si="365"/>
        <v>8.5000000000000006E-2</v>
      </c>
      <c r="U542" s="97">
        <f t="shared" si="344"/>
        <v>9</v>
      </c>
      <c r="V542" s="97">
        <v>252</v>
      </c>
      <c r="W542" s="96">
        <f t="shared" si="357"/>
        <v>1.0029178190000001</v>
      </c>
      <c r="X542" s="89">
        <f t="shared" si="358"/>
        <v>2.58430889</v>
      </c>
      <c r="Y542" s="137">
        <f t="shared" si="359"/>
        <v>0</v>
      </c>
      <c r="Z542" s="99" t="str">
        <f t="shared" si="367"/>
        <v>J=</v>
      </c>
      <c r="AA542" s="94">
        <f t="shared" si="368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60"/>
        <v>45419</v>
      </c>
      <c r="B543" s="89">
        <f t="shared" si="353"/>
        <v>888.64551353000002</v>
      </c>
      <c r="C543" s="89">
        <f t="shared" si="347"/>
        <v>825.10844179137109</v>
      </c>
      <c r="D543" s="90">
        <f t="shared" si="361"/>
        <v>6858.17</v>
      </c>
      <c r="E543" s="91">
        <f t="shared" si="350"/>
        <v>6869.14</v>
      </c>
      <c r="F543" s="92">
        <f t="shared" si="351"/>
        <v>45373</v>
      </c>
      <c r="G543" s="93">
        <f t="shared" si="354"/>
        <v>1.5995520670966101E-3</v>
      </c>
      <c r="H543" s="94">
        <f t="shared" si="352"/>
        <v>45432</v>
      </c>
      <c r="I543" s="94">
        <f t="shared" si="355"/>
        <v>45432</v>
      </c>
      <c r="J543" s="95">
        <f t="shared" si="362"/>
        <v>19</v>
      </c>
      <c r="K543" s="95">
        <f t="shared" si="349"/>
        <v>10</v>
      </c>
      <c r="L543" s="8">
        <f t="shared" si="363"/>
        <v>1.0008415500000001</v>
      </c>
      <c r="M543" s="96">
        <f t="shared" si="348"/>
        <v>1.00829937</v>
      </c>
      <c r="N543" s="96">
        <f t="shared" ref="N543:N606" si="369">IF(I543&gt;I542,N542*M543,N542)</f>
        <v>1.0726208960433323</v>
      </c>
      <c r="O543" s="89">
        <f t="shared" si="346"/>
        <v>1.0735235599999999</v>
      </c>
      <c r="P543" s="89">
        <f t="shared" si="356"/>
        <v>885.77335181000001</v>
      </c>
      <c r="Q543" s="11">
        <f t="shared" si="366"/>
        <v>0</v>
      </c>
      <c r="R543" s="7">
        <f t="shared" si="364"/>
        <v>0</v>
      </c>
      <c r="S543" s="89">
        <f t="shared" si="345"/>
        <v>0</v>
      </c>
      <c r="T543" s="98">
        <f t="shared" si="365"/>
        <v>8.5000000000000006E-2</v>
      </c>
      <c r="U543" s="97">
        <f t="shared" si="344"/>
        <v>10</v>
      </c>
      <c r="V543" s="97">
        <v>252</v>
      </c>
      <c r="W543" s="96">
        <f t="shared" si="357"/>
        <v>1.0032425469999999</v>
      </c>
      <c r="X543" s="89">
        <f t="shared" si="358"/>
        <v>2.8721617199999998</v>
      </c>
      <c r="Y543" s="137">
        <f t="shared" si="359"/>
        <v>0</v>
      </c>
      <c r="Z543" s="99" t="str">
        <f t="shared" si="367"/>
        <v>J=</v>
      </c>
      <c r="AA543" s="94">
        <f t="shared" si="368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60"/>
        <v>45420</v>
      </c>
      <c r="B544" s="89">
        <f t="shared" si="353"/>
        <v>889.00801414999989</v>
      </c>
      <c r="C544" s="89">
        <f t="shared" si="347"/>
        <v>825.10844179137109</v>
      </c>
      <c r="D544" s="90">
        <f t="shared" si="361"/>
        <v>6858.17</v>
      </c>
      <c r="E544" s="91">
        <f t="shared" si="350"/>
        <v>6869.14</v>
      </c>
      <c r="F544" s="92">
        <f t="shared" si="351"/>
        <v>45373</v>
      </c>
      <c r="G544" s="93">
        <f t="shared" si="354"/>
        <v>1.5995520670966101E-3</v>
      </c>
      <c r="H544" s="94">
        <f t="shared" si="352"/>
        <v>45432</v>
      </c>
      <c r="I544" s="94">
        <f t="shared" si="355"/>
        <v>45432</v>
      </c>
      <c r="J544" s="95">
        <f t="shared" si="362"/>
        <v>19</v>
      </c>
      <c r="K544" s="95">
        <f t="shared" si="349"/>
        <v>11</v>
      </c>
      <c r="L544" s="8">
        <f t="shared" si="363"/>
        <v>1.00092574</v>
      </c>
      <c r="M544" s="96">
        <f t="shared" si="348"/>
        <v>1.00829937</v>
      </c>
      <c r="N544" s="96">
        <f t="shared" si="369"/>
        <v>1.0726208960433323</v>
      </c>
      <c r="O544" s="89">
        <f t="shared" si="346"/>
        <v>1.07361386</v>
      </c>
      <c r="P544" s="89">
        <f t="shared" si="356"/>
        <v>885.84785910999994</v>
      </c>
      <c r="Q544" s="11">
        <f t="shared" si="366"/>
        <v>0</v>
      </c>
      <c r="R544" s="7">
        <f t="shared" si="364"/>
        <v>0</v>
      </c>
      <c r="S544" s="89">
        <f t="shared" si="345"/>
        <v>0</v>
      </c>
      <c r="T544" s="98">
        <f t="shared" si="365"/>
        <v>8.5000000000000006E-2</v>
      </c>
      <c r="U544" s="97">
        <f t="shared" si="344"/>
        <v>11</v>
      </c>
      <c r="V544" s="97">
        <v>252</v>
      </c>
      <c r="W544" s="96">
        <f t="shared" si="357"/>
        <v>1.0035673789999999</v>
      </c>
      <c r="X544" s="89">
        <f t="shared" si="358"/>
        <v>3.1601550399999998</v>
      </c>
      <c r="Y544" s="137">
        <f t="shared" si="359"/>
        <v>0</v>
      </c>
      <c r="Z544" s="99" t="str">
        <f t="shared" si="367"/>
        <v>J=</v>
      </c>
      <c r="AA544" s="94">
        <f t="shared" si="368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60"/>
        <v>45421</v>
      </c>
      <c r="B545" s="89">
        <f t="shared" si="353"/>
        <v>889.37066536000009</v>
      </c>
      <c r="C545" s="89">
        <f t="shared" si="347"/>
        <v>825.10844179137109</v>
      </c>
      <c r="D545" s="90">
        <f t="shared" si="361"/>
        <v>6858.17</v>
      </c>
      <c r="E545" s="91">
        <f t="shared" si="350"/>
        <v>6869.14</v>
      </c>
      <c r="F545" s="92">
        <f t="shared" si="351"/>
        <v>45373</v>
      </c>
      <c r="G545" s="93">
        <f t="shared" si="354"/>
        <v>1.5995520670966101E-3</v>
      </c>
      <c r="H545" s="94">
        <f t="shared" si="352"/>
        <v>45432</v>
      </c>
      <c r="I545" s="94">
        <f t="shared" si="355"/>
        <v>45432</v>
      </c>
      <c r="J545" s="95">
        <f t="shared" si="362"/>
        <v>19</v>
      </c>
      <c r="K545" s="95">
        <f t="shared" si="349"/>
        <v>12</v>
      </c>
      <c r="L545" s="8">
        <f t="shared" si="363"/>
        <v>1.0010099400000001</v>
      </c>
      <c r="M545" s="96">
        <f t="shared" si="348"/>
        <v>1.00829937</v>
      </c>
      <c r="N545" s="96">
        <f t="shared" si="369"/>
        <v>1.0726208960433323</v>
      </c>
      <c r="O545" s="89">
        <f t="shared" si="346"/>
        <v>1.0737041700000001</v>
      </c>
      <c r="P545" s="89">
        <f t="shared" si="356"/>
        <v>885.92237465000005</v>
      </c>
      <c r="Q545" s="11">
        <f t="shared" si="366"/>
        <v>0</v>
      </c>
      <c r="R545" s="7">
        <f t="shared" si="364"/>
        <v>0</v>
      </c>
      <c r="S545" s="89">
        <f t="shared" si="345"/>
        <v>0</v>
      </c>
      <c r="T545" s="98">
        <f t="shared" si="365"/>
        <v>8.5000000000000006E-2</v>
      </c>
      <c r="U545" s="97">
        <f t="shared" si="344"/>
        <v>12</v>
      </c>
      <c r="V545" s="97">
        <v>252</v>
      </c>
      <c r="W545" s="96">
        <f t="shared" si="357"/>
        <v>1.003892317</v>
      </c>
      <c r="X545" s="89">
        <f t="shared" si="358"/>
        <v>3.4482907100000002</v>
      </c>
      <c r="Y545" s="137">
        <f t="shared" si="359"/>
        <v>0</v>
      </c>
      <c r="Z545" s="99" t="str">
        <f t="shared" si="367"/>
        <v>J=</v>
      </c>
      <c r="AA545" s="94">
        <f t="shared" si="368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60"/>
        <v>45422</v>
      </c>
      <c r="B546" s="89">
        <f t="shared" si="353"/>
        <v>889.73347371</v>
      </c>
      <c r="C546" s="89">
        <f t="shared" si="347"/>
        <v>825.10844179137109</v>
      </c>
      <c r="D546" s="90">
        <f t="shared" si="361"/>
        <v>6858.17</v>
      </c>
      <c r="E546" s="91">
        <f t="shared" si="350"/>
        <v>6869.14</v>
      </c>
      <c r="F546" s="92">
        <f t="shared" si="351"/>
        <v>45373</v>
      </c>
      <c r="G546" s="93">
        <f t="shared" si="354"/>
        <v>1.5995520670966101E-3</v>
      </c>
      <c r="H546" s="94">
        <f t="shared" si="352"/>
        <v>45432</v>
      </c>
      <c r="I546" s="94">
        <f t="shared" si="355"/>
        <v>45432</v>
      </c>
      <c r="J546" s="95">
        <f t="shared" si="362"/>
        <v>19</v>
      </c>
      <c r="K546" s="95">
        <f t="shared" si="349"/>
        <v>13</v>
      </c>
      <c r="L546" s="8">
        <f t="shared" si="363"/>
        <v>1.0010941499999999</v>
      </c>
      <c r="M546" s="96">
        <f t="shared" si="348"/>
        <v>1.00829937</v>
      </c>
      <c r="N546" s="96">
        <f t="shared" si="369"/>
        <v>1.0726208960433323</v>
      </c>
      <c r="O546" s="89">
        <f t="shared" si="346"/>
        <v>1.0737945</v>
      </c>
      <c r="P546" s="89">
        <f t="shared" si="356"/>
        <v>885.99690668999995</v>
      </c>
      <c r="Q546" s="11">
        <f t="shared" si="366"/>
        <v>0</v>
      </c>
      <c r="R546" s="7">
        <f t="shared" si="364"/>
        <v>0</v>
      </c>
      <c r="S546" s="89">
        <f t="shared" si="345"/>
        <v>0</v>
      </c>
      <c r="T546" s="98">
        <f t="shared" si="365"/>
        <v>8.5000000000000006E-2</v>
      </c>
      <c r="U546" s="97">
        <f t="shared" si="344"/>
        <v>13</v>
      </c>
      <c r="V546" s="97">
        <v>252</v>
      </c>
      <c r="W546" s="96">
        <f t="shared" si="357"/>
        <v>1.0042173590000001</v>
      </c>
      <c r="X546" s="89">
        <f t="shared" si="358"/>
        <v>3.7365670199999999</v>
      </c>
      <c r="Y546" s="137">
        <f t="shared" si="359"/>
        <v>0</v>
      </c>
      <c r="Z546" s="99" t="str">
        <f t="shared" si="367"/>
        <v>J=</v>
      </c>
      <c r="AA546" s="94">
        <f t="shared" si="368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60"/>
        <v>45423</v>
      </c>
      <c r="B547" s="89">
        <f t="shared" si="353"/>
        <v>890.09641705000001</v>
      </c>
      <c r="C547" s="89">
        <f t="shared" si="347"/>
        <v>825.10844179137109</v>
      </c>
      <c r="D547" s="90">
        <f t="shared" si="361"/>
        <v>6858.17</v>
      </c>
      <c r="E547" s="91">
        <f t="shared" si="350"/>
        <v>6869.14</v>
      </c>
      <c r="F547" s="92">
        <f t="shared" si="351"/>
        <v>45373</v>
      </c>
      <c r="G547" s="93">
        <f t="shared" si="354"/>
        <v>1.5995520670966101E-3</v>
      </c>
      <c r="H547" s="94">
        <f t="shared" si="352"/>
        <v>45432</v>
      </c>
      <c r="I547" s="94">
        <f t="shared" si="355"/>
        <v>45432</v>
      </c>
      <c r="J547" s="95">
        <f t="shared" si="362"/>
        <v>19</v>
      </c>
      <c r="K547" s="95">
        <f t="shared" si="349"/>
        <v>14</v>
      </c>
      <c r="L547" s="8">
        <f t="shared" si="363"/>
        <v>1.0011783599999999</v>
      </c>
      <c r="M547" s="96">
        <f t="shared" si="348"/>
        <v>1.00829937</v>
      </c>
      <c r="N547" s="96">
        <f t="shared" si="369"/>
        <v>1.0726208960433323</v>
      </c>
      <c r="O547" s="89">
        <f t="shared" si="346"/>
        <v>1.07388482</v>
      </c>
      <c r="P547" s="89">
        <f t="shared" si="356"/>
        <v>886.07143049000001</v>
      </c>
      <c r="Q547" s="11">
        <f t="shared" si="366"/>
        <v>0</v>
      </c>
      <c r="R547" s="7">
        <f t="shared" si="364"/>
        <v>0</v>
      </c>
      <c r="S547" s="89">
        <f t="shared" si="345"/>
        <v>0</v>
      </c>
      <c r="T547" s="98">
        <f t="shared" si="365"/>
        <v>8.5000000000000006E-2</v>
      </c>
      <c r="U547" s="97">
        <f t="shared" si="344"/>
        <v>14</v>
      </c>
      <c r="V547" s="97">
        <v>252</v>
      </c>
      <c r="W547" s="96">
        <f t="shared" si="357"/>
        <v>1.0045425079999999</v>
      </c>
      <c r="X547" s="89">
        <f t="shared" si="358"/>
        <v>4.0249865600000003</v>
      </c>
      <c r="Y547" s="137">
        <f t="shared" si="359"/>
        <v>0</v>
      </c>
      <c r="Z547" s="99" t="str">
        <f t="shared" si="367"/>
        <v>J=</v>
      </c>
      <c r="AA547" s="94">
        <f t="shared" si="368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60"/>
        <v>45424</v>
      </c>
      <c r="B548" s="89">
        <f t="shared" si="353"/>
        <v>890.09641705000001</v>
      </c>
      <c r="C548" s="89">
        <f t="shared" si="347"/>
        <v>825.10844179137109</v>
      </c>
      <c r="D548" s="90">
        <f t="shared" si="361"/>
        <v>6858.17</v>
      </c>
      <c r="E548" s="91">
        <f t="shared" si="350"/>
        <v>6869.14</v>
      </c>
      <c r="F548" s="92">
        <f t="shared" si="351"/>
        <v>45373</v>
      </c>
      <c r="G548" s="93">
        <f t="shared" si="354"/>
        <v>1.5995520670966101E-3</v>
      </c>
      <c r="H548" s="94">
        <f t="shared" si="352"/>
        <v>45432</v>
      </c>
      <c r="I548" s="94">
        <f t="shared" si="355"/>
        <v>45432</v>
      </c>
      <c r="J548" s="95">
        <f t="shared" si="362"/>
        <v>19</v>
      </c>
      <c r="K548" s="95">
        <f t="shared" si="349"/>
        <v>14</v>
      </c>
      <c r="L548" s="8">
        <f t="shared" si="363"/>
        <v>1.0011783599999999</v>
      </c>
      <c r="M548" s="96">
        <f t="shared" si="348"/>
        <v>1.00829937</v>
      </c>
      <c r="N548" s="96">
        <f t="shared" si="369"/>
        <v>1.0726208960433323</v>
      </c>
      <c r="O548" s="89">
        <f t="shared" si="346"/>
        <v>1.07388482</v>
      </c>
      <c r="P548" s="89">
        <f t="shared" si="356"/>
        <v>886.07143049000001</v>
      </c>
      <c r="Q548" s="11">
        <f t="shared" si="366"/>
        <v>0</v>
      </c>
      <c r="R548" s="7">
        <f t="shared" si="364"/>
        <v>0</v>
      </c>
      <c r="S548" s="89">
        <f t="shared" si="345"/>
        <v>0</v>
      </c>
      <c r="T548" s="98">
        <f t="shared" si="365"/>
        <v>8.5000000000000006E-2</v>
      </c>
      <c r="U548" s="97">
        <f t="shared" si="344"/>
        <v>14</v>
      </c>
      <c r="V548" s="97">
        <v>252</v>
      </c>
      <c r="W548" s="96">
        <f t="shared" si="357"/>
        <v>1.0045425079999999</v>
      </c>
      <c r="X548" s="89">
        <f t="shared" si="358"/>
        <v>4.0249865600000003</v>
      </c>
      <c r="Y548" s="137">
        <f t="shared" si="359"/>
        <v>0</v>
      </c>
      <c r="Z548" s="99" t="str">
        <f t="shared" si="367"/>
        <v>J=</v>
      </c>
      <c r="AA548" s="94">
        <f t="shared" si="368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60"/>
        <v>45425</v>
      </c>
      <c r="B549" s="89">
        <f t="shared" si="353"/>
        <v>890.09641705000001</v>
      </c>
      <c r="C549" s="89">
        <f t="shared" si="347"/>
        <v>825.10844179137109</v>
      </c>
      <c r="D549" s="90">
        <f t="shared" si="361"/>
        <v>6858.17</v>
      </c>
      <c r="E549" s="91">
        <f t="shared" si="350"/>
        <v>6869.14</v>
      </c>
      <c r="F549" s="92">
        <f t="shared" si="351"/>
        <v>45373</v>
      </c>
      <c r="G549" s="93">
        <f t="shared" si="354"/>
        <v>1.5995520670966101E-3</v>
      </c>
      <c r="H549" s="94">
        <f t="shared" si="352"/>
        <v>45432</v>
      </c>
      <c r="I549" s="94">
        <f t="shared" si="355"/>
        <v>45432</v>
      </c>
      <c r="J549" s="95">
        <f t="shared" si="362"/>
        <v>19</v>
      </c>
      <c r="K549" s="95">
        <f t="shared" si="349"/>
        <v>14</v>
      </c>
      <c r="L549" s="8">
        <f t="shared" si="363"/>
        <v>1.0011783599999999</v>
      </c>
      <c r="M549" s="96">
        <f t="shared" si="348"/>
        <v>1.00829937</v>
      </c>
      <c r="N549" s="96">
        <f t="shared" si="369"/>
        <v>1.0726208960433323</v>
      </c>
      <c r="O549" s="89">
        <f t="shared" si="346"/>
        <v>1.07388482</v>
      </c>
      <c r="P549" s="89">
        <f t="shared" si="356"/>
        <v>886.07143049000001</v>
      </c>
      <c r="Q549" s="11">
        <f t="shared" si="366"/>
        <v>0</v>
      </c>
      <c r="R549" s="7">
        <f t="shared" si="364"/>
        <v>0</v>
      </c>
      <c r="S549" s="89">
        <f t="shared" si="345"/>
        <v>0</v>
      </c>
      <c r="T549" s="98">
        <f t="shared" si="365"/>
        <v>8.5000000000000006E-2</v>
      </c>
      <c r="U549" s="97">
        <f t="shared" ref="U549:U612" si="370">IF(Q548&gt;0,1,IF(K549=K548,U548,U548+1))</f>
        <v>14</v>
      </c>
      <c r="V549" s="97">
        <v>252</v>
      </c>
      <c r="W549" s="96">
        <f t="shared" si="357"/>
        <v>1.0045425079999999</v>
      </c>
      <c r="X549" s="89">
        <f t="shared" si="358"/>
        <v>4.0249865600000003</v>
      </c>
      <c r="Y549" s="137">
        <f t="shared" si="359"/>
        <v>0</v>
      </c>
      <c r="Z549" s="99" t="str">
        <f t="shared" si="367"/>
        <v>J=</v>
      </c>
      <c r="AA549" s="94">
        <f t="shared" si="368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60"/>
        <v>45426</v>
      </c>
      <c r="B550" s="89">
        <f t="shared" si="353"/>
        <v>890.45952586999999</v>
      </c>
      <c r="C550" s="89">
        <f t="shared" si="347"/>
        <v>825.10844179137109</v>
      </c>
      <c r="D550" s="90">
        <f t="shared" si="361"/>
        <v>6858.17</v>
      </c>
      <c r="E550" s="91">
        <f t="shared" si="350"/>
        <v>6869.14</v>
      </c>
      <c r="F550" s="92">
        <f t="shared" si="351"/>
        <v>45373</v>
      </c>
      <c r="G550" s="93">
        <f t="shared" si="354"/>
        <v>1.5995520670966101E-3</v>
      </c>
      <c r="H550" s="94">
        <f t="shared" si="352"/>
        <v>45432</v>
      </c>
      <c r="I550" s="94">
        <f t="shared" si="355"/>
        <v>45432</v>
      </c>
      <c r="J550" s="95">
        <f t="shared" si="362"/>
        <v>19</v>
      </c>
      <c r="K550" s="95">
        <f t="shared" si="349"/>
        <v>15</v>
      </c>
      <c r="L550" s="8">
        <f t="shared" si="363"/>
        <v>1.0012625900000001</v>
      </c>
      <c r="M550" s="96">
        <f t="shared" si="348"/>
        <v>1.00829937</v>
      </c>
      <c r="N550" s="96">
        <f t="shared" si="369"/>
        <v>1.0726208960433323</v>
      </c>
      <c r="O550" s="89">
        <f t="shared" si="346"/>
        <v>1.07397517</v>
      </c>
      <c r="P550" s="89">
        <f t="shared" si="356"/>
        <v>886.14597904000004</v>
      </c>
      <c r="Q550" s="11">
        <f t="shared" si="366"/>
        <v>0</v>
      </c>
      <c r="R550" s="7">
        <f t="shared" si="364"/>
        <v>0</v>
      </c>
      <c r="S550" s="89">
        <f t="shared" si="345"/>
        <v>0</v>
      </c>
      <c r="T550" s="98">
        <f t="shared" si="365"/>
        <v>8.5000000000000006E-2</v>
      </c>
      <c r="U550" s="97">
        <f t="shared" si="370"/>
        <v>15</v>
      </c>
      <c r="V550" s="97">
        <v>252</v>
      </c>
      <c r="W550" s="96">
        <f t="shared" si="357"/>
        <v>1.0048677610000001</v>
      </c>
      <c r="X550" s="89">
        <f t="shared" si="358"/>
        <v>4.3135468299999999</v>
      </c>
      <c r="Y550" s="137">
        <f t="shared" si="359"/>
        <v>0</v>
      </c>
      <c r="Z550" s="99" t="str">
        <f t="shared" si="367"/>
        <v>J=</v>
      </c>
      <c r="AA550" s="94">
        <f t="shared" si="368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60"/>
        <v>45427</v>
      </c>
      <c r="B551" s="89">
        <f t="shared" si="353"/>
        <v>890.82277622999993</v>
      </c>
      <c r="C551" s="89">
        <f t="shared" si="347"/>
        <v>825.10844179137109</v>
      </c>
      <c r="D551" s="90">
        <f t="shared" si="361"/>
        <v>6858.17</v>
      </c>
      <c r="E551" s="91">
        <f t="shared" si="350"/>
        <v>6869.14</v>
      </c>
      <c r="F551" s="92">
        <f t="shared" si="351"/>
        <v>45373</v>
      </c>
      <c r="G551" s="93">
        <f t="shared" si="354"/>
        <v>1.5995520670966101E-3</v>
      </c>
      <c r="H551" s="94">
        <f t="shared" si="352"/>
        <v>45432</v>
      </c>
      <c r="I551" s="94">
        <f t="shared" si="355"/>
        <v>45432</v>
      </c>
      <c r="J551" s="95">
        <f t="shared" si="362"/>
        <v>19</v>
      </c>
      <c r="K551" s="95">
        <f t="shared" si="349"/>
        <v>16</v>
      </c>
      <c r="L551" s="8">
        <f t="shared" si="363"/>
        <v>1.00134682</v>
      </c>
      <c r="M551" s="96">
        <f t="shared" si="348"/>
        <v>1.00829937</v>
      </c>
      <c r="N551" s="96">
        <f t="shared" si="369"/>
        <v>1.0726208960433323</v>
      </c>
      <c r="O551" s="89">
        <f t="shared" si="346"/>
        <v>1.07406552</v>
      </c>
      <c r="P551" s="89">
        <f t="shared" si="356"/>
        <v>886.22052757999995</v>
      </c>
      <c r="Q551" s="11">
        <f t="shared" si="366"/>
        <v>0</v>
      </c>
      <c r="R551" s="7">
        <f t="shared" si="364"/>
        <v>0</v>
      </c>
      <c r="S551" s="89">
        <f t="shared" ref="S551:S614" si="371">IF(R551&gt;0,TRUNC(R551*P551,8),0)</f>
        <v>0</v>
      </c>
      <c r="T551" s="98">
        <f t="shared" si="365"/>
        <v>8.5000000000000006E-2</v>
      </c>
      <c r="U551" s="97">
        <f t="shared" si="370"/>
        <v>16</v>
      </c>
      <c r="V551" s="97">
        <v>252</v>
      </c>
      <c r="W551" s="96">
        <f t="shared" si="357"/>
        <v>1.0051931190000001</v>
      </c>
      <c r="X551" s="89">
        <f t="shared" si="358"/>
        <v>4.6022486499999999</v>
      </c>
      <c r="Y551" s="137">
        <f t="shared" si="359"/>
        <v>0</v>
      </c>
      <c r="Z551" s="99" t="str">
        <f t="shared" si="367"/>
        <v>J=</v>
      </c>
      <c r="AA551" s="94">
        <f t="shared" si="368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60"/>
        <v>45428</v>
      </c>
      <c r="B552" s="89">
        <f t="shared" si="353"/>
        <v>891.18616907000001</v>
      </c>
      <c r="C552" s="89">
        <f t="shared" si="347"/>
        <v>825.10844179137109</v>
      </c>
      <c r="D552" s="90">
        <f t="shared" si="361"/>
        <v>6858.17</v>
      </c>
      <c r="E552" s="91">
        <f t="shared" si="350"/>
        <v>6869.14</v>
      </c>
      <c r="F552" s="92">
        <f t="shared" si="351"/>
        <v>45373</v>
      </c>
      <c r="G552" s="93">
        <f t="shared" si="354"/>
        <v>1.5995520670966101E-3</v>
      </c>
      <c r="H552" s="94">
        <f t="shared" si="352"/>
        <v>45432</v>
      </c>
      <c r="I552" s="94">
        <f t="shared" si="355"/>
        <v>45432</v>
      </c>
      <c r="J552" s="95">
        <f t="shared" si="362"/>
        <v>19</v>
      </c>
      <c r="K552" s="95">
        <f t="shared" si="349"/>
        <v>17</v>
      </c>
      <c r="L552" s="8">
        <f t="shared" si="363"/>
        <v>1.0014310500000001</v>
      </c>
      <c r="M552" s="96">
        <f t="shared" si="348"/>
        <v>1.00829937</v>
      </c>
      <c r="N552" s="96">
        <f t="shared" si="369"/>
        <v>1.0726208960433323</v>
      </c>
      <c r="O552" s="89">
        <f t="shared" si="346"/>
        <v>1.07415587</v>
      </c>
      <c r="P552" s="89">
        <f t="shared" si="356"/>
        <v>886.29507612999998</v>
      </c>
      <c r="Q552" s="11">
        <f t="shared" si="366"/>
        <v>0</v>
      </c>
      <c r="R552" s="7">
        <f t="shared" si="364"/>
        <v>0</v>
      </c>
      <c r="S552" s="89">
        <f t="shared" si="371"/>
        <v>0</v>
      </c>
      <c r="T552" s="98">
        <f t="shared" si="365"/>
        <v>8.5000000000000006E-2</v>
      </c>
      <c r="U552" s="97">
        <f t="shared" si="370"/>
        <v>17</v>
      </c>
      <c r="V552" s="97">
        <v>252</v>
      </c>
      <c r="W552" s="96">
        <f t="shared" si="357"/>
        <v>1.005518583</v>
      </c>
      <c r="X552" s="89">
        <f t="shared" si="358"/>
        <v>4.8910929400000001</v>
      </c>
      <c r="Y552" s="137">
        <f t="shared" si="359"/>
        <v>0</v>
      </c>
      <c r="Z552" s="99" t="str">
        <f t="shared" si="367"/>
        <v>J=</v>
      </c>
      <c r="AA552" s="94">
        <f t="shared" si="368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60"/>
        <v>45429</v>
      </c>
      <c r="B553" s="89">
        <f t="shared" si="353"/>
        <v>891.54971266999996</v>
      </c>
      <c r="C553" s="89">
        <f t="shared" si="347"/>
        <v>825.10844179137109</v>
      </c>
      <c r="D553" s="90">
        <f t="shared" si="361"/>
        <v>6858.17</v>
      </c>
      <c r="E553" s="91">
        <f t="shared" si="350"/>
        <v>6869.14</v>
      </c>
      <c r="F553" s="92">
        <f t="shared" si="351"/>
        <v>45373</v>
      </c>
      <c r="G553" s="93">
        <f t="shared" si="354"/>
        <v>1.5995520670966101E-3</v>
      </c>
      <c r="H553" s="94">
        <f t="shared" si="352"/>
        <v>45432</v>
      </c>
      <c r="I553" s="94">
        <f t="shared" si="355"/>
        <v>45432</v>
      </c>
      <c r="J553" s="95">
        <f t="shared" si="362"/>
        <v>19</v>
      </c>
      <c r="K553" s="95">
        <f t="shared" si="349"/>
        <v>18</v>
      </c>
      <c r="L553" s="8">
        <f t="shared" si="363"/>
        <v>1.0015153000000001</v>
      </c>
      <c r="M553" s="96">
        <f t="shared" si="348"/>
        <v>1.00829937</v>
      </c>
      <c r="N553" s="96">
        <f t="shared" si="369"/>
        <v>1.0726208960433323</v>
      </c>
      <c r="O553" s="89">
        <f t="shared" ref="O553:O616" si="372">TRUNC(TRUNC((L553*N553),15),8)</f>
        <v>1.07424623</v>
      </c>
      <c r="P553" s="89">
        <f t="shared" si="356"/>
        <v>886.36963292999997</v>
      </c>
      <c r="Q553" s="11">
        <f t="shared" si="366"/>
        <v>0</v>
      </c>
      <c r="R553" s="7">
        <f t="shared" si="364"/>
        <v>0</v>
      </c>
      <c r="S553" s="89">
        <f t="shared" si="371"/>
        <v>0</v>
      </c>
      <c r="T553" s="98">
        <f t="shared" si="365"/>
        <v>8.5000000000000006E-2</v>
      </c>
      <c r="U553" s="97">
        <f t="shared" si="370"/>
        <v>18</v>
      </c>
      <c r="V553" s="97">
        <v>252</v>
      </c>
      <c r="W553" s="96">
        <f t="shared" si="357"/>
        <v>1.005844153</v>
      </c>
      <c r="X553" s="89">
        <f t="shared" si="358"/>
        <v>5.18007974</v>
      </c>
      <c r="Y553" s="137">
        <f t="shared" si="359"/>
        <v>0</v>
      </c>
      <c r="Z553" s="99" t="str">
        <f t="shared" si="367"/>
        <v>J=</v>
      </c>
      <c r="AA553" s="94">
        <f t="shared" si="368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60"/>
        <v>45430</v>
      </c>
      <c r="B554" s="89">
        <f t="shared" si="353"/>
        <v>891.91340532000004</v>
      </c>
      <c r="C554" s="89">
        <f t="shared" ref="C554:C617" si="373">C553-(S553/O553)</f>
        <v>825.10844179137109</v>
      </c>
      <c r="D554" s="90">
        <f t="shared" si="361"/>
        <v>6858.17</v>
      </c>
      <c r="E554" s="91">
        <f t="shared" si="350"/>
        <v>6869.14</v>
      </c>
      <c r="F554" s="92">
        <f t="shared" si="351"/>
        <v>45373</v>
      </c>
      <c r="G554" s="93">
        <f t="shared" si="354"/>
        <v>1.5995520670966101E-3</v>
      </c>
      <c r="H554" s="94">
        <f t="shared" si="352"/>
        <v>45432</v>
      </c>
      <c r="I554" s="94">
        <f t="shared" si="355"/>
        <v>45432</v>
      </c>
      <c r="J554" s="95">
        <f t="shared" si="362"/>
        <v>19</v>
      </c>
      <c r="K554" s="95">
        <f t="shared" si="349"/>
        <v>19</v>
      </c>
      <c r="L554" s="8">
        <f t="shared" si="363"/>
        <v>1.0015995499999999</v>
      </c>
      <c r="M554" s="96">
        <f t="shared" ref="M554:M617" si="374">IF(I554&gt;I553,L553,M553)</f>
        <v>1.00829937</v>
      </c>
      <c r="N554" s="96">
        <f t="shared" si="369"/>
        <v>1.0726208960433323</v>
      </c>
      <c r="O554" s="89">
        <f t="shared" si="372"/>
        <v>1.0743366000000001</v>
      </c>
      <c r="P554" s="89">
        <f t="shared" si="356"/>
        <v>886.44419798000001</v>
      </c>
      <c r="Q554" s="11">
        <f t="shared" si="366"/>
        <v>0</v>
      </c>
      <c r="R554" s="7">
        <f t="shared" si="364"/>
        <v>0</v>
      </c>
      <c r="S554" s="89">
        <f t="shared" si="371"/>
        <v>0</v>
      </c>
      <c r="T554" s="98">
        <f t="shared" si="365"/>
        <v>8.5000000000000006E-2</v>
      </c>
      <c r="U554" s="97">
        <f t="shared" si="370"/>
        <v>19</v>
      </c>
      <c r="V554" s="97">
        <v>252</v>
      </c>
      <c r="W554" s="96">
        <f t="shared" si="357"/>
        <v>1.0061698269999999</v>
      </c>
      <c r="X554" s="89">
        <f t="shared" si="358"/>
        <v>5.4692073399999996</v>
      </c>
      <c r="Y554" s="137">
        <f t="shared" si="359"/>
        <v>0</v>
      </c>
      <c r="Z554" s="99" t="str">
        <f t="shared" si="367"/>
        <v>J=</v>
      </c>
      <c r="AA554" s="94">
        <f t="shared" si="368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60"/>
        <v>45431</v>
      </c>
      <c r="B555" s="89">
        <f t="shared" si="353"/>
        <v>891.91340532000004</v>
      </c>
      <c r="C555" s="89">
        <f t="shared" si="373"/>
        <v>825.10844179137109</v>
      </c>
      <c r="D555" s="90">
        <f t="shared" si="361"/>
        <v>6858.17</v>
      </c>
      <c r="E555" s="91">
        <f t="shared" si="350"/>
        <v>6869.14</v>
      </c>
      <c r="F555" s="92">
        <f t="shared" si="351"/>
        <v>45373</v>
      </c>
      <c r="G555" s="93">
        <f t="shared" si="354"/>
        <v>1.5995520670966101E-3</v>
      </c>
      <c r="H555" s="94">
        <f t="shared" si="352"/>
        <v>45432</v>
      </c>
      <c r="I555" s="94">
        <f t="shared" si="355"/>
        <v>45432</v>
      </c>
      <c r="J555" s="95">
        <f t="shared" si="362"/>
        <v>19</v>
      </c>
      <c r="K555" s="95">
        <f t="shared" ref="K555:K618" si="375">(J555-(NETWORKDAYS(A555,I555,AD$201:AD$502)-1))</f>
        <v>19</v>
      </c>
      <c r="L555" s="8">
        <f t="shared" si="363"/>
        <v>1.0015995499999999</v>
      </c>
      <c r="M555" s="96">
        <f t="shared" si="374"/>
        <v>1.00829937</v>
      </c>
      <c r="N555" s="96">
        <f t="shared" si="369"/>
        <v>1.0726208960433323</v>
      </c>
      <c r="O555" s="89">
        <f t="shared" si="372"/>
        <v>1.0743366000000001</v>
      </c>
      <c r="P555" s="89">
        <f t="shared" si="356"/>
        <v>886.44419798000001</v>
      </c>
      <c r="Q555" s="11">
        <f t="shared" si="366"/>
        <v>0</v>
      </c>
      <c r="R555" s="7">
        <f t="shared" si="364"/>
        <v>0</v>
      </c>
      <c r="S555" s="89">
        <f t="shared" si="371"/>
        <v>0</v>
      </c>
      <c r="T555" s="98">
        <f t="shared" si="365"/>
        <v>8.5000000000000006E-2</v>
      </c>
      <c r="U555" s="97">
        <f t="shared" si="370"/>
        <v>19</v>
      </c>
      <c r="V555" s="97">
        <v>252</v>
      </c>
      <c r="W555" s="96">
        <f t="shared" si="357"/>
        <v>1.0061698269999999</v>
      </c>
      <c r="X555" s="89">
        <f t="shared" si="358"/>
        <v>5.4692073399999996</v>
      </c>
      <c r="Y555" s="137">
        <f t="shared" si="359"/>
        <v>0</v>
      </c>
      <c r="Z555" s="99" t="str">
        <f t="shared" si="367"/>
        <v>J=</v>
      </c>
      <c r="AA555" s="94">
        <f t="shared" si="368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88">
        <f t="shared" si="360"/>
        <v>45432</v>
      </c>
      <c r="B556" s="89">
        <f t="shared" si="353"/>
        <v>891.91340532000004</v>
      </c>
      <c r="C556" s="89">
        <f t="shared" si="373"/>
        <v>825.10844179137109</v>
      </c>
      <c r="D556" s="90">
        <f t="shared" si="361"/>
        <v>6858.17</v>
      </c>
      <c r="E556" s="91">
        <f t="shared" ref="E556:E619" si="376">IF($K556=1,VLOOKUP($A555,$AO$10:$AS$200,4),E555)</f>
        <v>6869.14</v>
      </c>
      <c r="F556" s="92">
        <f t="shared" ref="F556:F619" si="377">IF($K556=1,VLOOKUP($A555,$AO$10:$AS$200,5),F555)</f>
        <v>45373</v>
      </c>
      <c r="G556" s="93">
        <f t="shared" si="354"/>
        <v>1.5995520670966101E-3</v>
      </c>
      <c r="H556" s="94">
        <f t="shared" ref="H556:H619" si="378">IF(DAY(A556)=H$9,VLOOKUP(A556,AH$118:AN$450,4),H555)</f>
        <v>45463</v>
      </c>
      <c r="I556" s="94">
        <f t="shared" si="355"/>
        <v>45432</v>
      </c>
      <c r="J556" s="95">
        <f t="shared" si="362"/>
        <v>19</v>
      </c>
      <c r="K556" s="95">
        <f t="shared" si="375"/>
        <v>19</v>
      </c>
      <c r="L556" s="8">
        <f t="shared" si="363"/>
        <v>1.0015995499999999</v>
      </c>
      <c r="M556" s="96">
        <f t="shared" si="374"/>
        <v>1.00829937</v>
      </c>
      <c r="N556" s="96">
        <f t="shared" si="369"/>
        <v>1.0726208960433323</v>
      </c>
      <c r="O556" s="89">
        <f t="shared" si="372"/>
        <v>1.0743366000000001</v>
      </c>
      <c r="P556" s="89">
        <f t="shared" si="356"/>
        <v>886.44419798000001</v>
      </c>
      <c r="Q556" s="11">
        <f t="shared" si="366"/>
        <v>18</v>
      </c>
      <c r="R556" s="158">
        <f>S556/P556</f>
        <v>2.5704413444098243E-2</v>
      </c>
      <c r="S556" s="159">
        <f>14.1538545+8.63167366</f>
        <v>22.785528159999998</v>
      </c>
      <c r="T556" s="98">
        <f t="shared" si="365"/>
        <v>8.5000000000000006E-2</v>
      </c>
      <c r="U556" s="97">
        <f t="shared" si="370"/>
        <v>19</v>
      </c>
      <c r="V556" s="97">
        <v>252</v>
      </c>
      <c r="W556" s="96">
        <f t="shared" si="357"/>
        <v>1.0061698269999999</v>
      </c>
      <c r="X556" s="89">
        <f t="shared" si="358"/>
        <v>5.4692073399999996</v>
      </c>
      <c r="Y556" s="137">
        <f t="shared" si="359"/>
        <v>28.254735499999999</v>
      </c>
      <c r="Z556" s="99" t="str">
        <f t="shared" si="367"/>
        <v>J=</v>
      </c>
      <c r="AA556" s="94">
        <f t="shared" si="368"/>
        <v>45432</v>
      </c>
      <c r="AB556" s="17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60"/>
        <v>45433</v>
      </c>
      <c r="B557" s="89">
        <f t="shared" si="353"/>
        <v>864.08724538000001</v>
      </c>
      <c r="C557" s="89">
        <f t="shared" si="373"/>
        <v>803.89951326748019</v>
      </c>
      <c r="D557" s="90">
        <f t="shared" si="361"/>
        <v>6869.14</v>
      </c>
      <c r="E557" s="91">
        <f t="shared" si="376"/>
        <v>6895.24</v>
      </c>
      <c r="F557" s="92">
        <f t="shared" si="377"/>
        <v>45402</v>
      </c>
      <c r="G557" s="93">
        <f t="shared" si="354"/>
        <v>3.7996022791790818E-3</v>
      </c>
      <c r="H557" s="94">
        <f t="shared" si="378"/>
        <v>45463</v>
      </c>
      <c r="I557" s="94">
        <f t="shared" si="355"/>
        <v>45463</v>
      </c>
      <c r="J557" s="95">
        <f t="shared" si="362"/>
        <v>22</v>
      </c>
      <c r="K557" s="95">
        <f t="shared" si="375"/>
        <v>1</v>
      </c>
      <c r="L557" s="8">
        <f t="shared" si="363"/>
        <v>1.0001723899999999</v>
      </c>
      <c r="M557" s="96">
        <f t="shared" si="374"/>
        <v>1.0015995499999999</v>
      </c>
      <c r="N557" s="96">
        <f t="shared" si="369"/>
        <v>1.0743366067975983</v>
      </c>
      <c r="O557" s="89">
        <f t="shared" si="372"/>
        <v>1.07452181</v>
      </c>
      <c r="P557" s="89">
        <f t="shared" si="356"/>
        <v>863.80756005000001</v>
      </c>
      <c r="Q557" s="11">
        <f t="shared" si="366"/>
        <v>0</v>
      </c>
      <c r="R557" s="7">
        <f t="shared" si="364"/>
        <v>0</v>
      </c>
      <c r="S557" s="89">
        <f t="shared" si="371"/>
        <v>0</v>
      </c>
      <c r="T557" s="98">
        <f t="shared" si="365"/>
        <v>8.5000000000000006E-2</v>
      </c>
      <c r="U557" s="97">
        <f t="shared" si="370"/>
        <v>1</v>
      </c>
      <c r="V557" s="97">
        <v>252</v>
      </c>
      <c r="W557" s="96">
        <f t="shared" si="357"/>
        <v>1.0003237819999999</v>
      </c>
      <c r="X557" s="89">
        <f t="shared" si="358"/>
        <v>0.27968533000000001</v>
      </c>
      <c r="Y557" s="137">
        <f t="shared" si="359"/>
        <v>0</v>
      </c>
      <c r="Z557" s="99" t="str">
        <f t="shared" si="367"/>
        <v>J=</v>
      </c>
      <c r="AA557" s="94">
        <f t="shared" si="368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60"/>
        <v>45434</v>
      </c>
      <c r="B558" s="89">
        <f t="shared" si="353"/>
        <v>864.51603308000006</v>
      </c>
      <c r="C558" s="89">
        <f t="shared" si="373"/>
        <v>803.89951326748019</v>
      </c>
      <c r="D558" s="90">
        <f t="shared" si="361"/>
        <v>6869.14</v>
      </c>
      <c r="E558" s="91">
        <f t="shared" si="376"/>
        <v>6895.24</v>
      </c>
      <c r="F558" s="92">
        <f t="shared" si="377"/>
        <v>45402</v>
      </c>
      <c r="G558" s="93">
        <f t="shared" si="354"/>
        <v>3.7996022791790818E-3</v>
      </c>
      <c r="H558" s="94">
        <f t="shared" si="378"/>
        <v>45463</v>
      </c>
      <c r="I558" s="94">
        <f t="shared" si="355"/>
        <v>45463</v>
      </c>
      <c r="J558" s="95">
        <f t="shared" si="362"/>
        <v>22</v>
      </c>
      <c r="K558" s="95">
        <f t="shared" si="375"/>
        <v>2</v>
      </c>
      <c r="L558" s="8">
        <f t="shared" si="363"/>
        <v>1.00034482</v>
      </c>
      <c r="M558" s="96">
        <f t="shared" si="374"/>
        <v>1.0015995499999999</v>
      </c>
      <c r="N558" s="96">
        <f t="shared" si="369"/>
        <v>1.0743366067975983</v>
      </c>
      <c r="O558" s="89">
        <f t="shared" si="372"/>
        <v>1.07470705</v>
      </c>
      <c r="P558" s="89">
        <f t="shared" si="356"/>
        <v>863.95647440000005</v>
      </c>
      <c r="Q558" s="11">
        <f t="shared" si="366"/>
        <v>0</v>
      </c>
      <c r="R558" s="7">
        <f t="shared" si="364"/>
        <v>0</v>
      </c>
      <c r="S558" s="89">
        <f t="shared" si="371"/>
        <v>0</v>
      </c>
      <c r="T558" s="98">
        <f t="shared" si="365"/>
        <v>8.5000000000000006E-2</v>
      </c>
      <c r="U558" s="97">
        <f t="shared" si="370"/>
        <v>2</v>
      </c>
      <c r="V558" s="97">
        <v>252</v>
      </c>
      <c r="W558" s="96">
        <f t="shared" si="357"/>
        <v>1.00064767</v>
      </c>
      <c r="X558" s="89">
        <f t="shared" si="358"/>
        <v>0.55955867999999997</v>
      </c>
      <c r="Y558" s="137">
        <f t="shared" si="359"/>
        <v>0</v>
      </c>
      <c r="Z558" s="99" t="str">
        <f t="shared" si="367"/>
        <v>J=</v>
      </c>
      <c r="AA558" s="94">
        <f t="shared" si="368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60"/>
        <v>45435</v>
      </c>
      <c r="B559" s="89">
        <f t="shared" si="353"/>
        <v>864.94503125000006</v>
      </c>
      <c r="C559" s="89">
        <f t="shared" si="373"/>
        <v>803.89951326748019</v>
      </c>
      <c r="D559" s="90">
        <f t="shared" si="361"/>
        <v>6869.14</v>
      </c>
      <c r="E559" s="91">
        <f t="shared" si="376"/>
        <v>6895.24</v>
      </c>
      <c r="F559" s="92">
        <f t="shared" si="377"/>
        <v>45402</v>
      </c>
      <c r="G559" s="93">
        <f t="shared" si="354"/>
        <v>3.7996022791790818E-3</v>
      </c>
      <c r="H559" s="94">
        <f t="shared" si="378"/>
        <v>45463</v>
      </c>
      <c r="I559" s="94">
        <f t="shared" si="355"/>
        <v>45463</v>
      </c>
      <c r="J559" s="95">
        <f t="shared" si="362"/>
        <v>22</v>
      </c>
      <c r="K559" s="95">
        <f t="shared" si="375"/>
        <v>3</v>
      </c>
      <c r="L559" s="8">
        <f t="shared" si="363"/>
        <v>1.00051727</v>
      </c>
      <c r="M559" s="96">
        <f t="shared" si="374"/>
        <v>1.0015995499999999</v>
      </c>
      <c r="N559" s="96">
        <f t="shared" si="369"/>
        <v>1.0743366067975983</v>
      </c>
      <c r="O559" s="89">
        <f t="shared" si="372"/>
        <v>1.07489232</v>
      </c>
      <c r="P559" s="89">
        <f t="shared" si="356"/>
        <v>864.10541286</v>
      </c>
      <c r="Q559" s="11">
        <f t="shared" si="366"/>
        <v>0</v>
      </c>
      <c r="R559" s="7">
        <f t="shared" si="364"/>
        <v>0</v>
      </c>
      <c r="S559" s="89">
        <f t="shared" si="371"/>
        <v>0</v>
      </c>
      <c r="T559" s="98">
        <f t="shared" si="365"/>
        <v>8.5000000000000006E-2</v>
      </c>
      <c r="U559" s="97">
        <f t="shared" si="370"/>
        <v>3</v>
      </c>
      <c r="V559" s="97">
        <v>252</v>
      </c>
      <c r="W559" s="96">
        <f t="shared" si="357"/>
        <v>1.000971662</v>
      </c>
      <c r="X559" s="89">
        <f t="shared" si="358"/>
        <v>0.83961839000000005</v>
      </c>
      <c r="Y559" s="137">
        <f t="shared" si="359"/>
        <v>0</v>
      </c>
      <c r="Z559" s="99" t="str">
        <f t="shared" si="367"/>
        <v>J=</v>
      </c>
      <c r="AA559" s="94">
        <f t="shared" si="368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60"/>
        <v>45436</v>
      </c>
      <c r="B560" s="89">
        <f t="shared" si="353"/>
        <v>865.37425691999999</v>
      </c>
      <c r="C560" s="89">
        <f t="shared" si="373"/>
        <v>803.89951326748019</v>
      </c>
      <c r="D560" s="90">
        <f t="shared" si="361"/>
        <v>6869.14</v>
      </c>
      <c r="E560" s="91">
        <f t="shared" si="376"/>
        <v>6895.24</v>
      </c>
      <c r="F560" s="92">
        <f t="shared" si="377"/>
        <v>45402</v>
      </c>
      <c r="G560" s="93">
        <f t="shared" si="354"/>
        <v>3.7996022791790818E-3</v>
      </c>
      <c r="H560" s="94">
        <f t="shared" si="378"/>
        <v>45463</v>
      </c>
      <c r="I560" s="94">
        <f t="shared" si="355"/>
        <v>45463</v>
      </c>
      <c r="J560" s="95">
        <f t="shared" si="362"/>
        <v>22</v>
      </c>
      <c r="K560" s="95">
        <f t="shared" si="375"/>
        <v>4</v>
      </c>
      <c r="L560" s="8">
        <f t="shared" si="363"/>
        <v>1.00068976</v>
      </c>
      <c r="M560" s="96">
        <f t="shared" si="374"/>
        <v>1.0015995499999999</v>
      </c>
      <c r="N560" s="96">
        <f t="shared" si="369"/>
        <v>1.0743366067975983</v>
      </c>
      <c r="O560" s="89">
        <f t="shared" si="372"/>
        <v>1.0750776399999999</v>
      </c>
      <c r="P560" s="89">
        <f t="shared" si="356"/>
        <v>864.25439152000001</v>
      </c>
      <c r="Q560" s="11">
        <f t="shared" si="366"/>
        <v>0</v>
      </c>
      <c r="R560" s="7">
        <f t="shared" si="364"/>
        <v>0</v>
      </c>
      <c r="S560" s="89">
        <f t="shared" si="371"/>
        <v>0</v>
      </c>
      <c r="T560" s="98">
        <f t="shared" si="365"/>
        <v>8.5000000000000006E-2</v>
      </c>
      <c r="U560" s="97">
        <f t="shared" si="370"/>
        <v>4</v>
      </c>
      <c r="V560" s="97">
        <v>252</v>
      </c>
      <c r="W560" s="96">
        <f t="shared" si="357"/>
        <v>1.001295759</v>
      </c>
      <c r="X560" s="89">
        <f t="shared" si="358"/>
        <v>1.1198653999999999</v>
      </c>
      <c r="Y560" s="137">
        <f t="shared" si="359"/>
        <v>0</v>
      </c>
      <c r="Z560" s="99" t="str">
        <f t="shared" si="367"/>
        <v>J=</v>
      </c>
      <c r="AA560" s="94">
        <f t="shared" si="368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60"/>
        <v>45437</v>
      </c>
      <c r="B561" s="89">
        <f t="shared" si="353"/>
        <v>865.80368601999999</v>
      </c>
      <c r="C561" s="89">
        <f t="shared" si="373"/>
        <v>803.89951326748019</v>
      </c>
      <c r="D561" s="90">
        <f t="shared" si="361"/>
        <v>6869.14</v>
      </c>
      <c r="E561" s="91">
        <f t="shared" si="376"/>
        <v>6895.24</v>
      </c>
      <c r="F561" s="92">
        <f t="shared" si="377"/>
        <v>45402</v>
      </c>
      <c r="G561" s="93">
        <f t="shared" si="354"/>
        <v>3.7996022791790818E-3</v>
      </c>
      <c r="H561" s="94">
        <f t="shared" si="378"/>
        <v>45463</v>
      </c>
      <c r="I561" s="94">
        <f t="shared" si="355"/>
        <v>45463</v>
      </c>
      <c r="J561" s="95">
        <f t="shared" si="362"/>
        <v>22</v>
      </c>
      <c r="K561" s="95">
        <f t="shared" si="375"/>
        <v>5</v>
      </c>
      <c r="L561" s="8">
        <f t="shared" si="363"/>
        <v>1.00086228</v>
      </c>
      <c r="M561" s="96">
        <f t="shared" si="374"/>
        <v>1.0015995499999999</v>
      </c>
      <c r="N561" s="96">
        <f t="shared" si="369"/>
        <v>1.0743366067975983</v>
      </c>
      <c r="O561" s="89">
        <f t="shared" si="372"/>
        <v>1.07526298</v>
      </c>
      <c r="P561" s="89">
        <f t="shared" si="356"/>
        <v>864.40338625000004</v>
      </c>
      <c r="Q561" s="11">
        <f t="shared" si="366"/>
        <v>0</v>
      </c>
      <c r="R561" s="7">
        <f t="shared" si="364"/>
        <v>0</v>
      </c>
      <c r="S561" s="89">
        <f t="shared" si="371"/>
        <v>0</v>
      </c>
      <c r="T561" s="98">
        <f t="shared" si="365"/>
        <v>8.5000000000000006E-2</v>
      </c>
      <c r="U561" s="97">
        <f t="shared" si="370"/>
        <v>5</v>
      </c>
      <c r="V561" s="97">
        <v>252</v>
      </c>
      <c r="W561" s="96">
        <f t="shared" si="357"/>
        <v>1.0016199610000001</v>
      </c>
      <c r="X561" s="89">
        <f t="shared" si="358"/>
        <v>1.4002997699999999</v>
      </c>
      <c r="Y561" s="137">
        <f t="shared" si="359"/>
        <v>0</v>
      </c>
      <c r="Z561" s="99" t="str">
        <f t="shared" si="367"/>
        <v>J=</v>
      </c>
      <c r="AA561" s="94">
        <f t="shared" si="368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60"/>
        <v>45438</v>
      </c>
      <c r="B562" s="89">
        <f t="shared" si="353"/>
        <v>865.80368601999999</v>
      </c>
      <c r="C562" s="89">
        <f t="shared" si="373"/>
        <v>803.89951326748019</v>
      </c>
      <c r="D562" s="90">
        <f t="shared" si="361"/>
        <v>6869.14</v>
      </c>
      <c r="E562" s="91">
        <f t="shared" si="376"/>
        <v>6895.24</v>
      </c>
      <c r="F562" s="92">
        <f t="shared" si="377"/>
        <v>45402</v>
      </c>
      <c r="G562" s="93">
        <f t="shared" si="354"/>
        <v>3.7996022791790818E-3</v>
      </c>
      <c r="H562" s="94">
        <f t="shared" si="378"/>
        <v>45463</v>
      </c>
      <c r="I562" s="94">
        <f t="shared" si="355"/>
        <v>45463</v>
      </c>
      <c r="J562" s="95">
        <f t="shared" si="362"/>
        <v>22</v>
      </c>
      <c r="K562" s="95">
        <f t="shared" si="375"/>
        <v>5</v>
      </c>
      <c r="L562" s="8">
        <f t="shared" si="363"/>
        <v>1.00086228</v>
      </c>
      <c r="M562" s="96">
        <f t="shared" si="374"/>
        <v>1.0015995499999999</v>
      </c>
      <c r="N562" s="96">
        <f t="shared" si="369"/>
        <v>1.0743366067975983</v>
      </c>
      <c r="O562" s="89">
        <f t="shared" si="372"/>
        <v>1.07526298</v>
      </c>
      <c r="P562" s="89">
        <f t="shared" si="356"/>
        <v>864.40338625000004</v>
      </c>
      <c r="Q562" s="11">
        <f t="shared" si="366"/>
        <v>0</v>
      </c>
      <c r="R562" s="7">
        <f t="shared" si="364"/>
        <v>0</v>
      </c>
      <c r="S562" s="89">
        <f t="shared" si="371"/>
        <v>0</v>
      </c>
      <c r="T562" s="98">
        <f t="shared" si="365"/>
        <v>8.5000000000000006E-2</v>
      </c>
      <c r="U562" s="97">
        <f t="shared" si="370"/>
        <v>5</v>
      </c>
      <c r="V562" s="97">
        <v>252</v>
      </c>
      <c r="W562" s="96">
        <f t="shared" si="357"/>
        <v>1.0016199610000001</v>
      </c>
      <c r="X562" s="89">
        <f t="shared" si="358"/>
        <v>1.4002997699999999</v>
      </c>
      <c r="Y562" s="137">
        <f t="shared" si="359"/>
        <v>0</v>
      </c>
      <c r="Z562" s="99" t="str">
        <f t="shared" si="367"/>
        <v>J=</v>
      </c>
      <c r="AA562" s="94">
        <f t="shared" si="368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60"/>
        <v>45439</v>
      </c>
      <c r="B563" s="89">
        <f t="shared" si="353"/>
        <v>865.80368601999999</v>
      </c>
      <c r="C563" s="89">
        <f t="shared" si="373"/>
        <v>803.89951326748019</v>
      </c>
      <c r="D563" s="90">
        <f t="shared" si="361"/>
        <v>6869.14</v>
      </c>
      <c r="E563" s="91">
        <f t="shared" si="376"/>
        <v>6895.24</v>
      </c>
      <c r="F563" s="92">
        <f t="shared" si="377"/>
        <v>45402</v>
      </c>
      <c r="G563" s="93">
        <f t="shared" si="354"/>
        <v>3.7996022791790818E-3</v>
      </c>
      <c r="H563" s="94">
        <f t="shared" si="378"/>
        <v>45463</v>
      </c>
      <c r="I563" s="94">
        <f t="shared" si="355"/>
        <v>45463</v>
      </c>
      <c r="J563" s="95">
        <f t="shared" si="362"/>
        <v>22</v>
      </c>
      <c r="K563" s="95">
        <f t="shared" si="375"/>
        <v>5</v>
      </c>
      <c r="L563" s="8">
        <f t="shared" si="363"/>
        <v>1.00086228</v>
      </c>
      <c r="M563" s="96">
        <f t="shared" si="374"/>
        <v>1.0015995499999999</v>
      </c>
      <c r="N563" s="96">
        <f t="shared" si="369"/>
        <v>1.0743366067975983</v>
      </c>
      <c r="O563" s="89">
        <f t="shared" si="372"/>
        <v>1.07526298</v>
      </c>
      <c r="P563" s="89">
        <f t="shared" si="356"/>
        <v>864.40338625000004</v>
      </c>
      <c r="Q563" s="11">
        <f t="shared" si="366"/>
        <v>0</v>
      </c>
      <c r="R563" s="7">
        <f t="shared" si="364"/>
        <v>0</v>
      </c>
      <c r="S563" s="89">
        <f t="shared" si="371"/>
        <v>0</v>
      </c>
      <c r="T563" s="98">
        <f t="shared" si="365"/>
        <v>8.5000000000000006E-2</v>
      </c>
      <c r="U563" s="97">
        <f t="shared" si="370"/>
        <v>5</v>
      </c>
      <c r="V563" s="97">
        <v>252</v>
      </c>
      <c r="W563" s="96">
        <f t="shared" si="357"/>
        <v>1.0016199610000001</v>
      </c>
      <c r="X563" s="89">
        <f t="shared" si="358"/>
        <v>1.4002997699999999</v>
      </c>
      <c r="Y563" s="137">
        <f t="shared" si="359"/>
        <v>0</v>
      </c>
      <c r="Z563" s="99" t="str">
        <f t="shared" si="367"/>
        <v>J=</v>
      </c>
      <c r="AA563" s="94">
        <f t="shared" si="368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60"/>
        <v>45440</v>
      </c>
      <c r="B564" s="89">
        <f t="shared" si="353"/>
        <v>866.23332667</v>
      </c>
      <c r="C564" s="89">
        <f t="shared" si="373"/>
        <v>803.89951326748019</v>
      </c>
      <c r="D564" s="90">
        <f t="shared" si="361"/>
        <v>6869.14</v>
      </c>
      <c r="E564" s="91">
        <f t="shared" si="376"/>
        <v>6895.24</v>
      </c>
      <c r="F564" s="92">
        <f t="shared" si="377"/>
        <v>45402</v>
      </c>
      <c r="G564" s="93">
        <f t="shared" si="354"/>
        <v>3.7996022791790818E-3</v>
      </c>
      <c r="H564" s="94">
        <f t="shared" si="378"/>
        <v>45463</v>
      </c>
      <c r="I564" s="94">
        <f t="shared" si="355"/>
        <v>45463</v>
      </c>
      <c r="J564" s="95">
        <f t="shared" si="362"/>
        <v>22</v>
      </c>
      <c r="K564" s="95">
        <f t="shared" si="375"/>
        <v>6</v>
      </c>
      <c r="L564" s="8">
        <f t="shared" si="363"/>
        <v>1.0010348200000001</v>
      </c>
      <c r="M564" s="96">
        <f t="shared" si="374"/>
        <v>1.0015995499999999</v>
      </c>
      <c r="N564" s="96">
        <f t="shared" si="369"/>
        <v>1.0743366067975983</v>
      </c>
      <c r="O564" s="89">
        <f t="shared" si="372"/>
        <v>1.0754483500000001</v>
      </c>
      <c r="P564" s="89">
        <f t="shared" si="356"/>
        <v>864.55240509999999</v>
      </c>
      <c r="Q564" s="11">
        <f t="shared" si="366"/>
        <v>0</v>
      </c>
      <c r="R564" s="7">
        <f t="shared" si="364"/>
        <v>0</v>
      </c>
      <c r="S564" s="89">
        <f t="shared" si="371"/>
        <v>0</v>
      </c>
      <c r="T564" s="98">
        <f t="shared" si="365"/>
        <v>8.5000000000000006E-2</v>
      </c>
      <c r="U564" s="97">
        <f t="shared" si="370"/>
        <v>6</v>
      </c>
      <c r="V564" s="97">
        <v>252</v>
      </c>
      <c r="W564" s="96">
        <f t="shared" si="357"/>
        <v>1.0019442679999999</v>
      </c>
      <c r="X564" s="89">
        <f t="shared" si="358"/>
        <v>1.68092157</v>
      </c>
      <c r="Y564" s="137">
        <f t="shared" si="359"/>
        <v>0</v>
      </c>
      <c r="Z564" s="99" t="str">
        <f t="shared" si="367"/>
        <v>J=</v>
      </c>
      <c r="AA564" s="94">
        <f t="shared" si="368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60"/>
        <v>45441</v>
      </c>
      <c r="B565" s="89">
        <f t="shared" si="353"/>
        <v>866.66318699999999</v>
      </c>
      <c r="C565" s="89">
        <f t="shared" si="373"/>
        <v>803.89951326748019</v>
      </c>
      <c r="D565" s="90">
        <f t="shared" si="361"/>
        <v>6869.14</v>
      </c>
      <c r="E565" s="91">
        <f t="shared" si="376"/>
        <v>6895.24</v>
      </c>
      <c r="F565" s="92">
        <f t="shared" si="377"/>
        <v>45402</v>
      </c>
      <c r="G565" s="93">
        <f t="shared" si="354"/>
        <v>3.7996022791790818E-3</v>
      </c>
      <c r="H565" s="94">
        <f t="shared" si="378"/>
        <v>45463</v>
      </c>
      <c r="I565" s="94">
        <f t="shared" si="355"/>
        <v>45463</v>
      </c>
      <c r="J565" s="95">
        <f t="shared" si="362"/>
        <v>22</v>
      </c>
      <c r="K565" s="95">
        <f t="shared" si="375"/>
        <v>7</v>
      </c>
      <c r="L565" s="8">
        <f t="shared" si="363"/>
        <v>1.0012074</v>
      </c>
      <c r="M565" s="96">
        <f t="shared" si="374"/>
        <v>1.0015995499999999</v>
      </c>
      <c r="N565" s="96">
        <f t="shared" si="369"/>
        <v>1.0743366067975983</v>
      </c>
      <c r="O565" s="89">
        <f t="shared" si="372"/>
        <v>1.0756337600000001</v>
      </c>
      <c r="P565" s="89">
        <f t="shared" si="356"/>
        <v>864.70145610999998</v>
      </c>
      <c r="Q565" s="11">
        <f t="shared" si="366"/>
        <v>0</v>
      </c>
      <c r="R565" s="7">
        <f t="shared" si="364"/>
        <v>0</v>
      </c>
      <c r="S565" s="89">
        <f t="shared" si="371"/>
        <v>0</v>
      </c>
      <c r="T565" s="98">
        <f t="shared" si="365"/>
        <v>8.5000000000000006E-2</v>
      </c>
      <c r="U565" s="97">
        <f t="shared" si="370"/>
        <v>7</v>
      </c>
      <c r="V565" s="97">
        <v>252</v>
      </c>
      <c r="W565" s="96">
        <f t="shared" si="357"/>
        <v>1.00226868</v>
      </c>
      <c r="X565" s="89">
        <f t="shared" si="358"/>
        <v>1.9617308899999999</v>
      </c>
      <c r="Y565" s="137">
        <f t="shared" si="359"/>
        <v>0</v>
      </c>
      <c r="Z565" s="99" t="str">
        <f t="shared" si="367"/>
        <v>J=</v>
      </c>
      <c r="AA565" s="94">
        <f t="shared" si="368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60"/>
        <v>45442</v>
      </c>
      <c r="B566" s="89">
        <f t="shared" si="353"/>
        <v>867.09325097999999</v>
      </c>
      <c r="C566" s="89">
        <f t="shared" si="373"/>
        <v>803.89951326748019</v>
      </c>
      <c r="D566" s="90">
        <f t="shared" si="361"/>
        <v>6869.14</v>
      </c>
      <c r="E566" s="91">
        <f t="shared" si="376"/>
        <v>6895.24</v>
      </c>
      <c r="F566" s="92">
        <f t="shared" si="377"/>
        <v>45402</v>
      </c>
      <c r="G566" s="93">
        <f t="shared" si="354"/>
        <v>3.7996022791790818E-3</v>
      </c>
      <c r="H566" s="94">
        <f t="shared" si="378"/>
        <v>45463</v>
      </c>
      <c r="I566" s="94">
        <f t="shared" si="355"/>
        <v>45463</v>
      </c>
      <c r="J566" s="95">
        <f t="shared" si="362"/>
        <v>22</v>
      </c>
      <c r="K566" s="95">
        <f t="shared" si="375"/>
        <v>8</v>
      </c>
      <c r="L566" s="8">
        <f t="shared" si="363"/>
        <v>1.0013799999999999</v>
      </c>
      <c r="M566" s="96">
        <f t="shared" si="374"/>
        <v>1.0015995499999999</v>
      </c>
      <c r="N566" s="96">
        <f t="shared" si="369"/>
        <v>1.0743366067975983</v>
      </c>
      <c r="O566" s="89">
        <f t="shared" si="372"/>
        <v>1.07581919</v>
      </c>
      <c r="P566" s="89">
        <f t="shared" si="356"/>
        <v>864.8505232</v>
      </c>
      <c r="Q566" s="11">
        <f t="shared" si="366"/>
        <v>0</v>
      </c>
      <c r="R566" s="7">
        <f t="shared" si="364"/>
        <v>0</v>
      </c>
      <c r="S566" s="89">
        <f t="shared" si="371"/>
        <v>0</v>
      </c>
      <c r="T566" s="98">
        <f t="shared" si="365"/>
        <v>8.5000000000000006E-2</v>
      </c>
      <c r="U566" s="97">
        <f t="shared" si="370"/>
        <v>8</v>
      </c>
      <c r="V566" s="97">
        <v>252</v>
      </c>
      <c r="W566" s="96">
        <f t="shared" si="357"/>
        <v>1.0025931969999999</v>
      </c>
      <c r="X566" s="89">
        <f t="shared" si="358"/>
        <v>2.2427277800000001</v>
      </c>
      <c r="Y566" s="137">
        <f t="shared" si="359"/>
        <v>0</v>
      </c>
      <c r="Z566" s="99" t="str">
        <f t="shared" si="367"/>
        <v>J=</v>
      </c>
      <c r="AA566" s="94">
        <f t="shared" si="368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60"/>
        <v>45443</v>
      </c>
      <c r="B567" s="89">
        <f t="shared" si="353"/>
        <v>867.09325097999999</v>
      </c>
      <c r="C567" s="89">
        <f t="shared" si="373"/>
        <v>803.89951326748019</v>
      </c>
      <c r="D567" s="90">
        <f t="shared" si="361"/>
        <v>6869.14</v>
      </c>
      <c r="E567" s="91">
        <f t="shared" si="376"/>
        <v>6895.24</v>
      </c>
      <c r="F567" s="92">
        <f t="shared" si="377"/>
        <v>45402</v>
      </c>
      <c r="G567" s="93">
        <f t="shared" si="354"/>
        <v>3.7996022791790818E-3</v>
      </c>
      <c r="H567" s="94">
        <f t="shared" si="378"/>
        <v>45463</v>
      </c>
      <c r="I567" s="94">
        <f t="shared" si="355"/>
        <v>45463</v>
      </c>
      <c r="J567" s="95">
        <f t="shared" si="362"/>
        <v>22</v>
      </c>
      <c r="K567" s="95">
        <f t="shared" si="375"/>
        <v>8</v>
      </c>
      <c r="L567" s="8">
        <f t="shared" si="363"/>
        <v>1.0013799999999999</v>
      </c>
      <c r="M567" s="96">
        <f t="shared" si="374"/>
        <v>1.0015995499999999</v>
      </c>
      <c r="N567" s="96">
        <f t="shared" si="369"/>
        <v>1.0743366067975983</v>
      </c>
      <c r="O567" s="89">
        <f t="shared" si="372"/>
        <v>1.07581919</v>
      </c>
      <c r="P567" s="89">
        <f t="shared" si="356"/>
        <v>864.8505232</v>
      </c>
      <c r="Q567" s="11">
        <f t="shared" si="366"/>
        <v>0</v>
      </c>
      <c r="R567" s="7">
        <f t="shared" si="364"/>
        <v>0</v>
      </c>
      <c r="S567" s="89">
        <f t="shared" si="371"/>
        <v>0</v>
      </c>
      <c r="T567" s="98">
        <f t="shared" si="365"/>
        <v>8.5000000000000006E-2</v>
      </c>
      <c r="U567" s="97">
        <f t="shared" si="370"/>
        <v>8</v>
      </c>
      <c r="V567" s="97">
        <v>252</v>
      </c>
      <c r="W567" s="96">
        <f t="shared" si="357"/>
        <v>1.0025931969999999</v>
      </c>
      <c r="X567" s="89">
        <f t="shared" si="358"/>
        <v>2.2427277800000001</v>
      </c>
      <c r="Y567" s="137">
        <f t="shared" si="359"/>
        <v>0</v>
      </c>
      <c r="Z567" s="99" t="str">
        <f t="shared" si="367"/>
        <v>J=</v>
      </c>
      <c r="AA567" s="94">
        <f t="shared" si="368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60"/>
        <v>45444</v>
      </c>
      <c r="B568" s="89">
        <f t="shared" si="353"/>
        <v>867.52353477000008</v>
      </c>
      <c r="C568" s="89">
        <f t="shared" si="373"/>
        <v>803.89951326748019</v>
      </c>
      <c r="D568" s="90">
        <f t="shared" si="361"/>
        <v>6869.14</v>
      </c>
      <c r="E568" s="91">
        <f t="shared" si="376"/>
        <v>6895.24</v>
      </c>
      <c r="F568" s="92">
        <f t="shared" si="377"/>
        <v>45402</v>
      </c>
      <c r="G568" s="93">
        <f t="shared" si="354"/>
        <v>3.7996022791790818E-3</v>
      </c>
      <c r="H568" s="94">
        <f t="shared" si="378"/>
        <v>45463</v>
      </c>
      <c r="I568" s="94">
        <f t="shared" si="355"/>
        <v>45463</v>
      </c>
      <c r="J568" s="95">
        <f t="shared" si="362"/>
        <v>22</v>
      </c>
      <c r="K568" s="95">
        <f t="shared" si="375"/>
        <v>9</v>
      </c>
      <c r="L568" s="8">
        <f t="shared" si="363"/>
        <v>1.0015526400000001</v>
      </c>
      <c r="M568" s="96">
        <f t="shared" si="374"/>
        <v>1.0015995499999999</v>
      </c>
      <c r="N568" s="96">
        <f t="shared" si="369"/>
        <v>1.0743366067975983</v>
      </c>
      <c r="O568" s="89">
        <f t="shared" si="372"/>
        <v>1.0760046599999999</v>
      </c>
      <c r="P568" s="89">
        <f t="shared" si="356"/>
        <v>864.99962244000005</v>
      </c>
      <c r="Q568" s="11">
        <f t="shared" si="366"/>
        <v>0</v>
      </c>
      <c r="R568" s="7">
        <f t="shared" si="364"/>
        <v>0</v>
      </c>
      <c r="S568" s="89">
        <f t="shared" si="371"/>
        <v>0</v>
      </c>
      <c r="T568" s="98">
        <f t="shared" si="365"/>
        <v>8.5000000000000006E-2</v>
      </c>
      <c r="U568" s="97">
        <f t="shared" si="370"/>
        <v>9</v>
      </c>
      <c r="V568" s="97">
        <v>252</v>
      </c>
      <c r="W568" s="96">
        <f t="shared" si="357"/>
        <v>1.0029178190000001</v>
      </c>
      <c r="X568" s="89">
        <f t="shared" si="358"/>
        <v>2.5239123299999999</v>
      </c>
      <c r="Y568" s="137">
        <f t="shared" si="359"/>
        <v>0</v>
      </c>
      <c r="Z568" s="99" t="str">
        <f t="shared" si="367"/>
        <v>J=</v>
      </c>
      <c r="AA568" s="94">
        <f t="shared" si="368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60"/>
        <v>45445</v>
      </c>
      <c r="B569" s="89">
        <f t="shared" si="353"/>
        <v>867.52353477000008</v>
      </c>
      <c r="C569" s="89">
        <f t="shared" si="373"/>
        <v>803.89951326748019</v>
      </c>
      <c r="D569" s="90">
        <f t="shared" si="361"/>
        <v>6869.14</v>
      </c>
      <c r="E569" s="91">
        <f t="shared" si="376"/>
        <v>6895.24</v>
      </c>
      <c r="F569" s="92">
        <f t="shared" si="377"/>
        <v>45402</v>
      </c>
      <c r="G569" s="93">
        <f t="shared" si="354"/>
        <v>3.7996022791790818E-3</v>
      </c>
      <c r="H569" s="94">
        <f t="shared" si="378"/>
        <v>45463</v>
      </c>
      <c r="I569" s="94">
        <f t="shared" si="355"/>
        <v>45463</v>
      </c>
      <c r="J569" s="95">
        <f t="shared" si="362"/>
        <v>22</v>
      </c>
      <c r="K569" s="95">
        <f t="shared" si="375"/>
        <v>9</v>
      </c>
      <c r="L569" s="8">
        <f t="shared" si="363"/>
        <v>1.0015526400000001</v>
      </c>
      <c r="M569" s="96">
        <f t="shared" si="374"/>
        <v>1.0015995499999999</v>
      </c>
      <c r="N569" s="96">
        <f t="shared" si="369"/>
        <v>1.0743366067975983</v>
      </c>
      <c r="O569" s="89">
        <f t="shared" si="372"/>
        <v>1.0760046599999999</v>
      </c>
      <c r="P569" s="89">
        <f t="shared" si="356"/>
        <v>864.99962244000005</v>
      </c>
      <c r="Q569" s="11">
        <f t="shared" si="366"/>
        <v>0</v>
      </c>
      <c r="R569" s="7">
        <f t="shared" si="364"/>
        <v>0</v>
      </c>
      <c r="S569" s="89">
        <f t="shared" si="371"/>
        <v>0</v>
      </c>
      <c r="T569" s="98">
        <f t="shared" si="365"/>
        <v>8.5000000000000006E-2</v>
      </c>
      <c r="U569" s="97">
        <f t="shared" si="370"/>
        <v>9</v>
      </c>
      <c r="V569" s="97">
        <v>252</v>
      </c>
      <c r="W569" s="96">
        <f t="shared" si="357"/>
        <v>1.0029178190000001</v>
      </c>
      <c r="X569" s="89">
        <f t="shared" si="358"/>
        <v>2.5239123299999999</v>
      </c>
      <c r="Y569" s="137">
        <f t="shared" si="359"/>
        <v>0</v>
      </c>
      <c r="Z569" s="99" t="str">
        <f t="shared" si="367"/>
        <v>J=</v>
      </c>
      <c r="AA569" s="94">
        <f t="shared" si="368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60"/>
        <v>45446</v>
      </c>
      <c r="B570" s="89">
        <f t="shared" si="353"/>
        <v>867.52353477000008</v>
      </c>
      <c r="C570" s="89">
        <f t="shared" si="373"/>
        <v>803.89951326748019</v>
      </c>
      <c r="D570" s="90">
        <f t="shared" si="361"/>
        <v>6869.14</v>
      </c>
      <c r="E570" s="91">
        <f t="shared" si="376"/>
        <v>6895.24</v>
      </c>
      <c r="F570" s="92">
        <f t="shared" si="377"/>
        <v>45402</v>
      </c>
      <c r="G570" s="93">
        <f t="shared" si="354"/>
        <v>3.7996022791790818E-3</v>
      </c>
      <c r="H570" s="94">
        <f t="shared" si="378"/>
        <v>45463</v>
      </c>
      <c r="I570" s="94">
        <f t="shared" si="355"/>
        <v>45463</v>
      </c>
      <c r="J570" s="95">
        <f t="shared" si="362"/>
        <v>22</v>
      </c>
      <c r="K570" s="95">
        <f t="shared" si="375"/>
        <v>9</v>
      </c>
      <c r="L570" s="8">
        <f t="shared" si="363"/>
        <v>1.0015526400000001</v>
      </c>
      <c r="M570" s="96">
        <f t="shared" si="374"/>
        <v>1.0015995499999999</v>
      </c>
      <c r="N570" s="96">
        <f t="shared" si="369"/>
        <v>1.0743366067975983</v>
      </c>
      <c r="O570" s="89">
        <f t="shared" si="372"/>
        <v>1.0760046599999999</v>
      </c>
      <c r="P570" s="89">
        <f t="shared" si="356"/>
        <v>864.99962244000005</v>
      </c>
      <c r="Q570" s="11">
        <f t="shared" si="366"/>
        <v>0</v>
      </c>
      <c r="R570" s="7">
        <f t="shared" si="364"/>
        <v>0</v>
      </c>
      <c r="S570" s="89">
        <f t="shared" si="371"/>
        <v>0</v>
      </c>
      <c r="T570" s="98">
        <f t="shared" si="365"/>
        <v>8.5000000000000006E-2</v>
      </c>
      <c r="U570" s="97">
        <f t="shared" si="370"/>
        <v>9</v>
      </c>
      <c r="V570" s="97">
        <v>252</v>
      </c>
      <c r="W570" s="96">
        <f t="shared" si="357"/>
        <v>1.0029178190000001</v>
      </c>
      <c r="X570" s="89">
        <f t="shared" si="358"/>
        <v>2.5239123299999999</v>
      </c>
      <c r="Y570" s="137">
        <f t="shared" si="359"/>
        <v>0</v>
      </c>
      <c r="Z570" s="99" t="str">
        <f t="shared" si="367"/>
        <v>J=</v>
      </c>
      <c r="AA570" s="94">
        <f t="shared" si="368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60"/>
        <v>45447</v>
      </c>
      <c r="B571" s="89">
        <f t="shared" si="353"/>
        <v>867.95402320000005</v>
      </c>
      <c r="C571" s="89">
        <f t="shared" si="373"/>
        <v>803.89951326748019</v>
      </c>
      <c r="D571" s="90">
        <f t="shared" si="361"/>
        <v>6869.14</v>
      </c>
      <c r="E571" s="91">
        <f t="shared" si="376"/>
        <v>6895.24</v>
      </c>
      <c r="F571" s="92">
        <f t="shared" si="377"/>
        <v>45402</v>
      </c>
      <c r="G571" s="93">
        <f t="shared" si="354"/>
        <v>3.7996022791790818E-3</v>
      </c>
      <c r="H571" s="94">
        <f t="shared" si="378"/>
        <v>45463</v>
      </c>
      <c r="I571" s="94">
        <f t="shared" si="355"/>
        <v>45463</v>
      </c>
      <c r="J571" s="95">
        <f t="shared" si="362"/>
        <v>22</v>
      </c>
      <c r="K571" s="95">
        <f t="shared" si="375"/>
        <v>10</v>
      </c>
      <c r="L571" s="8">
        <f t="shared" si="363"/>
        <v>1.0017252999999999</v>
      </c>
      <c r="M571" s="96">
        <f t="shared" si="374"/>
        <v>1.0015995499999999</v>
      </c>
      <c r="N571" s="96">
        <f t="shared" si="369"/>
        <v>1.0743366067975983</v>
      </c>
      <c r="O571" s="89">
        <f t="shared" si="372"/>
        <v>1.07619015</v>
      </c>
      <c r="P571" s="89">
        <f t="shared" si="356"/>
        <v>865.14873776000002</v>
      </c>
      <c r="Q571" s="11">
        <f t="shared" si="366"/>
        <v>0</v>
      </c>
      <c r="R571" s="7">
        <f t="shared" si="364"/>
        <v>0</v>
      </c>
      <c r="S571" s="89">
        <f t="shared" si="371"/>
        <v>0</v>
      </c>
      <c r="T571" s="98">
        <f t="shared" si="365"/>
        <v>8.5000000000000006E-2</v>
      </c>
      <c r="U571" s="97">
        <f t="shared" si="370"/>
        <v>10</v>
      </c>
      <c r="V571" s="97">
        <v>252</v>
      </c>
      <c r="W571" s="96">
        <f t="shared" si="357"/>
        <v>1.0032425469999999</v>
      </c>
      <c r="X571" s="89">
        <f t="shared" si="358"/>
        <v>2.80528544</v>
      </c>
      <c r="Y571" s="137">
        <f t="shared" si="359"/>
        <v>0</v>
      </c>
      <c r="Z571" s="99" t="str">
        <f t="shared" si="367"/>
        <v>J=</v>
      </c>
      <c r="AA571" s="94">
        <f t="shared" si="368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60"/>
        <v>45448</v>
      </c>
      <c r="B572" s="89">
        <f t="shared" si="353"/>
        <v>868.38473074000001</v>
      </c>
      <c r="C572" s="89">
        <f t="shared" si="373"/>
        <v>803.89951326748019</v>
      </c>
      <c r="D572" s="90">
        <f t="shared" si="361"/>
        <v>6869.14</v>
      </c>
      <c r="E572" s="91">
        <f t="shared" si="376"/>
        <v>6895.24</v>
      </c>
      <c r="F572" s="92">
        <f t="shared" si="377"/>
        <v>45402</v>
      </c>
      <c r="G572" s="93">
        <f t="shared" si="354"/>
        <v>3.7996022791790818E-3</v>
      </c>
      <c r="H572" s="94">
        <f t="shared" si="378"/>
        <v>45463</v>
      </c>
      <c r="I572" s="94">
        <f t="shared" si="355"/>
        <v>45463</v>
      </c>
      <c r="J572" s="95">
        <f t="shared" si="362"/>
        <v>22</v>
      </c>
      <c r="K572" s="95">
        <f t="shared" si="375"/>
        <v>11</v>
      </c>
      <c r="L572" s="8">
        <f t="shared" si="363"/>
        <v>1.00189799</v>
      </c>
      <c r="M572" s="96">
        <f t="shared" si="374"/>
        <v>1.0015995499999999</v>
      </c>
      <c r="N572" s="96">
        <f t="shared" si="369"/>
        <v>1.0743366067975983</v>
      </c>
      <c r="O572" s="89">
        <f t="shared" si="372"/>
        <v>1.0763756799999999</v>
      </c>
      <c r="P572" s="89">
        <f t="shared" si="356"/>
        <v>865.29788524000003</v>
      </c>
      <c r="Q572" s="11">
        <f t="shared" si="366"/>
        <v>0</v>
      </c>
      <c r="R572" s="7">
        <f t="shared" si="364"/>
        <v>0</v>
      </c>
      <c r="S572" s="89">
        <f t="shared" si="371"/>
        <v>0</v>
      </c>
      <c r="T572" s="98">
        <f t="shared" si="365"/>
        <v>8.5000000000000006E-2</v>
      </c>
      <c r="U572" s="97">
        <f t="shared" si="370"/>
        <v>11</v>
      </c>
      <c r="V572" s="97">
        <v>252</v>
      </c>
      <c r="W572" s="96">
        <f t="shared" si="357"/>
        <v>1.0035673789999999</v>
      </c>
      <c r="X572" s="89">
        <f t="shared" si="358"/>
        <v>3.0868454999999999</v>
      </c>
      <c r="Y572" s="137">
        <f t="shared" si="359"/>
        <v>0</v>
      </c>
      <c r="Z572" s="99" t="str">
        <f t="shared" si="367"/>
        <v>J=</v>
      </c>
      <c r="AA572" s="94">
        <f t="shared" si="368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60"/>
        <v>45449</v>
      </c>
      <c r="B573" s="89">
        <f t="shared" si="353"/>
        <v>868.81565919000002</v>
      </c>
      <c r="C573" s="89">
        <f t="shared" si="373"/>
        <v>803.89951326748019</v>
      </c>
      <c r="D573" s="90">
        <f t="shared" si="361"/>
        <v>6869.14</v>
      </c>
      <c r="E573" s="91">
        <f t="shared" si="376"/>
        <v>6895.24</v>
      </c>
      <c r="F573" s="92">
        <f t="shared" si="377"/>
        <v>45402</v>
      </c>
      <c r="G573" s="93">
        <f t="shared" si="354"/>
        <v>3.7996022791790818E-3</v>
      </c>
      <c r="H573" s="94">
        <f t="shared" si="378"/>
        <v>45463</v>
      </c>
      <c r="I573" s="94">
        <f t="shared" si="355"/>
        <v>45463</v>
      </c>
      <c r="J573" s="95">
        <f t="shared" si="362"/>
        <v>22</v>
      </c>
      <c r="K573" s="95">
        <f t="shared" si="375"/>
        <v>12</v>
      </c>
      <c r="L573" s="8">
        <f t="shared" si="363"/>
        <v>1.0020707200000001</v>
      </c>
      <c r="M573" s="96">
        <f t="shared" si="374"/>
        <v>1.0015995499999999</v>
      </c>
      <c r="N573" s="96">
        <f t="shared" si="369"/>
        <v>1.0743366067975983</v>
      </c>
      <c r="O573" s="89">
        <f t="shared" si="372"/>
        <v>1.0765612499999999</v>
      </c>
      <c r="P573" s="89">
        <f t="shared" si="356"/>
        <v>865.44706486999996</v>
      </c>
      <c r="Q573" s="11">
        <f t="shared" si="366"/>
        <v>0</v>
      </c>
      <c r="R573" s="7">
        <f t="shared" si="364"/>
        <v>0</v>
      </c>
      <c r="S573" s="89">
        <f t="shared" si="371"/>
        <v>0</v>
      </c>
      <c r="T573" s="98">
        <f t="shared" si="365"/>
        <v>8.5000000000000006E-2</v>
      </c>
      <c r="U573" s="97">
        <f t="shared" si="370"/>
        <v>12</v>
      </c>
      <c r="V573" s="97">
        <v>252</v>
      </c>
      <c r="W573" s="96">
        <f t="shared" si="357"/>
        <v>1.003892317</v>
      </c>
      <c r="X573" s="89">
        <f t="shared" si="358"/>
        <v>3.3685943200000001</v>
      </c>
      <c r="Y573" s="137">
        <f t="shared" si="359"/>
        <v>0</v>
      </c>
      <c r="Z573" s="99" t="str">
        <f t="shared" si="367"/>
        <v>J=</v>
      </c>
      <c r="AA573" s="94">
        <f t="shared" si="368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60"/>
        <v>45450</v>
      </c>
      <c r="B574" s="89">
        <f t="shared" si="353"/>
        <v>869.24679075000006</v>
      </c>
      <c r="C574" s="89">
        <f t="shared" si="373"/>
        <v>803.89951326748019</v>
      </c>
      <c r="D574" s="90">
        <f t="shared" si="361"/>
        <v>6869.14</v>
      </c>
      <c r="E574" s="91">
        <f t="shared" si="376"/>
        <v>6895.24</v>
      </c>
      <c r="F574" s="92">
        <f t="shared" si="377"/>
        <v>45402</v>
      </c>
      <c r="G574" s="93">
        <f t="shared" si="354"/>
        <v>3.7996022791790818E-3</v>
      </c>
      <c r="H574" s="94">
        <f t="shared" si="378"/>
        <v>45463</v>
      </c>
      <c r="I574" s="94">
        <f t="shared" si="355"/>
        <v>45463</v>
      </c>
      <c r="J574" s="95">
        <f t="shared" si="362"/>
        <v>22</v>
      </c>
      <c r="K574" s="95">
        <f t="shared" si="375"/>
        <v>13</v>
      </c>
      <c r="L574" s="8">
        <f t="shared" si="363"/>
        <v>1.00224347</v>
      </c>
      <c r="M574" s="96">
        <f t="shared" si="374"/>
        <v>1.0015995499999999</v>
      </c>
      <c r="N574" s="96">
        <f t="shared" si="369"/>
        <v>1.0743366067975983</v>
      </c>
      <c r="O574" s="89">
        <f t="shared" si="372"/>
        <v>1.07674684</v>
      </c>
      <c r="P574" s="89">
        <f t="shared" si="356"/>
        <v>865.59626058000003</v>
      </c>
      <c r="Q574" s="11">
        <f t="shared" si="366"/>
        <v>0</v>
      </c>
      <c r="R574" s="7">
        <f t="shared" si="364"/>
        <v>0</v>
      </c>
      <c r="S574" s="89">
        <f t="shared" si="371"/>
        <v>0</v>
      </c>
      <c r="T574" s="98">
        <f t="shared" si="365"/>
        <v>8.5000000000000006E-2</v>
      </c>
      <c r="U574" s="97">
        <f t="shared" si="370"/>
        <v>13</v>
      </c>
      <c r="V574" s="97">
        <v>252</v>
      </c>
      <c r="W574" s="96">
        <f t="shared" si="357"/>
        <v>1.0042173590000001</v>
      </c>
      <c r="X574" s="89">
        <f t="shared" si="358"/>
        <v>3.6505301700000001</v>
      </c>
      <c r="Y574" s="137">
        <f t="shared" si="359"/>
        <v>0</v>
      </c>
      <c r="Z574" s="99" t="str">
        <f t="shared" si="367"/>
        <v>J=</v>
      </c>
      <c r="AA574" s="94">
        <f t="shared" si="368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60"/>
        <v>45451</v>
      </c>
      <c r="B575" s="89">
        <f t="shared" si="353"/>
        <v>869.6781523300001</v>
      </c>
      <c r="C575" s="89">
        <f t="shared" si="373"/>
        <v>803.89951326748019</v>
      </c>
      <c r="D575" s="90">
        <f t="shared" si="361"/>
        <v>6869.14</v>
      </c>
      <c r="E575" s="91">
        <f t="shared" si="376"/>
        <v>6895.24</v>
      </c>
      <c r="F575" s="92">
        <f t="shared" si="377"/>
        <v>45402</v>
      </c>
      <c r="G575" s="93">
        <f t="shared" si="354"/>
        <v>3.7996022791790818E-3</v>
      </c>
      <c r="H575" s="94">
        <f t="shared" si="378"/>
        <v>45463</v>
      </c>
      <c r="I575" s="94">
        <f t="shared" si="355"/>
        <v>45463</v>
      </c>
      <c r="J575" s="95">
        <f t="shared" si="362"/>
        <v>22</v>
      </c>
      <c r="K575" s="95">
        <f t="shared" si="375"/>
        <v>14</v>
      </c>
      <c r="L575" s="8">
        <f t="shared" si="363"/>
        <v>1.0024162599999999</v>
      </c>
      <c r="M575" s="96">
        <f t="shared" si="374"/>
        <v>1.0015995499999999</v>
      </c>
      <c r="N575" s="96">
        <f t="shared" si="369"/>
        <v>1.0743366067975983</v>
      </c>
      <c r="O575" s="89">
        <f t="shared" si="372"/>
        <v>1.07693248</v>
      </c>
      <c r="P575" s="89">
        <f t="shared" si="356"/>
        <v>865.74549649000005</v>
      </c>
      <c r="Q575" s="11">
        <f t="shared" si="366"/>
        <v>0</v>
      </c>
      <c r="R575" s="7">
        <f t="shared" si="364"/>
        <v>0</v>
      </c>
      <c r="S575" s="89">
        <f t="shared" si="371"/>
        <v>0</v>
      </c>
      <c r="T575" s="98">
        <f t="shared" si="365"/>
        <v>8.5000000000000006E-2</v>
      </c>
      <c r="U575" s="97">
        <f t="shared" si="370"/>
        <v>14</v>
      </c>
      <c r="V575" s="97">
        <v>252</v>
      </c>
      <c r="W575" s="96">
        <f t="shared" si="357"/>
        <v>1.0045425079999999</v>
      </c>
      <c r="X575" s="89">
        <f t="shared" si="358"/>
        <v>3.9326558399999998</v>
      </c>
      <c r="Y575" s="137">
        <f t="shared" si="359"/>
        <v>0</v>
      </c>
      <c r="Z575" s="99" t="str">
        <f t="shared" si="367"/>
        <v>J=</v>
      </c>
      <c r="AA575" s="94">
        <f t="shared" si="368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60"/>
        <v>45452</v>
      </c>
      <c r="B576" s="89">
        <f t="shared" si="353"/>
        <v>869.6781523300001</v>
      </c>
      <c r="C576" s="89">
        <f t="shared" si="373"/>
        <v>803.89951326748019</v>
      </c>
      <c r="D576" s="90">
        <f t="shared" si="361"/>
        <v>6869.14</v>
      </c>
      <c r="E576" s="91">
        <f t="shared" si="376"/>
        <v>6895.24</v>
      </c>
      <c r="F576" s="92">
        <f t="shared" si="377"/>
        <v>45402</v>
      </c>
      <c r="G576" s="93">
        <f t="shared" si="354"/>
        <v>3.7996022791790818E-3</v>
      </c>
      <c r="H576" s="94">
        <f t="shared" si="378"/>
        <v>45463</v>
      </c>
      <c r="I576" s="94">
        <f t="shared" si="355"/>
        <v>45463</v>
      </c>
      <c r="J576" s="95">
        <f t="shared" si="362"/>
        <v>22</v>
      </c>
      <c r="K576" s="95">
        <f t="shared" si="375"/>
        <v>14</v>
      </c>
      <c r="L576" s="8">
        <f t="shared" si="363"/>
        <v>1.0024162599999999</v>
      </c>
      <c r="M576" s="96">
        <f t="shared" si="374"/>
        <v>1.0015995499999999</v>
      </c>
      <c r="N576" s="96">
        <f t="shared" si="369"/>
        <v>1.0743366067975983</v>
      </c>
      <c r="O576" s="89">
        <f t="shared" si="372"/>
        <v>1.07693248</v>
      </c>
      <c r="P576" s="89">
        <f t="shared" si="356"/>
        <v>865.74549649000005</v>
      </c>
      <c r="Q576" s="11">
        <f t="shared" si="366"/>
        <v>0</v>
      </c>
      <c r="R576" s="7">
        <f t="shared" si="364"/>
        <v>0</v>
      </c>
      <c r="S576" s="89">
        <f t="shared" si="371"/>
        <v>0</v>
      </c>
      <c r="T576" s="98">
        <f t="shared" si="365"/>
        <v>8.5000000000000006E-2</v>
      </c>
      <c r="U576" s="97">
        <f t="shared" si="370"/>
        <v>14</v>
      </c>
      <c r="V576" s="97">
        <v>252</v>
      </c>
      <c r="W576" s="96">
        <f t="shared" si="357"/>
        <v>1.0045425079999999</v>
      </c>
      <c r="X576" s="89">
        <f t="shared" si="358"/>
        <v>3.9326558399999998</v>
      </c>
      <c r="Y576" s="137">
        <f t="shared" si="359"/>
        <v>0</v>
      </c>
      <c r="Z576" s="99" t="str">
        <f t="shared" si="367"/>
        <v>J=</v>
      </c>
      <c r="AA576" s="94">
        <f t="shared" si="368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60"/>
        <v>45453</v>
      </c>
      <c r="B577" s="89">
        <f t="shared" si="353"/>
        <v>869.6781523300001</v>
      </c>
      <c r="C577" s="89">
        <f t="shared" si="373"/>
        <v>803.89951326748019</v>
      </c>
      <c r="D577" s="90">
        <f t="shared" si="361"/>
        <v>6869.14</v>
      </c>
      <c r="E577" s="91">
        <f t="shared" si="376"/>
        <v>6895.24</v>
      </c>
      <c r="F577" s="92">
        <f t="shared" si="377"/>
        <v>45402</v>
      </c>
      <c r="G577" s="93">
        <f t="shared" si="354"/>
        <v>3.7996022791790818E-3</v>
      </c>
      <c r="H577" s="94">
        <f t="shared" si="378"/>
        <v>45463</v>
      </c>
      <c r="I577" s="94">
        <f t="shared" si="355"/>
        <v>45463</v>
      </c>
      <c r="J577" s="95">
        <f t="shared" si="362"/>
        <v>22</v>
      </c>
      <c r="K577" s="95">
        <f t="shared" si="375"/>
        <v>14</v>
      </c>
      <c r="L577" s="8">
        <f t="shared" si="363"/>
        <v>1.0024162599999999</v>
      </c>
      <c r="M577" s="96">
        <f t="shared" si="374"/>
        <v>1.0015995499999999</v>
      </c>
      <c r="N577" s="96">
        <f t="shared" si="369"/>
        <v>1.0743366067975983</v>
      </c>
      <c r="O577" s="89">
        <f t="shared" si="372"/>
        <v>1.07693248</v>
      </c>
      <c r="P577" s="89">
        <f t="shared" si="356"/>
        <v>865.74549649000005</v>
      </c>
      <c r="Q577" s="11">
        <f t="shared" si="366"/>
        <v>0</v>
      </c>
      <c r="R577" s="7">
        <f t="shared" si="364"/>
        <v>0</v>
      </c>
      <c r="S577" s="89">
        <f t="shared" si="371"/>
        <v>0</v>
      </c>
      <c r="T577" s="98">
        <f t="shared" si="365"/>
        <v>8.5000000000000006E-2</v>
      </c>
      <c r="U577" s="97">
        <f t="shared" si="370"/>
        <v>14</v>
      </c>
      <c r="V577" s="97">
        <v>252</v>
      </c>
      <c r="W577" s="96">
        <f t="shared" si="357"/>
        <v>1.0045425079999999</v>
      </c>
      <c r="X577" s="89">
        <f t="shared" si="358"/>
        <v>3.9326558399999998</v>
      </c>
      <c r="Y577" s="137">
        <f t="shared" si="359"/>
        <v>0</v>
      </c>
      <c r="Z577" s="99" t="str">
        <f t="shared" si="367"/>
        <v>J=</v>
      </c>
      <c r="AA577" s="94">
        <f t="shared" si="368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60"/>
        <v>45454</v>
      </c>
      <c r="B578" s="89">
        <f t="shared" si="353"/>
        <v>870.10970907000001</v>
      </c>
      <c r="C578" s="89">
        <f t="shared" si="373"/>
        <v>803.89951326748019</v>
      </c>
      <c r="D578" s="90">
        <f t="shared" si="361"/>
        <v>6869.14</v>
      </c>
      <c r="E578" s="91">
        <f t="shared" si="376"/>
        <v>6895.24</v>
      </c>
      <c r="F578" s="92">
        <f t="shared" si="377"/>
        <v>45402</v>
      </c>
      <c r="G578" s="93">
        <f t="shared" si="354"/>
        <v>3.7996022791790818E-3</v>
      </c>
      <c r="H578" s="94">
        <f t="shared" si="378"/>
        <v>45463</v>
      </c>
      <c r="I578" s="94">
        <f t="shared" si="355"/>
        <v>45463</v>
      </c>
      <c r="J578" s="95">
        <f t="shared" si="362"/>
        <v>22</v>
      </c>
      <c r="K578" s="95">
        <f t="shared" si="375"/>
        <v>15</v>
      </c>
      <c r="L578" s="8">
        <f t="shared" si="363"/>
        <v>1.00258907</v>
      </c>
      <c r="M578" s="96">
        <f t="shared" si="374"/>
        <v>1.0015995499999999</v>
      </c>
      <c r="N578" s="96">
        <f t="shared" si="369"/>
        <v>1.0743366067975983</v>
      </c>
      <c r="O578" s="89">
        <f t="shared" si="372"/>
        <v>1.0771181299999999</v>
      </c>
      <c r="P578" s="89">
        <f t="shared" si="356"/>
        <v>865.89474042999996</v>
      </c>
      <c r="Q578" s="11">
        <f t="shared" si="366"/>
        <v>0</v>
      </c>
      <c r="R578" s="7">
        <f t="shared" si="364"/>
        <v>0</v>
      </c>
      <c r="S578" s="89">
        <f t="shared" si="371"/>
        <v>0</v>
      </c>
      <c r="T578" s="98">
        <f t="shared" si="365"/>
        <v>8.5000000000000006E-2</v>
      </c>
      <c r="U578" s="97">
        <f t="shared" si="370"/>
        <v>15</v>
      </c>
      <c r="V578" s="97">
        <v>252</v>
      </c>
      <c r="W578" s="96">
        <f t="shared" si="357"/>
        <v>1.0048677610000001</v>
      </c>
      <c r="X578" s="89">
        <f t="shared" si="358"/>
        <v>4.2149686400000004</v>
      </c>
      <c r="Y578" s="137">
        <f t="shared" si="359"/>
        <v>0</v>
      </c>
      <c r="Z578" s="99" t="str">
        <f t="shared" si="367"/>
        <v>J=</v>
      </c>
      <c r="AA578" s="94">
        <f t="shared" si="368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60"/>
        <v>45455</v>
      </c>
      <c r="B579" s="89">
        <f t="shared" si="353"/>
        <v>870.54148615999998</v>
      </c>
      <c r="C579" s="89">
        <f t="shared" si="373"/>
        <v>803.89951326748019</v>
      </c>
      <c r="D579" s="90">
        <f t="shared" si="361"/>
        <v>6869.14</v>
      </c>
      <c r="E579" s="91">
        <f t="shared" si="376"/>
        <v>6895.24</v>
      </c>
      <c r="F579" s="92">
        <f t="shared" si="377"/>
        <v>45402</v>
      </c>
      <c r="G579" s="93">
        <f t="shared" si="354"/>
        <v>3.7996022791790818E-3</v>
      </c>
      <c r="H579" s="94">
        <f t="shared" si="378"/>
        <v>45463</v>
      </c>
      <c r="I579" s="94">
        <f t="shared" si="355"/>
        <v>45463</v>
      </c>
      <c r="J579" s="95">
        <f t="shared" si="362"/>
        <v>22</v>
      </c>
      <c r="K579" s="95">
        <f t="shared" si="375"/>
        <v>16</v>
      </c>
      <c r="L579" s="8">
        <f t="shared" si="363"/>
        <v>1.00276191</v>
      </c>
      <c r="M579" s="96">
        <f t="shared" si="374"/>
        <v>1.0015995499999999</v>
      </c>
      <c r="N579" s="96">
        <f t="shared" si="369"/>
        <v>1.0743366067975983</v>
      </c>
      <c r="O579" s="89">
        <f t="shared" si="372"/>
        <v>1.07730382</v>
      </c>
      <c r="P579" s="89">
        <f t="shared" si="356"/>
        <v>866.04401653000002</v>
      </c>
      <c r="Q579" s="11">
        <f t="shared" si="366"/>
        <v>0</v>
      </c>
      <c r="R579" s="7">
        <f t="shared" si="364"/>
        <v>0</v>
      </c>
      <c r="S579" s="89">
        <f t="shared" si="371"/>
        <v>0</v>
      </c>
      <c r="T579" s="98">
        <f t="shared" si="365"/>
        <v>8.5000000000000006E-2</v>
      </c>
      <c r="U579" s="97">
        <f t="shared" si="370"/>
        <v>16</v>
      </c>
      <c r="V579" s="97">
        <v>252</v>
      </c>
      <c r="W579" s="96">
        <f t="shared" si="357"/>
        <v>1.0051931190000001</v>
      </c>
      <c r="X579" s="89">
        <f t="shared" si="358"/>
        <v>4.4974696300000003</v>
      </c>
      <c r="Y579" s="137">
        <f t="shared" si="359"/>
        <v>0</v>
      </c>
      <c r="Z579" s="99" t="str">
        <f t="shared" si="367"/>
        <v>J=</v>
      </c>
      <c r="AA579" s="94">
        <f t="shared" si="368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60"/>
        <v>45456</v>
      </c>
      <c r="B580" s="89">
        <f t="shared" si="353"/>
        <v>870.97348454000007</v>
      </c>
      <c r="C580" s="89">
        <f t="shared" si="373"/>
        <v>803.89951326748019</v>
      </c>
      <c r="D580" s="90">
        <f t="shared" si="361"/>
        <v>6869.14</v>
      </c>
      <c r="E580" s="91">
        <f t="shared" si="376"/>
        <v>6895.24</v>
      </c>
      <c r="F580" s="92">
        <f t="shared" si="377"/>
        <v>45402</v>
      </c>
      <c r="G580" s="93">
        <f t="shared" si="354"/>
        <v>3.7996022791790818E-3</v>
      </c>
      <c r="H580" s="94">
        <f t="shared" si="378"/>
        <v>45463</v>
      </c>
      <c r="I580" s="94">
        <f t="shared" si="355"/>
        <v>45463</v>
      </c>
      <c r="J580" s="95">
        <f t="shared" si="362"/>
        <v>22</v>
      </c>
      <c r="K580" s="95">
        <f t="shared" si="375"/>
        <v>17</v>
      </c>
      <c r="L580" s="8">
        <f t="shared" si="363"/>
        <v>1.0029347900000001</v>
      </c>
      <c r="M580" s="96">
        <f t="shared" si="374"/>
        <v>1.0015995499999999</v>
      </c>
      <c r="N580" s="96">
        <f t="shared" si="369"/>
        <v>1.0743366067975983</v>
      </c>
      <c r="O580" s="89">
        <f t="shared" si="372"/>
        <v>1.0774895499999999</v>
      </c>
      <c r="P580" s="89">
        <f t="shared" si="356"/>
        <v>866.19332479000002</v>
      </c>
      <c r="Q580" s="11">
        <f t="shared" si="366"/>
        <v>0</v>
      </c>
      <c r="R580" s="7">
        <f t="shared" si="364"/>
        <v>0</v>
      </c>
      <c r="S580" s="89">
        <f t="shared" si="371"/>
        <v>0</v>
      </c>
      <c r="T580" s="98">
        <f t="shared" si="365"/>
        <v>8.5000000000000006E-2</v>
      </c>
      <c r="U580" s="97">
        <f t="shared" si="370"/>
        <v>17</v>
      </c>
      <c r="V580" s="97">
        <v>252</v>
      </c>
      <c r="W580" s="96">
        <f t="shared" si="357"/>
        <v>1.005518583</v>
      </c>
      <c r="X580" s="89">
        <f t="shared" si="358"/>
        <v>4.7801597500000002</v>
      </c>
      <c r="Y580" s="137">
        <f t="shared" si="359"/>
        <v>0</v>
      </c>
      <c r="Z580" s="99" t="str">
        <f t="shared" si="367"/>
        <v>J=</v>
      </c>
      <c r="AA580" s="94">
        <f t="shared" si="368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60"/>
        <v>45457</v>
      </c>
      <c r="B581" s="89">
        <f t="shared" si="353"/>
        <v>871.40569619000007</v>
      </c>
      <c r="C581" s="89">
        <f t="shared" si="373"/>
        <v>803.89951326748019</v>
      </c>
      <c r="D581" s="90">
        <f t="shared" si="361"/>
        <v>6869.14</v>
      </c>
      <c r="E581" s="91">
        <f t="shared" si="376"/>
        <v>6895.24</v>
      </c>
      <c r="F581" s="92">
        <f t="shared" si="377"/>
        <v>45402</v>
      </c>
      <c r="G581" s="93">
        <f t="shared" si="354"/>
        <v>3.7996022791790818E-3</v>
      </c>
      <c r="H581" s="94">
        <f t="shared" si="378"/>
        <v>45463</v>
      </c>
      <c r="I581" s="94">
        <f t="shared" si="355"/>
        <v>45463</v>
      </c>
      <c r="J581" s="95">
        <f t="shared" si="362"/>
        <v>22</v>
      </c>
      <c r="K581" s="95">
        <f t="shared" si="375"/>
        <v>18</v>
      </c>
      <c r="L581" s="8">
        <f t="shared" si="363"/>
        <v>1.00310769</v>
      </c>
      <c r="M581" s="96">
        <f t="shared" si="374"/>
        <v>1.0015995499999999</v>
      </c>
      <c r="N581" s="96">
        <f t="shared" si="369"/>
        <v>1.0743366067975983</v>
      </c>
      <c r="O581" s="89">
        <f t="shared" si="372"/>
        <v>1.0776753100000001</v>
      </c>
      <c r="P581" s="89">
        <f t="shared" si="356"/>
        <v>866.34265716000004</v>
      </c>
      <c r="Q581" s="11">
        <f t="shared" si="366"/>
        <v>0</v>
      </c>
      <c r="R581" s="7">
        <f t="shared" si="364"/>
        <v>0</v>
      </c>
      <c r="S581" s="89">
        <f t="shared" si="371"/>
        <v>0</v>
      </c>
      <c r="T581" s="98">
        <f t="shared" si="365"/>
        <v>8.5000000000000006E-2</v>
      </c>
      <c r="U581" s="97">
        <f t="shared" si="370"/>
        <v>18</v>
      </c>
      <c r="V581" s="97">
        <v>252</v>
      </c>
      <c r="W581" s="96">
        <f t="shared" si="357"/>
        <v>1.005844153</v>
      </c>
      <c r="X581" s="89">
        <f t="shared" si="358"/>
        <v>5.0630390299999997</v>
      </c>
      <c r="Y581" s="137">
        <f t="shared" si="359"/>
        <v>0</v>
      </c>
      <c r="Z581" s="99" t="str">
        <f t="shared" si="367"/>
        <v>J=</v>
      </c>
      <c r="AA581" s="94">
        <f t="shared" si="368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60"/>
        <v>45458</v>
      </c>
      <c r="B582" s="89">
        <f t="shared" si="353"/>
        <v>871.83811138999999</v>
      </c>
      <c r="C582" s="89">
        <f t="shared" si="373"/>
        <v>803.89951326748019</v>
      </c>
      <c r="D582" s="90">
        <f t="shared" si="361"/>
        <v>6869.14</v>
      </c>
      <c r="E582" s="91">
        <f t="shared" si="376"/>
        <v>6895.24</v>
      </c>
      <c r="F582" s="92">
        <f t="shared" si="377"/>
        <v>45402</v>
      </c>
      <c r="G582" s="93">
        <f t="shared" si="354"/>
        <v>3.7996022791790818E-3</v>
      </c>
      <c r="H582" s="94">
        <f t="shared" si="378"/>
        <v>45463</v>
      </c>
      <c r="I582" s="94">
        <f t="shared" si="355"/>
        <v>45463</v>
      </c>
      <c r="J582" s="95">
        <f t="shared" si="362"/>
        <v>22</v>
      </c>
      <c r="K582" s="95">
        <f t="shared" si="375"/>
        <v>19</v>
      </c>
      <c r="L582" s="8">
        <f t="shared" si="363"/>
        <v>1.00328062</v>
      </c>
      <c r="M582" s="96">
        <f t="shared" si="374"/>
        <v>1.0015995499999999</v>
      </c>
      <c r="N582" s="96">
        <f t="shared" si="369"/>
        <v>1.0743366067975983</v>
      </c>
      <c r="O582" s="89">
        <f t="shared" si="372"/>
        <v>1.0778610900000001</v>
      </c>
      <c r="P582" s="89">
        <f t="shared" si="356"/>
        <v>866.49200561999999</v>
      </c>
      <c r="Q582" s="11">
        <f t="shared" si="366"/>
        <v>0</v>
      </c>
      <c r="R582" s="7">
        <f t="shared" si="364"/>
        <v>0</v>
      </c>
      <c r="S582" s="89">
        <f t="shared" si="371"/>
        <v>0</v>
      </c>
      <c r="T582" s="98">
        <f t="shared" si="365"/>
        <v>8.5000000000000006E-2</v>
      </c>
      <c r="U582" s="97">
        <f t="shared" si="370"/>
        <v>19</v>
      </c>
      <c r="V582" s="97">
        <v>252</v>
      </c>
      <c r="W582" s="96">
        <f t="shared" si="357"/>
        <v>1.0061698269999999</v>
      </c>
      <c r="X582" s="89">
        <f t="shared" si="358"/>
        <v>5.3461057700000003</v>
      </c>
      <c r="Y582" s="137">
        <f t="shared" si="359"/>
        <v>0</v>
      </c>
      <c r="Z582" s="99" t="str">
        <f t="shared" si="367"/>
        <v>J=</v>
      </c>
      <c r="AA582" s="94">
        <f t="shared" si="368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60"/>
        <v>45459</v>
      </c>
      <c r="B583" s="89">
        <f t="shared" si="353"/>
        <v>871.83811138999999</v>
      </c>
      <c r="C583" s="89">
        <f t="shared" si="373"/>
        <v>803.89951326748019</v>
      </c>
      <c r="D583" s="90">
        <f t="shared" si="361"/>
        <v>6869.14</v>
      </c>
      <c r="E583" s="91">
        <f t="shared" si="376"/>
        <v>6895.24</v>
      </c>
      <c r="F583" s="92">
        <f t="shared" si="377"/>
        <v>45402</v>
      </c>
      <c r="G583" s="93">
        <f t="shared" si="354"/>
        <v>3.7996022791790818E-3</v>
      </c>
      <c r="H583" s="94">
        <f t="shared" si="378"/>
        <v>45463</v>
      </c>
      <c r="I583" s="94">
        <f t="shared" si="355"/>
        <v>45463</v>
      </c>
      <c r="J583" s="95">
        <f t="shared" si="362"/>
        <v>22</v>
      </c>
      <c r="K583" s="95">
        <f t="shared" si="375"/>
        <v>19</v>
      </c>
      <c r="L583" s="8">
        <f t="shared" si="363"/>
        <v>1.00328062</v>
      </c>
      <c r="M583" s="96">
        <f t="shared" si="374"/>
        <v>1.0015995499999999</v>
      </c>
      <c r="N583" s="96">
        <f t="shared" si="369"/>
        <v>1.0743366067975983</v>
      </c>
      <c r="O583" s="89">
        <f t="shared" si="372"/>
        <v>1.0778610900000001</v>
      </c>
      <c r="P583" s="89">
        <f t="shared" si="356"/>
        <v>866.49200561999999</v>
      </c>
      <c r="Q583" s="11">
        <f t="shared" si="366"/>
        <v>0</v>
      </c>
      <c r="R583" s="7">
        <f t="shared" si="364"/>
        <v>0</v>
      </c>
      <c r="S583" s="89">
        <f t="shared" si="371"/>
        <v>0</v>
      </c>
      <c r="T583" s="98">
        <f t="shared" si="365"/>
        <v>8.5000000000000006E-2</v>
      </c>
      <c r="U583" s="97">
        <f t="shared" si="370"/>
        <v>19</v>
      </c>
      <c r="V583" s="97">
        <v>252</v>
      </c>
      <c r="W583" s="96">
        <f t="shared" si="357"/>
        <v>1.0061698269999999</v>
      </c>
      <c r="X583" s="89">
        <f t="shared" si="358"/>
        <v>5.3461057700000003</v>
      </c>
      <c r="Y583" s="137">
        <f t="shared" si="359"/>
        <v>0</v>
      </c>
      <c r="Z583" s="99" t="str">
        <f t="shared" si="367"/>
        <v>J=</v>
      </c>
      <c r="AA583" s="94">
        <f t="shared" si="368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60"/>
        <v>45460</v>
      </c>
      <c r="B584" s="89">
        <f t="shared" si="353"/>
        <v>871.83811138999999</v>
      </c>
      <c r="C584" s="89">
        <f t="shared" si="373"/>
        <v>803.89951326748019</v>
      </c>
      <c r="D584" s="90">
        <f t="shared" si="361"/>
        <v>6869.14</v>
      </c>
      <c r="E584" s="91">
        <f t="shared" si="376"/>
        <v>6895.24</v>
      </c>
      <c r="F584" s="92">
        <f t="shared" si="377"/>
        <v>45402</v>
      </c>
      <c r="G584" s="93">
        <f t="shared" si="354"/>
        <v>3.7996022791790818E-3</v>
      </c>
      <c r="H584" s="94">
        <f t="shared" si="378"/>
        <v>45463</v>
      </c>
      <c r="I584" s="94">
        <f t="shared" si="355"/>
        <v>45463</v>
      </c>
      <c r="J584" s="95">
        <f t="shared" si="362"/>
        <v>22</v>
      </c>
      <c r="K584" s="95">
        <f t="shared" si="375"/>
        <v>19</v>
      </c>
      <c r="L584" s="8">
        <f t="shared" si="363"/>
        <v>1.00328062</v>
      </c>
      <c r="M584" s="96">
        <f t="shared" si="374"/>
        <v>1.0015995499999999</v>
      </c>
      <c r="N584" s="96">
        <f t="shared" si="369"/>
        <v>1.0743366067975983</v>
      </c>
      <c r="O584" s="89">
        <f t="shared" si="372"/>
        <v>1.0778610900000001</v>
      </c>
      <c r="P584" s="89">
        <f t="shared" si="356"/>
        <v>866.49200561999999</v>
      </c>
      <c r="Q584" s="11">
        <f t="shared" si="366"/>
        <v>0</v>
      </c>
      <c r="R584" s="7">
        <f t="shared" si="364"/>
        <v>0</v>
      </c>
      <c r="S584" s="89">
        <f t="shared" si="371"/>
        <v>0</v>
      </c>
      <c r="T584" s="98">
        <f t="shared" si="365"/>
        <v>8.5000000000000006E-2</v>
      </c>
      <c r="U584" s="97">
        <f t="shared" si="370"/>
        <v>19</v>
      </c>
      <c r="V584" s="97">
        <v>252</v>
      </c>
      <c r="W584" s="96">
        <f t="shared" si="357"/>
        <v>1.0061698269999999</v>
      </c>
      <c r="X584" s="89">
        <f t="shared" si="358"/>
        <v>5.3461057700000003</v>
      </c>
      <c r="Y584" s="137">
        <f t="shared" si="359"/>
        <v>0</v>
      </c>
      <c r="Z584" s="99" t="str">
        <f t="shared" si="367"/>
        <v>J=</v>
      </c>
      <c r="AA584" s="94">
        <f t="shared" si="368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60"/>
        <v>45461</v>
      </c>
      <c r="B585" s="89">
        <f t="shared" si="353"/>
        <v>872.27074893999998</v>
      </c>
      <c r="C585" s="89">
        <f t="shared" si="373"/>
        <v>803.89951326748019</v>
      </c>
      <c r="D585" s="90">
        <f t="shared" si="361"/>
        <v>6869.14</v>
      </c>
      <c r="E585" s="91">
        <f t="shared" si="376"/>
        <v>6895.24</v>
      </c>
      <c r="F585" s="92">
        <f t="shared" si="377"/>
        <v>45402</v>
      </c>
      <c r="G585" s="93">
        <f t="shared" si="354"/>
        <v>3.7996022791790818E-3</v>
      </c>
      <c r="H585" s="94">
        <f t="shared" si="378"/>
        <v>45463</v>
      </c>
      <c r="I585" s="94">
        <f t="shared" si="355"/>
        <v>45463</v>
      </c>
      <c r="J585" s="95">
        <f t="shared" si="362"/>
        <v>22</v>
      </c>
      <c r="K585" s="95">
        <f t="shared" si="375"/>
        <v>20</v>
      </c>
      <c r="L585" s="8">
        <f t="shared" si="363"/>
        <v>1.00345358</v>
      </c>
      <c r="M585" s="96">
        <f t="shared" si="374"/>
        <v>1.0015995499999999</v>
      </c>
      <c r="N585" s="96">
        <f t="shared" si="369"/>
        <v>1.0743366067975983</v>
      </c>
      <c r="O585" s="89">
        <f t="shared" si="372"/>
        <v>1.0780469100000001</v>
      </c>
      <c r="P585" s="89">
        <f t="shared" si="356"/>
        <v>866.64138621999996</v>
      </c>
      <c r="Q585" s="11">
        <f t="shared" si="366"/>
        <v>0</v>
      </c>
      <c r="R585" s="7">
        <f t="shared" si="364"/>
        <v>0</v>
      </c>
      <c r="S585" s="89">
        <f t="shared" si="371"/>
        <v>0</v>
      </c>
      <c r="T585" s="98">
        <f t="shared" si="365"/>
        <v>8.5000000000000006E-2</v>
      </c>
      <c r="U585" s="97">
        <f t="shared" si="370"/>
        <v>20</v>
      </c>
      <c r="V585" s="97">
        <v>252</v>
      </c>
      <c r="W585" s="96">
        <f t="shared" si="357"/>
        <v>1.006495608</v>
      </c>
      <c r="X585" s="89">
        <f t="shared" si="358"/>
        <v>5.6293627199999996</v>
      </c>
      <c r="Y585" s="137">
        <f t="shared" si="359"/>
        <v>0</v>
      </c>
      <c r="Z585" s="99" t="str">
        <f t="shared" si="367"/>
        <v>J=</v>
      </c>
      <c r="AA585" s="94">
        <f t="shared" si="368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60"/>
        <v>45462</v>
      </c>
      <c r="B586" s="89">
        <f t="shared" ref="B586:B649" si="379">(P586+X586)</f>
        <v>872.70360634999997</v>
      </c>
      <c r="C586" s="89">
        <f t="shared" si="373"/>
        <v>803.89951326748019</v>
      </c>
      <c r="D586" s="90">
        <f t="shared" si="361"/>
        <v>6869.14</v>
      </c>
      <c r="E586" s="91">
        <f t="shared" si="376"/>
        <v>6895.24</v>
      </c>
      <c r="F586" s="92">
        <f t="shared" si="377"/>
        <v>45402</v>
      </c>
      <c r="G586" s="93">
        <f t="shared" ref="G586:G649" si="380">(E586/D586)-1</f>
        <v>3.7996022791790818E-3</v>
      </c>
      <c r="H586" s="94">
        <f t="shared" si="378"/>
        <v>45463</v>
      </c>
      <c r="I586" s="94">
        <f t="shared" ref="I586:I649" si="381">IF(A586&gt;I585,H586,I585)</f>
        <v>45463</v>
      </c>
      <c r="J586" s="95">
        <f t="shared" si="362"/>
        <v>22</v>
      </c>
      <c r="K586" s="95">
        <f t="shared" si="375"/>
        <v>21</v>
      </c>
      <c r="L586" s="8">
        <f t="shared" si="363"/>
        <v>1.0036265799999999</v>
      </c>
      <c r="M586" s="96">
        <f t="shared" si="374"/>
        <v>1.0015995499999999</v>
      </c>
      <c r="N586" s="96">
        <f t="shared" si="369"/>
        <v>1.0743366067975983</v>
      </c>
      <c r="O586" s="89">
        <f t="shared" si="372"/>
        <v>1.0782327700000001</v>
      </c>
      <c r="P586" s="89">
        <f t="shared" ref="P586:P649" si="382">TRUNC(C586*O586,8)</f>
        <v>866.79079898999998</v>
      </c>
      <c r="Q586" s="11">
        <f t="shared" si="366"/>
        <v>0</v>
      </c>
      <c r="R586" s="7">
        <f t="shared" si="364"/>
        <v>0</v>
      </c>
      <c r="S586" s="89">
        <f t="shared" si="371"/>
        <v>0</v>
      </c>
      <c r="T586" s="98">
        <f t="shared" si="365"/>
        <v>8.5000000000000006E-2</v>
      </c>
      <c r="U586" s="97">
        <f t="shared" si="370"/>
        <v>21</v>
      </c>
      <c r="V586" s="97">
        <v>252</v>
      </c>
      <c r="W586" s="96">
        <f t="shared" ref="W586:W649" si="383">ROUND((1+T586)^TRUNC((U586/V586),9),9)</f>
        <v>1.0068214929999999</v>
      </c>
      <c r="X586" s="89">
        <f t="shared" ref="X586:X649" si="384">TRUNC((P586*(W586-1)),8)</f>
        <v>5.9128073600000004</v>
      </c>
      <c r="Y586" s="137">
        <f t="shared" ref="Y586:Y649" si="385">IF(AND(Q586&gt;0,Z586&lt;&gt;"INCORPJ="),S586+X586,0)</f>
        <v>0</v>
      </c>
      <c r="Z586" s="99" t="str">
        <f t="shared" si="367"/>
        <v>J=</v>
      </c>
      <c r="AA586" s="94">
        <f t="shared" si="368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386">(A586+1)</f>
        <v>45463</v>
      </c>
      <c r="B587" s="89">
        <f t="shared" si="379"/>
        <v>873.13667010000006</v>
      </c>
      <c r="C587" s="89">
        <f t="shared" si="373"/>
        <v>803.89951326748019</v>
      </c>
      <c r="D587" s="90">
        <f t="shared" ref="D587:D650" si="387">IF(E587=E586,D586,E586)</f>
        <v>6869.14</v>
      </c>
      <c r="E587" s="91">
        <f t="shared" si="376"/>
        <v>6895.24</v>
      </c>
      <c r="F587" s="92">
        <f t="shared" si="377"/>
        <v>45402</v>
      </c>
      <c r="G587" s="93">
        <f t="shared" si="380"/>
        <v>3.7996022791790818E-3</v>
      </c>
      <c r="H587" s="94">
        <f t="shared" si="378"/>
        <v>45495</v>
      </c>
      <c r="I587" s="94">
        <f t="shared" si="381"/>
        <v>45463</v>
      </c>
      <c r="J587" s="95">
        <f t="shared" ref="J587:J650" si="388">IF(I587=I586,J586,NETWORKDAYS(I586,I587,$AD$201:$AD$502)-1)</f>
        <v>22</v>
      </c>
      <c r="K587" s="95">
        <f t="shared" si="375"/>
        <v>22</v>
      </c>
      <c r="L587" s="8">
        <f t="shared" ref="L587:L650" si="389">IF(E587&lt;D587,1,TRUNC((E587/D587)^TRUNC((K587/J587),9),8))</f>
        <v>1.0037996</v>
      </c>
      <c r="M587" s="96">
        <f t="shared" si="374"/>
        <v>1.0015995499999999</v>
      </c>
      <c r="N587" s="96">
        <f t="shared" si="369"/>
        <v>1.0743366067975983</v>
      </c>
      <c r="O587" s="89">
        <f t="shared" si="372"/>
        <v>1.0784186499999999</v>
      </c>
      <c r="P587" s="89">
        <f t="shared" si="382"/>
        <v>866.94022783000003</v>
      </c>
      <c r="Q587" s="11">
        <f t="shared" si="366"/>
        <v>19</v>
      </c>
      <c r="R587" s="158">
        <f>S587/P587</f>
        <v>2.2825038779813383E-2</v>
      </c>
      <c r="S587" s="159">
        <f>14.17967429+5.60827003</f>
        <v>19.787944320000001</v>
      </c>
      <c r="T587" s="98">
        <f t="shared" ref="T587:T650" si="390">(T586)</f>
        <v>8.5000000000000006E-2</v>
      </c>
      <c r="U587" s="97">
        <f t="shared" si="370"/>
        <v>22</v>
      </c>
      <c r="V587" s="97">
        <v>252</v>
      </c>
      <c r="W587" s="96">
        <f t="shared" si="383"/>
        <v>1.007147485</v>
      </c>
      <c r="X587" s="89">
        <f t="shared" si="384"/>
        <v>6.1964422700000004</v>
      </c>
      <c r="Y587" s="137">
        <f t="shared" si="385"/>
        <v>25.98438659</v>
      </c>
      <c r="Z587" s="99" t="str">
        <f t="shared" si="367"/>
        <v>J=</v>
      </c>
      <c r="AA587" s="94">
        <f t="shared" si="368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386"/>
        <v>45464</v>
      </c>
      <c r="B588" s="89">
        <f t="shared" si="379"/>
        <v>847.6033822500001</v>
      </c>
      <c r="C588" s="89">
        <f t="shared" si="373"/>
        <v>785.55047570215243</v>
      </c>
      <c r="D588" s="90">
        <f t="shared" si="387"/>
        <v>6895.24</v>
      </c>
      <c r="E588" s="91">
        <f t="shared" si="376"/>
        <v>6926.96</v>
      </c>
      <c r="F588" s="92">
        <f t="shared" si="377"/>
        <v>45432</v>
      </c>
      <c r="G588" s="93">
        <f t="shared" si="380"/>
        <v>4.600274972299756E-3</v>
      </c>
      <c r="H588" s="94">
        <f t="shared" si="378"/>
        <v>45495</v>
      </c>
      <c r="I588" s="94">
        <f t="shared" si="381"/>
        <v>45495</v>
      </c>
      <c r="J588" s="95">
        <f t="shared" si="388"/>
        <v>22</v>
      </c>
      <c r="K588" s="95">
        <f t="shared" si="375"/>
        <v>1</v>
      </c>
      <c r="L588" s="8">
        <f t="shared" si="389"/>
        <v>1.0002086400000001</v>
      </c>
      <c r="M588" s="96">
        <f t="shared" si="374"/>
        <v>1.0037996</v>
      </c>
      <c r="N588" s="96">
        <f t="shared" si="369"/>
        <v>1.0784186561687865</v>
      </c>
      <c r="O588" s="89">
        <f t="shared" si="372"/>
        <v>1.0786436500000001</v>
      </c>
      <c r="P588" s="89">
        <f t="shared" si="382"/>
        <v>847.32903237000005</v>
      </c>
      <c r="Q588" s="11">
        <f t="shared" ref="Q588:Q651" si="391">IF(VLOOKUP(A588,AD$10:AK$200,8)=VLOOKUP(A587,AD$10:AK$200,8),0,VLOOKUP(A588,AD$10:AK$200,8))</f>
        <v>0</v>
      </c>
      <c r="R588" s="7">
        <f t="shared" ref="R588:R650" si="392">IF(Q588&gt;0,VLOOKUP($A588,$AD$10:$AI$200,6),0)</f>
        <v>0</v>
      </c>
      <c r="S588" s="89">
        <f t="shared" si="371"/>
        <v>0</v>
      </c>
      <c r="T588" s="98">
        <f t="shared" si="390"/>
        <v>8.5000000000000006E-2</v>
      </c>
      <c r="U588" s="97">
        <f t="shared" si="370"/>
        <v>1</v>
      </c>
      <c r="V588" s="97">
        <v>252</v>
      </c>
      <c r="W588" s="96">
        <f t="shared" si="383"/>
        <v>1.0003237819999999</v>
      </c>
      <c r="X588" s="89">
        <f t="shared" si="384"/>
        <v>0.27434987999999999</v>
      </c>
      <c r="Y588" s="137">
        <f t="shared" si="385"/>
        <v>0</v>
      </c>
      <c r="Z588" s="99" t="str">
        <f t="shared" ref="Z588:Z651" si="393">IF($Q587&gt;0,VLOOKUP($A587,$AD$10:$AM$200,9),Z587)</f>
        <v>J=</v>
      </c>
      <c r="AA588" s="94">
        <f t="shared" ref="AA588:AA651" si="394">IF($Q587&gt;0,VLOOKUP($A587,$AD$10:$AM$200,10),AA587)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386"/>
        <v>45465</v>
      </c>
      <c r="B589" s="89">
        <f t="shared" si="379"/>
        <v>848.05473244999996</v>
      </c>
      <c r="C589" s="89">
        <f t="shared" si="373"/>
        <v>785.55047570215243</v>
      </c>
      <c r="D589" s="90">
        <f t="shared" si="387"/>
        <v>6895.24</v>
      </c>
      <c r="E589" s="91">
        <f t="shared" si="376"/>
        <v>6926.96</v>
      </c>
      <c r="F589" s="92">
        <f t="shared" si="377"/>
        <v>45432</v>
      </c>
      <c r="G589" s="93">
        <f t="shared" si="380"/>
        <v>4.600274972299756E-3</v>
      </c>
      <c r="H589" s="94">
        <f t="shared" si="378"/>
        <v>45495</v>
      </c>
      <c r="I589" s="94">
        <f t="shared" si="381"/>
        <v>45495</v>
      </c>
      <c r="J589" s="95">
        <f t="shared" si="388"/>
        <v>22</v>
      </c>
      <c r="K589" s="95">
        <f t="shared" si="375"/>
        <v>2</v>
      </c>
      <c r="L589" s="8">
        <f t="shared" si="389"/>
        <v>1.0004173300000001</v>
      </c>
      <c r="M589" s="96">
        <f t="shared" si="374"/>
        <v>1.0037996</v>
      </c>
      <c r="N589" s="96">
        <f t="shared" si="369"/>
        <v>1.0784186561687865</v>
      </c>
      <c r="O589" s="89">
        <f t="shared" si="372"/>
        <v>1.0788687100000001</v>
      </c>
      <c r="P589" s="89">
        <f t="shared" si="382"/>
        <v>847.50582836000001</v>
      </c>
      <c r="Q589" s="11">
        <f t="shared" si="391"/>
        <v>0</v>
      </c>
      <c r="R589" s="7">
        <f t="shared" si="392"/>
        <v>0</v>
      </c>
      <c r="S589" s="89">
        <f t="shared" si="371"/>
        <v>0</v>
      </c>
      <c r="T589" s="98">
        <f t="shared" si="390"/>
        <v>8.5000000000000006E-2</v>
      </c>
      <c r="U589" s="97">
        <f t="shared" si="370"/>
        <v>2</v>
      </c>
      <c r="V589" s="97">
        <v>252</v>
      </c>
      <c r="W589" s="96">
        <f t="shared" si="383"/>
        <v>1.00064767</v>
      </c>
      <c r="X589" s="89">
        <f t="shared" si="384"/>
        <v>0.54890408999999996</v>
      </c>
      <c r="Y589" s="137">
        <f t="shared" si="385"/>
        <v>0</v>
      </c>
      <c r="Z589" s="99" t="str">
        <f t="shared" si="393"/>
        <v>J=</v>
      </c>
      <c r="AA589" s="94">
        <f t="shared" si="394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386"/>
        <v>45466</v>
      </c>
      <c r="B590" s="89">
        <f t="shared" si="379"/>
        <v>848.05473244999996</v>
      </c>
      <c r="C590" s="89">
        <f t="shared" si="373"/>
        <v>785.55047570215243</v>
      </c>
      <c r="D590" s="90">
        <f t="shared" si="387"/>
        <v>6895.24</v>
      </c>
      <c r="E590" s="91">
        <f t="shared" si="376"/>
        <v>6926.96</v>
      </c>
      <c r="F590" s="92">
        <f t="shared" si="377"/>
        <v>45432</v>
      </c>
      <c r="G590" s="93">
        <f t="shared" si="380"/>
        <v>4.600274972299756E-3</v>
      </c>
      <c r="H590" s="94">
        <f t="shared" si="378"/>
        <v>45495</v>
      </c>
      <c r="I590" s="94">
        <f t="shared" si="381"/>
        <v>45495</v>
      </c>
      <c r="J590" s="95">
        <f t="shared" si="388"/>
        <v>22</v>
      </c>
      <c r="K590" s="95">
        <f t="shared" si="375"/>
        <v>2</v>
      </c>
      <c r="L590" s="8">
        <f t="shared" si="389"/>
        <v>1.0004173300000001</v>
      </c>
      <c r="M590" s="96">
        <f t="shared" si="374"/>
        <v>1.0037996</v>
      </c>
      <c r="N590" s="96">
        <f t="shared" si="369"/>
        <v>1.0784186561687865</v>
      </c>
      <c r="O590" s="89">
        <f t="shared" si="372"/>
        <v>1.0788687100000001</v>
      </c>
      <c r="P590" s="89">
        <f t="shared" si="382"/>
        <v>847.50582836000001</v>
      </c>
      <c r="Q590" s="11">
        <f t="shared" si="391"/>
        <v>0</v>
      </c>
      <c r="R590" s="7">
        <f t="shared" si="392"/>
        <v>0</v>
      </c>
      <c r="S590" s="89">
        <f t="shared" si="371"/>
        <v>0</v>
      </c>
      <c r="T590" s="98">
        <f t="shared" si="390"/>
        <v>8.5000000000000006E-2</v>
      </c>
      <c r="U590" s="97">
        <f t="shared" si="370"/>
        <v>2</v>
      </c>
      <c r="V590" s="97">
        <v>252</v>
      </c>
      <c r="W590" s="96">
        <f t="shared" si="383"/>
        <v>1.00064767</v>
      </c>
      <c r="X590" s="89">
        <f t="shared" si="384"/>
        <v>0.54890408999999996</v>
      </c>
      <c r="Y590" s="137">
        <f t="shared" si="385"/>
        <v>0</v>
      </c>
      <c r="Z590" s="99" t="str">
        <f t="shared" si="393"/>
        <v>J=</v>
      </c>
      <c r="AA590" s="94">
        <f t="shared" si="394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386"/>
        <v>45467</v>
      </c>
      <c r="B591" s="89">
        <f t="shared" si="379"/>
        <v>848.05473244999996</v>
      </c>
      <c r="C591" s="89">
        <f t="shared" si="373"/>
        <v>785.55047570215243</v>
      </c>
      <c r="D591" s="90">
        <f t="shared" si="387"/>
        <v>6895.24</v>
      </c>
      <c r="E591" s="91">
        <f t="shared" si="376"/>
        <v>6926.96</v>
      </c>
      <c r="F591" s="92">
        <f t="shared" si="377"/>
        <v>45432</v>
      </c>
      <c r="G591" s="93">
        <f t="shared" si="380"/>
        <v>4.600274972299756E-3</v>
      </c>
      <c r="H591" s="94">
        <f t="shared" si="378"/>
        <v>45495</v>
      </c>
      <c r="I591" s="94">
        <f t="shared" si="381"/>
        <v>45495</v>
      </c>
      <c r="J591" s="95">
        <f t="shared" si="388"/>
        <v>22</v>
      </c>
      <c r="K591" s="95">
        <f t="shared" si="375"/>
        <v>2</v>
      </c>
      <c r="L591" s="8">
        <f t="shared" si="389"/>
        <v>1.0004173300000001</v>
      </c>
      <c r="M591" s="96">
        <f t="shared" si="374"/>
        <v>1.0037996</v>
      </c>
      <c r="N591" s="96">
        <f t="shared" si="369"/>
        <v>1.0784186561687865</v>
      </c>
      <c r="O591" s="89">
        <f t="shared" si="372"/>
        <v>1.0788687100000001</v>
      </c>
      <c r="P591" s="89">
        <f t="shared" si="382"/>
        <v>847.50582836000001</v>
      </c>
      <c r="Q591" s="11">
        <f t="shared" si="391"/>
        <v>0</v>
      </c>
      <c r="R591" s="7">
        <f t="shared" si="392"/>
        <v>0</v>
      </c>
      <c r="S591" s="89">
        <f t="shared" si="371"/>
        <v>0</v>
      </c>
      <c r="T591" s="98">
        <f t="shared" si="390"/>
        <v>8.5000000000000006E-2</v>
      </c>
      <c r="U591" s="97">
        <f t="shared" si="370"/>
        <v>2</v>
      </c>
      <c r="V591" s="97">
        <v>252</v>
      </c>
      <c r="W591" s="96">
        <f t="shared" si="383"/>
        <v>1.00064767</v>
      </c>
      <c r="X591" s="89">
        <f t="shared" si="384"/>
        <v>0.54890408999999996</v>
      </c>
      <c r="Y591" s="137">
        <f t="shared" si="385"/>
        <v>0</v>
      </c>
      <c r="Z591" s="99" t="str">
        <f t="shared" si="393"/>
        <v>J=</v>
      </c>
      <c r="AA591" s="94">
        <f t="shared" si="394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386"/>
        <v>45468</v>
      </c>
      <c r="B592" s="89">
        <f t="shared" si="379"/>
        <v>848.50631679000003</v>
      </c>
      <c r="C592" s="89">
        <f t="shared" si="373"/>
        <v>785.55047570215243</v>
      </c>
      <c r="D592" s="90">
        <f t="shared" si="387"/>
        <v>6895.24</v>
      </c>
      <c r="E592" s="91">
        <f t="shared" si="376"/>
        <v>6926.96</v>
      </c>
      <c r="F592" s="92">
        <f t="shared" si="377"/>
        <v>45432</v>
      </c>
      <c r="G592" s="93">
        <f t="shared" si="380"/>
        <v>4.600274972299756E-3</v>
      </c>
      <c r="H592" s="94">
        <f t="shared" si="378"/>
        <v>45495</v>
      </c>
      <c r="I592" s="94">
        <f t="shared" si="381"/>
        <v>45495</v>
      </c>
      <c r="J592" s="95">
        <f t="shared" si="388"/>
        <v>22</v>
      </c>
      <c r="K592" s="95">
        <f t="shared" si="375"/>
        <v>3</v>
      </c>
      <c r="L592" s="8">
        <f t="shared" si="389"/>
        <v>1.0006260600000001</v>
      </c>
      <c r="M592" s="96">
        <f t="shared" si="374"/>
        <v>1.0037996</v>
      </c>
      <c r="N592" s="96">
        <f t="shared" si="369"/>
        <v>1.0784186561687865</v>
      </c>
      <c r="O592" s="89">
        <f t="shared" si="372"/>
        <v>1.07909381</v>
      </c>
      <c r="P592" s="89">
        <f t="shared" si="382"/>
        <v>847.68265577</v>
      </c>
      <c r="Q592" s="11">
        <f t="shared" si="391"/>
        <v>0</v>
      </c>
      <c r="R592" s="7">
        <f t="shared" si="392"/>
        <v>0</v>
      </c>
      <c r="S592" s="89">
        <f t="shared" si="371"/>
        <v>0</v>
      </c>
      <c r="T592" s="98">
        <f t="shared" si="390"/>
        <v>8.5000000000000006E-2</v>
      </c>
      <c r="U592" s="97">
        <f t="shared" si="370"/>
        <v>3</v>
      </c>
      <c r="V592" s="97">
        <v>252</v>
      </c>
      <c r="W592" s="96">
        <f t="shared" si="383"/>
        <v>1.000971662</v>
      </c>
      <c r="X592" s="89">
        <f t="shared" si="384"/>
        <v>0.82366101999999997</v>
      </c>
      <c r="Y592" s="137">
        <f t="shared" si="385"/>
        <v>0</v>
      </c>
      <c r="Z592" s="99" t="str">
        <f t="shared" si="393"/>
        <v>J=</v>
      </c>
      <c r="AA592" s="94">
        <f t="shared" si="394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386"/>
        <v>45469</v>
      </c>
      <c r="B593" s="89">
        <f t="shared" si="379"/>
        <v>848.95814406</v>
      </c>
      <c r="C593" s="89">
        <f t="shared" si="373"/>
        <v>785.55047570215243</v>
      </c>
      <c r="D593" s="90">
        <f t="shared" si="387"/>
        <v>6895.24</v>
      </c>
      <c r="E593" s="91">
        <f t="shared" si="376"/>
        <v>6926.96</v>
      </c>
      <c r="F593" s="92">
        <f t="shared" si="377"/>
        <v>45432</v>
      </c>
      <c r="G593" s="93">
        <f t="shared" si="380"/>
        <v>4.600274972299756E-3</v>
      </c>
      <c r="H593" s="94">
        <f t="shared" si="378"/>
        <v>45495</v>
      </c>
      <c r="I593" s="94">
        <f t="shared" si="381"/>
        <v>45495</v>
      </c>
      <c r="J593" s="95">
        <f t="shared" si="388"/>
        <v>22</v>
      </c>
      <c r="K593" s="95">
        <f t="shared" si="375"/>
        <v>4</v>
      </c>
      <c r="L593" s="8">
        <f t="shared" si="389"/>
        <v>1.00083484</v>
      </c>
      <c r="M593" s="96">
        <f t="shared" si="374"/>
        <v>1.0037996</v>
      </c>
      <c r="N593" s="96">
        <f t="shared" si="369"/>
        <v>1.0784186561687865</v>
      </c>
      <c r="O593" s="89">
        <f t="shared" si="372"/>
        <v>1.0793189599999999</v>
      </c>
      <c r="P593" s="89">
        <f t="shared" si="382"/>
        <v>847.85952245999999</v>
      </c>
      <c r="Q593" s="11">
        <f t="shared" si="391"/>
        <v>0</v>
      </c>
      <c r="R593" s="7">
        <f t="shared" si="392"/>
        <v>0</v>
      </c>
      <c r="S593" s="89">
        <f t="shared" si="371"/>
        <v>0</v>
      </c>
      <c r="T593" s="98">
        <f t="shared" si="390"/>
        <v>8.5000000000000006E-2</v>
      </c>
      <c r="U593" s="97">
        <f t="shared" si="370"/>
        <v>4</v>
      </c>
      <c r="V593" s="97">
        <v>252</v>
      </c>
      <c r="W593" s="96">
        <f t="shared" si="383"/>
        <v>1.001295759</v>
      </c>
      <c r="X593" s="89">
        <f t="shared" si="384"/>
        <v>1.0986216</v>
      </c>
      <c r="Y593" s="137">
        <f t="shared" si="385"/>
        <v>0</v>
      </c>
      <c r="Z593" s="99" t="str">
        <f t="shared" si="393"/>
        <v>J=</v>
      </c>
      <c r="AA593" s="94">
        <f t="shared" si="394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386"/>
        <v>45470</v>
      </c>
      <c r="B594" s="89">
        <f t="shared" si="379"/>
        <v>849.41020649000006</v>
      </c>
      <c r="C594" s="89">
        <f t="shared" si="373"/>
        <v>785.55047570215243</v>
      </c>
      <c r="D594" s="90">
        <f t="shared" si="387"/>
        <v>6895.24</v>
      </c>
      <c r="E594" s="91">
        <f t="shared" si="376"/>
        <v>6926.96</v>
      </c>
      <c r="F594" s="92">
        <f t="shared" si="377"/>
        <v>45432</v>
      </c>
      <c r="G594" s="93">
        <f t="shared" si="380"/>
        <v>4.600274972299756E-3</v>
      </c>
      <c r="H594" s="94">
        <f t="shared" si="378"/>
        <v>45495</v>
      </c>
      <c r="I594" s="94">
        <f t="shared" si="381"/>
        <v>45495</v>
      </c>
      <c r="J594" s="95">
        <f t="shared" si="388"/>
        <v>22</v>
      </c>
      <c r="K594" s="95">
        <f t="shared" si="375"/>
        <v>5</v>
      </c>
      <c r="L594" s="8">
        <f t="shared" si="389"/>
        <v>1.0010436599999999</v>
      </c>
      <c r="M594" s="96">
        <f t="shared" si="374"/>
        <v>1.0037996</v>
      </c>
      <c r="N594" s="96">
        <f t="shared" si="369"/>
        <v>1.0784186561687865</v>
      </c>
      <c r="O594" s="89">
        <f t="shared" si="372"/>
        <v>1.07954415</v>
      </c>
      <c r="P594" s="89">
        <f t="shared" si="382"/>
        <v>848.03642057000002</v>
      </c>
      <c r="Q594" s="11">
        <f t="shared" si="391"/>
        <v>0</v>
      </c>
      <c r="R594" s="7">
        <f t="shared" si="392"/>
        <v>0</v>
      </c>
      <c r="S594" s="89">
        <f t="shared" si="371"/>
        <v>0</v>
      </c>
      <c r="T594" s="98">
        <f t="shared" si="390"/>
        <v>8.5000000000000006E-2</v>
      </c>
      <c r="U594" s="97">
        <f t="shared" si="370"/>
        <v>5</v>
      </c>
      <c r="V594" s="97">
        <v>252</v>
      </c>
      <c r="W594" s="96">
        <f t="shared" si="383"/>
        <v>1.0016199610000001</v>
      </c>
      <c r="X594" s="89">
        <f t="shared" si="384"/>
        <v>1.37378592</v>
      </c>
      <c r="Y594" s="137">
        <f t="shared" si="385"/>
        <v>0</v>
      </c>
      <c r="Z594" s="99" t="str">
        <f t="shared" si="393"/>
        <v>J=</v>
      </c>
      <c r="AA594" s="94">
        <f t="shared" si="394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386"/>
        <v>45471</v>
      </c>
      <c r="B595" s="89">
        <f t="shared" si="379"/>
        <v>849.86251204000007</v>
      </c>
      <c r="C595" s="89">
        <f t="shared" si="373"/>
        <v>785.55047570215243</v>
      </c>
      <c r="D595" s="90">
        <f t="shared" si="387"/>
        <v>6895.24</v>
      </c>
      <c r="E595" s="91">
        <f t="shared" si="376"/>
        <v>6926.96</v>
      </c>
      <c r="F595" s="92">
        <f t="shared" si="377"/>
        <v>45432</v>
      </c>
      <c r="G595" s="93">
        <f t="shared" si="380"/>
        <v>4.600274972299756E-3</v>
      </c>
      <c r="H595" s="94">
        <f t="shared" si="378"/>
        <v>45495</v>
      </c>
      <c r="I595" s="94">
        <f t="shared" si="381"/>
        <v>45495</v>
      </c>
      <c r="J595" s="95">
        <f t="shared" si="388"/>
        <v>22</v>
      </c>
      <c r="K595" s="95">
        <f t="shared" si="375"/>
        <v>6</v>
      </c>
      <c r="L595" s="8">
        <f t="shared" si="389"/>
        <v>1.00125252</v>
      </c>
      <c r="M595" s="96">
        <f t="shared" si="374"/>
        <v>1.0037996</v>
      </c>
      <c r="N595" s="96">
        <f t="shared" si="369"/>
        <v>1.0784186561687865</v>
      </c>
      <c r="O595" s="89">
        <f t="shared" si="372"/>
        <v>1.0797693900000001</v>
      </c>
      <c r="P595" s="89">
        <f t="shared" si="382"/>
        <v>848.21335796000005</v>
      </c>
      <c r="Q595" s="11">
        <f t="shared" si="391"/>
        <v>0</v>
      </c>
      <c r="R595" s="7">
        <f t="shared" si="392"/>
        <v>0</v>
      </c>
      <c r="S595" s="89">
        <f t="shared" si="371"/>
        <v>0</v>
      </c>
      <c r="T595" s="98">
        <f t="shared" si="390"/>
        <v>8.5000000000000006E-2</v>
      </c>
      <c r="U595" s="97">
        <f t="shared" si="370"/>
        <v>6</v>
      </c>
      <c r="V595" s="97">
        <v>252</v>
      </c>
      <c r="W595" s="96">
        <f t="shared" si="383"/>
        <v>1.0019442679999999</v>
      </c>
      <c r="X595" s="89">
        <f t="shared" si="384"/>
        <v>1.64915408</v>
      </c>
      <c r="Y595" s="137">
        <f t="shared" si="385"/>
        <v>0</v>
      </c>
      <c r="Z595" s="99" t="str">
        <f t="shared" si="393"/>
        <v>J=</v>
      </c>
      <c r="AA595" s="94">
        <f t="shared" si="394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386"/>
        <v>45472</v>
      </c>
      <c r="B596" s="89">
        <f t="shared" si="379"/>
        <v>850.31506079999997</v>
      </c>
      <c r="C596" s="89">
        <f t="shared" si="373"/>
        <v>785.55047570215243</v>
      </c>
      <c r="D596" s="90">
        <f t="shared" si="387"/>
        <v>6895.24</v>
      </c>
      <c r="E596" s="91">
        <f t="shared" si="376"/>
        <v>6926.96</v>
      </c>
      <c r="F596" s="92">
        <f t="shared" si="377"/>
        <v>45432</v>
      </c>
      <c r="G596" s="93">
        <f t="shared" si="380"/>
        <v>4.600274972299756E-3</v>
      </c>
      <c r="H596" s="94">
        <f t="shared" si="378"/>
        <v>45495</v>
      </c>
      <c r="I596" s="94">
        <f t="shared" si="381"/>
        <v>45495</v>
      </c>
      <c r="J596" s="95">
        <f t="shared" si="388"/>
        <v>22</v>
      </c>
      <c r="K596" s="95">
        <f t="shared" si="375"/>
        <v>7</v>
      </c>
      <c r="L596" s="8">
        <f t="shared" si="389"/>
        <v>1.00146143</v>
      </c>
      <c r="M596" s="96">
        <f t="shared" si="374"/>
        <v>1.0037996</v>
      </c>
      <c r="N596" s="96">
        <f t="shared" si="369"/>
        <v>1.0784186561687865</v>
      </c>
      <c r="O596" s="89">
        <f t="shared" si="372"/>
        <v>1.07999468</v>
      </c>
      <c r="P596" s="89">
        <f t="shared" si="382"/>
        <v>848.39033461999998</v>
      </c>
      <c r="Q596" s="11">
        <f t="shared" si="391"/>
        <v>0</v>
      </c>
      <c r="R596" s="7">
        <f t="shared" si="392"/>
        <v>0</v>
      </c>
      <c r="S596" s="89">
        <f t="shared" si="371"/>
        <v>0</v>
      </c>
      <c r="T596" s="98">
        <f t="shared" si="390"/>
        <v>8.5000000000000006E-2</v>
      </c>
      <c r="U596" s="97">
        <f t="shared" si="370"/>
        <v>7</v>
      </c>
      <c r="V596" s="97">
        <v>252</v>
      </c>
      <c r="W596" s="96">
        <f t="shared" si="383"/>
        <v>1.00226868</v>
      </c>
      <c r="X596" s="89">
        <f t="shared" si="384"/>
        <v>1.92472618</v>
      </c>
      <c r="Y596" s="137">
        <f t="shared" si="385"/>
        <v>0</v>
      </c>
      <c r="Z596" s="99" t="str">
        <f t="shared" si="393"/>
        <v>J=</v>
      </c>
      <c r="AA596" s="94">
        <f t="shared" si="394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386"/>
        <v>45473</v>
      </c>
      <c r="B597" s="89">
        <f t="shared" si="379"/>
        <v>850.31506079999997</v>
      </c>
      <c r="C597" s="89">
        <f t="shared" si="373"/>
        <v>785.55047570215243</v>
      </c>
      <c r="D597" s="90">
        <f t="shared" si="387"/>
        <v>6895.24</v>
      </c>
      <c r="E597" s="91">
        <f t="shared" si="376"/>
        <v>6926.96</v>
      </c>
      <c r="F597" s="92">
        <f t="shared" si="377"/>
        <v>45432</v>
      </c>
      <c r="G597" s="93">
        <f t="shared" si="380"/>
        <v>4.600274972299756E-3</v>
      </c>
      <c r="H597" s="94">
        <f t="shared" si="378"/>
        <v>45495</v>
      </c>
      <c r="I597" s="94">
        <f t="shared" si="381"/>
        <v>45495</v>
      </c>
      <c r="J597" s="95">
        <f t="shared" si="388"/>
        <v>22</v>
      </c>
      <c r="K597" s="95">
        <f t="shared" si="375"/>
        <v>7</v>
      </c>
      <c r="L597" s="8">
        <f t="shared" si="389"/>
        <v>1.00146143</v>
      </c>
      <c r="M597" s="96">
        <f t="shared" si="374"/>
        <v>1.0037996</v>
      </c>
      <c r="N597" s="96">
        <f t="shared" si="369"/>
        <v>1.0784186561687865</v>
      </c>
      <c r="O597" s="89">
        <f t="shared" si="372"/>
        <v>1.07999468</v>
      </c>
      <c r="P597" s="89">
        <f t="shared" si="382"/>
        <v>848.39033461999998</v>
      </c>
      <c r="Q597" s="11">
        <f t="shared" si="391"/>
        <v>0</v>
      </c>
      <c r="R597" s="7">
        <f t="shared" si="392"/>
        <v>0</v>
      </c>
      <c r="S597" s="89">
        <f t="shared" si="371"/>
        <v>0</v>
      </c>
      <c r="T597" s="98">
        <f t="shared" si="390"/>
        <v>8.5000000000000006E-2</v>
      </c>
      <c r="U597" s="97">
        <f t="shared" si="370"/>
        <v>7</v>
      </c>
      <c r="V597" s="97">
        <v>252</v>
      </c>
      <c r="W597" s="96">
        <f t="shared" si="383"/>
        <v>1.00226868</v>
      </c>
      <c r="X597" s="89">
        <f t="shared" si="384"/>
        <v>1.92472618</v>
      </c>
      <c r="Y597" s="137">
        <f t="shared" si="385"/>
        <v>0</v>
      </c>
      <c r="Z597" s="99" t="str">
        <f t="shared" si="393"/>
        <v>J=</v>
      </c>
      <c r="AA597" s="94">
        <f t="shared" si="394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386"/>
        <v>45474</v>
      </c>
      <c r="B598" s="89">
        <f t="shared" si="379"/>
        <v>850.31506079999997</v>
      </c>
      <c r="C598" s="89">
        <f t="shared" si="373"/>
        <v>785.55047570215243</v>
      </c>
      <c r="D598" s="90">
        <f t="shared" si="387"/>
        <v>6895.24</v>
      </c>
      <c r="E598" s="91">
        <f t="shared" si="376"/>
        <v>6926.96</v>
      </c>
      <c r="F598" s="92">
        <f t="shared" si="377"/>
        <v>45432</v>
      </c>
      <c r="G598" s="93">
        <f t="shared" si="380"/>
        <v>4.600274972299756E-3</v>
      </c>
      <c r="H598" s="94">
        <f t="shared" si="378"/>
        <v>45495</v>
      </c>
      <c r="I598" s="94">
        <f t="shared" si="381"/>
        <v>45495</v>
      </c>
      <c r="J598" s="95">
        <f t="shared" si="388"/>
        <v>22</v>
      </c>
      <c r="K598" s="95">
        <f t="shared" si="375"/>
        <v>7</v>
      </c>
      <c r="L598" s="8">
        <f t="shared" si="389"/>
        <v>1.00146143</v>
      </c>
      <c r="M598" s="96">
        <f t="shared" si="374"/>
        <v>1.0037996</v>
      </c>
      <c r="N598" s="96">
        <f t="shared" si="369"/>
        <v>1.0784186561687865</v>
      </c>
      <c r="O598" s="89">
        <f t="shared" si="372"/>
        <v>1.07999468</v>
      </c>
      <c r="P598" s="89">
        <f t="shared" si="382"/>
        <v>848.39033461999998</v>
      </c>
      <c r="Q598" s="11">
        <f t="shared" si="391"/>
        <v>0</v>
      </c>
      <c r="R598" s="7">
        <f t="shared" si="392"/>
        <v>0</v>
      </c>
      <c r="S598" s="89">
        <f t="shared" si="371"/>
        <v>0</v>
      </c>
      <c r="T598" s="98">
        <f t="shared" si="390"/>
        <v>8.5000000000000006E-2</v>
      </c>
      <c r="U598" s="97">
        <f t="shared" si="370"/>
        <v>7</v>
      </c>
      <c r="V598" s="97">
        <v>252</v>
      </c>
      <c r="W598" s="96">
        <f t="shared" si="383"/>
        <v>1.00226868</v>
      </c>
      <c r="X598" s="89">
        <f t="shared" si="384"/>
        <v>1.92472618</v>
      </c>
      <c r="Y598" s="137">
        <f t="shared" si="385"/>
        <v>0</v>
      </c>
      <c r="Z598" s="99" t="str">
        <f t="shared" si="393"/>
        <v>J=</v>
      </c>
      <c r="AA598" s="94">
        <f t="shared" si="394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386"/>
        <v>45475</v>
      </c>
      <c r="B599" s="89">
        <f t="shared" si="379"/>
        <v>850.76785287000007</v>
      </c>
      <c r="C599" s="89">
        <f t="shared" si="373"/>
        <v>785.55047570215243</v>
      </c>
      <c r="D599" s="90">
        <f t="shared" si="387"/>
        <v>6895.24</v>
      </c>
      <c r="E599" s="91">
        <f t="shared" si="376"/>
        <v>6926.96</v>
      </c>
      <c r="F599" s="92">
        <f t="shared" si="377"/>
        <v>45432</v>
      </c>
      <c r="G599" s="93">
        <f t="shared" si="380"/>
        <v>4.600274972299756E-3</v>
      </c>
      <c r="H599" s="94">
        <f t="shared" si="378"/>
        <v>45495</v>
      </c>
      <c r="I599" s="94">
        <f t="shared" si="381"/>
        <v>45495</v>
      </c>
      <c r="J599" s="95">
        <f t="shared" si="388"/>
        <v>22</v>
      </c>
      <c r="K599" s="95">
        <f t="shared" si="375"/>
        <v>8</v>
      </c>
      <c r="L599" s="8">
        <f t="shared" si="389"/>
        <v>1.00167038</v>
      </c>
      <c r="M599" s="96">
        <f t="shared" si="374"/>
        <v>1.0037996</v>
      </c>
      <c r="N599" s="96">
        <f t="shared" si="369"/>
        <v>1.0784186561687865</v>
      </c>
      <c r="O599" s="89">
        <f t="shared" si="372"/>
        <v>1.0802200200000001</v>
      </c>
      <c r="P599" s="89">
        <f t="shared" si="382"/>
        <v>848.56735057000003</v>
      </c>
      <c r="Q599" s="11">
        <f t="shared" si="391"/>
        <v>0</v>
      </c>
      <c r="R599" s="7">
        <f t="shared" si="392"/>
        <v>0</v>
      </c>
      <c r="S599" s="89">
        <f t="shared" si="371"/>
        <v>0</v>
      </c>
      <c r="T599" s="98">
        <f t="shared" si="390"/>
        <v>8.5000000000000006E-2</v>
      </c>
      <c r="U599" s="97">
        <f t="shared" si="370"/>
        <v>8</v>
      </c>
      <c r="V599" s="97">
        <v>252</v>
      </c>
      <c r="W599" s="96">
        <f t="shared" si="383"/>
        <v>1.0025931969999999</v>
      </c>
      <c r="X599" s="89">
        <f t="shared" si="384"/>
        <v>2.2005023000000001</v>
      </c>
      <c r="Y599" s="137">
        <f t="shared" si="385"/>
        <v>0</v>
      </c>
      <c r="Z599" s="99" t="str">
        <f t="shared" si="393"/>
        <v>J=</v>
      </c>
      <c r="AA599" s="94">
        <f t="shared" si="394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386"/>
        <v>45476</v>
      </c>
      <c r="B600" s="89">
        <f t="shared" si="379"/>
        <v>851.22088047</v>
      </c>
      <c r="C600" s="89">
        <f t="shared" si="373"/>
        <v>785.55047570215243</v>
      </c>
      <c r="D600" s="90">
        <f t="shared" si="387"/>
        <v>6895.24</v>
      </c>
      <c r="E600" s="91">
        <f t="shared" si="376"/>
        <v>6926.96</v>
      </c>
      <c r="F600" s="92">
        <f t="shared" si="377"/>
        <v>45432</v>
      </c>
      <c r="G600" s="93">
        <f t="shared" si="380"/>
        <v>4.600274972299756E-3</v>
      </c>
      <c r="H600" s="94">
        <f t="shared" si="378"/>
        <v>45495</v>
      </c>
      <c r="I600" s="94">
        <f t="shared" si="381"/>
        <v>45495</v>
      </c>
      <c r="J600" s="95">
        <f t="shared" si="388"/>
        <v>22</v>
      </c>
      <c r="K600" s="95">
        <f t="shared" si="375"/>
        <v>9</v>
      </c>
      <c r="L600" s="8">
        <f t="shared" si="389"/>
        <v>1.0018793699999999</v>
      </c>
      <c r="M600" s="96">
        <f t="shared" si="374"/>
        <v>1.0037996</v>
      </c>
      <c r="N600" s="96">
        <f t="shared" si="369"/>
        <v>1.0784186561687865</v>
      </c>
      <c r="O600" s="89">
        <f t="shared" si="372"/>
        <v>1.0804453999999999</v>
      </c>
      <c r="P600" s="89">
        <f t="shared" si="382"/>
        <v>848.74439794</v>
      </c>
      <c r="Q600" s="11">
        <f t="shared" si="391"/>
        <v>0</v>
      </c>
      <c r="R600" s="7">
        <f t="shared" si="392"/>
        <v>0</v>
      </c>
      <c r="S600" s="89">
        <f t="shared" si="371"/>
        <v>0</v>
      </c>
      <c r="T600" s="98">
        <f t="shared" si="390"/>
        <v>8.5000000000000006E-2</v>
      </c>
      <c r="U600" s="97">
        <f t="shared" si="370"/>
        <v>9</v>
      </c>
      <c r="V600" s="97">
        <v>252</v>
      </c>
      <c r="W600" s="96">
        <f t="shared" si="383"/>
        <v>1.0029178190000001</v>
      </c>
      <c r="X600" s="89">
        <f t="shared" si="384"/>
        <v>2.4764825300000002</v>
      </c>
      <c r="Y600" s="137">
        <f t="shared" si="385"/>
        <v>0</v>
      </c>
      <c r="Z600" s="99" t="str">
        <f t="shared" si="393"/>
        <v>J=</v>
      </c>
      <c r="AA600" s="94">
        <f t="shared" si="394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386"/>
        <v>45477</v>
      </c>
      <c r="B601" s="89">
        <f t="shared" si="379"/>
        <v>851.67415239000002</v>
      </c>
      <c r="C601" s="89">
        <f t="shared" si="373"/>
        <v>785.55047570215243</v>
      </c>
      <c r="D601" s="90">
        <f t="shared" si="387"/>
        <v>6895.24</v>
      </c>
      <c r="E601" s="91">
        <f t="shared" si="376"/>
        <v>6926.96</v>
      </c>
      <c r="F601" s="92">
        <f t="shared" si="377"/>
        <v>45432</v>
      </c>
      <c r="G601" s="93">
        <f t="shared" si="380"/>
        <v>4.600274972299756E-3</v>
      </c>
      <c r="H601" s="94">
        <f t="shared" si="378"/>
        <v>45495</v>
      </c>
      <c r="I601" s="94">
        <f t="shared" si="381"/>
        <v>45495</v>
      </c>
      <c r="J601" s="95">
        <f t="shared" si="388"/>
        <v>22</v>
      </c>
      <c r="K601" s="95">
        <f t="shared" si="375"/>
        <v>10</v>
      </c>
      <c r="L601" s="8">
        <f t="shared" si="389"/>
        <v>1.00208841</v>
      </c>
      <c r="M601" s="96">
        <f t="shared" si="374"/>
        <v>1.0037996</v>
      </c>
      <c r="N601" s="96">
        <f t="shared" si="369"/>
        <v>1.0784186561687865</v>
      </c>
      <c r="O601" s="89">
        <f t="shared" si="372"/>
        <v>1.0806708300000001</v>
      </c>
      <c r="P601" s="89">
        <f t="shared" si="382"/>
        <v>848.92148457999997</v>
      </c>
      <c r="Q601" s="11">
        <f t="shared" si="391"/>
        <v>0</v>
      </c>
      <c r="R601" s="7">
        <f t="shared" si="392"/>
        <v>0</v>
      </c>
      <c r="S601" s="89">
        <f t="shared" si="371"/>
        <v>0</v>
      </c>
      <c r="T601" s="98">
        <f t="shared" si="390"/>
        <v>8.5000000000000006E-2</v>
      </c>
      <c r="U601" s="97">
        <f t="shared" si="370"/>
        <v>10</v>
      </c>
      <c r="V601" s="97">
        <v>252</v>
      </c>
      <c r="W601" s="96">
        <f t="shared" si="383"/>
        <v>1.0032425469999999</v>
      </c>
      <c r="X601" s="89">
        <f t="shared" si="384"/>
        <v>2.7526678100000002</v>
      </c>
      <c r="Y601" s="137">
        <f t="shared" si="385"/>
        <v>0</v>
      </c>
      <c r="Z601" s="99" t="str">
        <f t="shared" si="393"/>
        <v>J=</v>
      </c>
      <c r="AA601" s="94">
        <f t="shared" si="394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386"/>
        <v>45478</v>
      </c>
      <c r="B602" s="89">
        <f t="shared" si="379"/>
        <v>852.1276670499999</v>
      </c>
      <c r="C602" s="89">
        <f t="shared" si="373"/>
        <v>785.55047570215243</v>
      </c>
      <c r="D602" s="90">
        <f t="shared" si="387"/>
        <v>6895.24</v>
      </c>
      <c r="E602" s="91">
        <f t="shared" si="376"/>
        <v>6926.96</v>
      </c>
      <c r="F602" s="92">
        <f t="shared" si="377"/>
        <v>45432</v>
      </c>
      <c r="G602" s="93">
        <f t="shared" si="380"/>
        <v>4.600274972299756E-3</v>
      </c>
      <c r="H602" s="94">
        <f t="shared" si="378"/>
        <v>45495</v>
      </c>
      <c r="I602" s="94">
        <f t="shared" si="381"/>
        <v>45495</v>
      </c>
      <c r="J602" s="95">
        <f t="shared" si="388"/>
        <v>22</v>
      </c>
      <c r="K602" s="95">
        <f t="shared" si="375"/>
        <v>11</v>
      </c>
      <c r="L602" s="8">
        <f t="shared" si="389"/>
        <v>1.0022974899999999</v>
      </c>
      <c r="M602" s="96">
        <f t="shared" si="374"/>
        <v>1.0037996</v>
      </c>
      <c r="N602" s="96">
        <f t="shared" si="369"/>
        <v>1.0784186561687865</v>
      </c>
      <c r="O602" s="89">
        <f t="shared" si="372"/>
        <v>1.08089631</v>
      </c>
      <c r="P602" s="89">
        <f t="shared" si="382"/>
        <v>849.09861049999995</v>
      </c>
      <c r="Q602" s="11">
        <f t="shared" si="391"/>
        <v>0</v>
      </c>
      <c r="R602" s="7">
        <f t="shared" si="392"/>
        <v>0</v>
      </c>
      <c r="S602" s="89">
        <f t="shared" si="371"/>
        <v>0</v>
      </c>
      <c r="T602" s="98">
        <f t="shared" si="390"/>
        <v>8.5000000000000006E-2</v>
      </c>
      <c r="U602" s="97">
        <f t="shared" si="370"/>
        <v>11</v>
      </c>
      <c r="V602" s="97">
        <v>252</v>
      </c>
      <c r="W602" s="96">
        <f t="shared" si="383"/>
        <v>1.0035673789999999</v>
      </c>
      <c r="X602" s="89">
        <f t="shared" si="384"/>
        <v>3.02905655</v>
      </c>
      <c r="Y602" s="137">
        <f t="shared" si="385"/>
        <v>0</v>
      </c>
      <c r="Z602" s="99" t="str">
        <f t="shared" si="393"/>
        <v>J=</v>
      </c>
      <c r="AA602" s="94">
        <f t="shared" si="394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386"/>
        <v>45479</v>
      </c>
      <c r="B603" s="89">
        <f t="shared" si="379"/>
        <v>852.58142623000003</v>
      </c>
      <c r="C603" s="89">
        <f t="shared" si="373"/>
        <v>785.55047570215243</v>
      </c>
      <c r="D603" s="90">
        <f t="shared" si="387"/>
        <v>6895.24</v>
      </c>
      <c r="E603" s="91">
        <f t="shared" si="376"/>
        <v>6926.96</v>
      </c>
      <c r="F603" s="92">
        <f t="shared" si="377"/>
        <v>45432</v>
      </c>
      <c r="G603" s="93">
        <f t="shared" si="380"/>
        <v>4.600274972299756E-3</v>
      </c>
      <c r="H603" s="94">
        <f t="shared" si="378"/>
        <v>45495</v>
      </c>
      <c r="I603" s="94">
        <f t="shared" si="381"/>
        <v>45495</v>
      </c>
      <c r="J603" s="95">
        <f t="shared" si="388"/>
        <v>22</v>
      </c>
      <c r="K603" s="95">
        <f t="shared" si="375"/>
        <v>12</v>
      </c>
      <c r="L603" s="8">
        <f t="shared" si="389"/>
        <v>1.0025066199999999</v>
      </c>
      <c r="M603" s="96">
        <f t="shared" si="374"/>
        <v>1.0037996</v>
      </c>
      <c r="N603" s="96">
        <f t="shared" si="369"/>
        <v>1.0784186561687865</v>
      </c>
      <c r="O603" s="89">
        <f t="shared" si="372"/>
        <v>1.08112184</v>
      </c>
      <c r="P603" s="89">
        <f t="shared" si="382"/>
        <v>849.27577570000005</v>
      </c>
      <c r="Q603" s="11">
        <f t="shared" si="391"/>
        <v>0</v>
      </c>
      <c r="R603" s="7">
        <f t="shared" si="392"/>
        <v>0</v>
      </c>
      <c r="S603" s="89">
        <f t="shared" si="371"/>
        <v>0</v>
      </c>
      <c r="T603" s="98">
        <f t="shared" si="390"/>
        <v>8.5000000000000006E-2</v>
      </c>
      <c r="U603" s="97">
        <f t="shared" si="370"/>
        <v>12</v>
      </c>
      <c r="V603" s="97">
        <v>252</v>
      </c>
      <c r="W603" s="96">
        <f t="shared" si="383"/>
        <v>1.003892317</v>
      </c>
      <c r="X603" s="89">
        <f t="shared" si="384"/>
        <v>3.3056505299999999</v>
      </c>
      <c r="Y603" s="137">
        <f t="shared" si="385"/>
        <v>0</v>
      </c>
      <c r="Z603" s="99" t="str">
        <f t="shared" si="393"/>
        <v>J=</v>
      </c>
      <c r="AA603" s="94">
        <f t="shared" si="394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386"/>
        <v>45480</v>
      </c>
      <c r="B604" s="89">
        <f t="shared" si="379"/>
        <v>852.58142623000003</v>
      </c>
      <c r="C604" s="89">
        <f t="shared" si="373"/>
        <v>785.55047570215243</v>
      </c>
      <c r="D604" s="90">
        <f t="shared" si="387"/>
        <v>6895.24</v>
      </c>
      <c r="E604" s="91">
        <f t="shared" si="376"/>
        <v>6926.96</v>
      </c>
      <c r="F604" s="92">
        <f t="shared" si="377"/>
        <v>45432</v>
      </c>
      <c r="G604" s="93">
        <f t="shared" si="380"/>
        <v>4.600274972299756E-3</v>
      </c>
      <c r="H604" s="94">
        <f t="shared" si="378"/>
        <v>45495</v>
      </c>
      <c r="I604" s="94">
        <f t="shared" si="381"/>
        <v>45495</v>
      </c>
      <c r="J604" s="95">
        <f t="shared" si="388"/>
        <v>22</v>
      </c>
      <c r="K604" s="95">
        <f t="shared" si="375"/>
        <v>12</v>
      </c>
      <c r="L604" s="8">
        <f t="shared" si="389"/>
        <v>1.0025066199999999</v>
      </c>
      <c r="M604" s="96">
        <f t="shared" si="374"/>
        <v>1.0037996</v>
      </c>
      <c r="N604" s="96">
        <f t="shared" si="369"/>
        <v>1.0784186561687865</v>
      </c>
      <c r="O604" s="89">
        <f t="shared" si="372"/>
        <v>1.08112184</v>
      </c>
      <c r="P604" s="89">
        <f t="shared" si="382"/>
        <v>849.27577570000005</v>
      </c>
      <c r="Q604" s="11">
        <f t="shared" si="391"/>
        <v>0</v>
      </c>
      <c r="R604" s="7">
        <f t="shared" si="392"/>
        <v>0</v>
      </c>
      <c r="S604" s="89">
        <f t="shared" si="371"/>
        <v>0</v>
      </c>
      <c r="T604" s="98">
        <f t="shared" si="390"/>
        <v>8.5000000000000006E-2</v>
      </c>
      <c r="U604" s="97">
        <f t="shared" si="370"/>
        <v>12</v>
      </c>
      <c r="V604" s="97">
        <v>252</v>
      </c>
      <c r="W604" s="96">
        <f t="shared" si="383"/>
        <v>1.003892317</v>
      </c>
      <c r="X604" s="89">
        <f t="shared" si="384"/>
        <v>3.3056505299999999</v>
      </c>
      <c r="Y604" s="137">
        <f t="shared" si="385"/>
        <v>0</v>
      </c>
      <c r="Z604" s="99" t="str">
        <f t="shared" si="393"/>
        <v>J=</v>
      </c>
      <c r="AA604" s="94">
        <f t="shared" si="394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386"/>
        <v>45481</v>
      </c>
      <c r="B605" s="89">
        <f t="shared" si="379"/>
        <v>852.58142623000003</v>
      </c>
      <c r="C605" s="89">
        <f t="shared" si="373"/>
        <v>785.55047570215243</v>
      </c>
      <c r="D605" s="90">
        <f t="shared" si="387"/>
        <v>6895.24</v>
      </c>
      <c r="E605" s="91">
        <f t="shared" si="376"/>
        <v>6926.96</v>
      </c>
      <c r="F605" s="92">
        <f t="shared" si="377"/>
        <v>45432</v>
      </c>
      <c r="G605" s="93">
        <f t="shared" si="380"/>
        <v>4.600274972299756E-3</v>
      </c>
      <c r="H605" s="94">
        <f t="shared" si="378"/>
        <v>45495</v>
      </c>
      <c r="I605" s="94">
        <f t="shared" si="381"/>
        <v>45495</v>
      </c>
      <c r="J605" s="95">
        <f t="shared" si="388"/>
        <v>22</v>
      </c>
      <c r="K605" s="95">
        <f t="shared" si="375"/>
        <v>12</v>
      </c>
      <c r="L605" s="8">
        <f t="shared" si="389"/>
        <v>1.0025066199999999</v>
      </c>
      <c r="M605" s="96">
        <f t="shared" si="374"/>
        <v>1.0037996</v>
      </c>
      <c r="N605" s="96">
        <f t="shared" si="369"/>
        <v>1.0784186561687865</v>
      </c>
      <c r="O605" s="89">
        <f t="shared" si="372"/>
        <v>1.08112184</v>
      </c>
      <c r="P605" s="89">
        <f t="shared" si="382"/>
        <v>849.27577570000005</v>
      </c>
      <c r="Q605" s="11">
        <f t="shared" si="391"/>
        <v>0</v>
      </c>
      <c r="R605" s="7">
        <f t="shared" si="392"/>
        <v>0</v>
      </c>
      <c r="S605" s="89">
        <f t="shared" si="371"/>
        <v>0</v>
      </c>
      <c r="T605" s="98">
        <f t="shared" si="390"/>
        <v>8.5000000000000006E-2</v>
      </c>
      <c r="U605" s="97">
        <f t="shared" si="370"/>
        <v>12</v>
      </c>
      <c r="V605" s="97">
        <v>252</v>
      </c>
      <c r="W605" s="96">
        <f t="shared" si="383"/>
        <v>1.003892317</v>
      </c>
      <c r="X605" s="89">
        <f t="shared" si="384"/>
        <v>3.3056505299999999</v>
      </c>
      <c r="Y605" s="137">
        <f t="shared" si="385"/>
        <v>0</v>
      </c>
      <c r="Z605" s="99" t="str">
        <f t="shared" si="393"/>
        <v>J=</v>
      </c>
      <c r="AA605" s="94">
        <f t="shared" si="394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386"/>
        <v>45482</v>
      </c>
      <c r="B606" s="89">
        <f t="shared" si="379"/>
        <v>853.03542044999995</v>
      </c>
      <c r="C606" s="89">
        <f t="shared" si="373"/>
        <v>785.55047570215243</v>
      </c>
      <c r="D606" s="90">
        <f t="shared" si="387"/>
        <v>6895.24</v>
      </c>
      <c r="E606" s="91">
        <f t="shared" si="376"/>
        <v>6926.96</v>
      </c>
      <c r="F606" s="92">
        <f t="shared" si="377"/>
        <v>45432</v>
      </c>
      <c r="G606" s="93">
        <f t="shared" si="380"/>
        <v>4.600274972299756E-3</v>
      </c>
      <c r="H606" s="94">
        <f t="shared" si="378"/>
        <v>45495</v>
      </c>
      <c r="I606" s="94">
        <f t="shared" si="381"/>
        <v>45495</v>
      </c>
      <c r="J606" s="95">
        <f t="shared" si="388"/>
        <v>22</v>
      </c>
      <c r="K606" s="95">
        <f t="shared" si="375"/>
        <v>13</v>
      </c>
      <c r="L606" s="8">
        <f t="shared" si="389"/>
        <v>1.0027157900000001</v>
      </c>
      <c r="M606" s="96">
        <f t="shared" si="374"/>
        <v>1.0037996</v>
      </c>
      <c r="N606" s="96">
        <f t="shared" si="369"/>
        <v>1.0784186561687865</v>
      </c>
      <c r="O606" s="89">
        <f t="shared" si="372"/>
        <v>1.08134741</v>
      </c>
      <c r="P606" s="89">
        <f t="shared" si="382"/>
        <v>849.45297231999996</v>
      </c>
      <c r="Q606" s="11">
        <f t="shared" si="391"/>
        <v>0</v>
      </c>
      <c r="R606" s="7">
        <f t="shared" si="392"/>
        <v>0</v>
      </c>
      <c r="S606" s="89">
        <f t="shared" si="371"/>
        <v>0</v>
      </c>
      <c r="T606" s="98">
        <f t="shared" si="390"/>
        <v>8.5000000000000006E-2</v>
      </c>
      <c r="U606" s="97">
        <f t="shared" si="370"/>
        <v>13</v>
      </c>
      <c r="V606" s="97">
        <v>252</v>
      </c>
      <c r="W606" s="96">
        <f t="shared" si="383"/>
        <v>1.0042173590000001</v>
      </c>
      <c r="X606" s="89">
        <f t="shared" si="384"/>
        <v>3.58244813</v>
      </c>
      <c r="Y606" s="137">
        <f t="shared" si="385"/>
        <v>0</v>
      </c>
      <c r="Z606" s="99" t="str">
        <f t="shared" si="393"/>
        <v>J=</v>
      </c>
      <c r="AA606" s="94">
        <f t="shared" si="394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386"/>
        <v>45483</v>
      </c>
      <c r="B607" s="89">
        <f t="shared" si="379"/>
        <v>853.48966023000003</v>
      </c>
      <c r="C607" s="89">
        <f t="shared" si="373"/>
        <v>785.55047570215243</v>
      </c>
      <c r="D607" s="90">
        <f t="shared" si="387"/>
        <v>6895.24</v>
      </c>
      <c r="E607" s="91">
        <f t="shared" si="376"/>
        <v>6926.96</v>
      </c>
      <c r="F607" s="92">
        <f t="shared" si="377"/>
        <v>45432</v>
      </c>
      <c r="G607" s="93">
        <f t="shared" si="380"/>
        <v>4.600274972299756E-3</v>
      </c>
      <c r="H607" s="94">
        <f t="shared" si="378"/>
        <v>45495</v>
      </c>
      <c r="I607" s="94">
        <f t="shared" si="381"/>
        <v>45495</v>
      </c>
      <c r="J607" s="95">
        <f t="shared" si="388"/>
        <v>22</v>
      </c>
      <c r="K607" s="95">
        <f t="shared" si="375"/>
        <v>14</v>
      </c>
      <c r="L607" s="8">
        <f t="shared" si="389"/>
        <v>1.0029250000000001</v>
      </c>
      <c r="M607" s="96">
        <f t="shared" si="374"/>
        <v>1.0037996</v>
      </c>
      <c r="N607" s="96">
        <f t="shared" ref="N607:N670" si="395">IF(I607&gt;I606,N606*M607,N606)</f>
        <v>1.0784186561687865</v>
      </c>
      <c r="O607" s="89">
        <f t="shared" si="372"/>
        <v>1.0815730299999999</v>
      </c>
      <c r="P607" s="89">
        <f t="shared" si="382"/>
        <v>849.63020821999999</v>
      </c>
      <c r="Q607" s="11">
        <f t="shared" si="391"/>
        <v>0</v>
      </c>
      <c r="R607" s="7">
        <f t="shared" si="392"/>
        <v>0</v>
      </c>
      <c r="S607" s="89">
        <f t="shared" si="371"/>
        <v>0</v>
      </c>
      <c r="T607" s="98">
        <f t="shared" si="390"/>
        <v>8.5000000000000006E-2</v>
      </c>
      <c r="U607" s="97">
        <f t="shared" si="370"/>
        <v>14</v>
      </c>
      <c r="V607" s="97">
        <v>252</v>
      </c>
      <c r="W607" s="96">
        <f t="shared" si="383"/>
        <v>1.0045425079999999</v>
      </c>
      <c r="X607" s="89">
        <f t="shared" si="384"/>
        <v>3.85945201</v>
      </c>
      <c r="Y607" s="137">
        <f t="shared" si="385"/>
        <v>0</v>
      </c>
      <c r="Z607" s="99" t="str">
        <f t="shared" si="393"/>
        <v>J=</v>
      </c>
      <c r="AA607" s="94">
        <f t="shared" si="394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386"/>
        <v>45484</v>
      </c>
      <c r="B608" s="89">
        <f t="shared" si="379"/>
        <v>853.94414311000003</v>
      </c>
      <c r="C608" s="89">
        <f t="shared" si="373"/>
        <v>785.55047570215243</v>
      </c>
      <c r="D608" s="90">
        <f t="shared" si="387"/>
        <v>6895.24</v>
      </c>
      <c r="E608" s="91">
        <f t="shared" si="376"/>
        <v>6926.96</v>
      </c>
      <c r="F608" s="92">
        <f t="shared" si="377"/>
        <v>45432</v>
      </c>
      <c r="G608" s="93">
        <f t="shared" si="380"/>
        <v>4.600274972299756E-3</v>
      </c>
      <c r="H608" s="94">
        <f t="shared" si="378"/>
        <v>45495</v>
      </c>
      <c r="I608" s="94">
        <f t="shared" si="381"/>
        <v>45495</v>
      </c>
      <c r="J608" s="95">
        <f t="shared" si="388"/>
        <v>22</v>
      </c>
      <c r="K608" s="95">
        <f t="shared" si="375"/>
        <v>15</v>
      </c>
      <c r="L608" s="8">
        <f t="shared" si="389"/>
        <v>1.0031342599999999</v>
      </c>
      <c r="M608" s="96">
        <f t="shared" si="374"/>
        <v>1.0037996</v>
      </c>
      <c r="N608" s="96">
        <f t="shared" si="395"/>
        <v>1.0784186561687865</v>
      </c>
      <c r="O608" s="89">
        <f t="shared" si="372"/>
        <v>1.0817987</v>
      </c>
      <c r="P608" s="89">
        <f t="shared" si="382"/>
        <v>849.80748339000002</v>
      </c>
      <c r="Q608" s="11">
        <f t="shared" si="391"/>
        <v>0</v>
      </c>
      <c r="R608" s="7">
        <f t="shared" si="392"/>
        <v>0</v>
      </c>
      <c r="S608" s="89">
        <f t="shared" si="371"/>
        <v>0</v>
      </c>
      <c r="T608" s="98">
        <f t="shared" si="390"/>
        <v>8.5000000000000006E-2</v>
      </c>
      <c r="U608" s="97">
        <f t="shared" si="370"/>
        <v>15</v>
      </c>
      <c r="V608" s="97">
        <v>252</v>
      </c>
      <c r="W608" s="96">
        <f t="shared" si="383"/>
        <v>1.0048677610000001</v>
      </c>
      <c r="X608" s="89">
        <f t="shared" si="384"/>
        <v>4.1366597199999999</v>
      </c>
      <c r="Y608" s="137">
        <f t="shared" si="385"/>
        <v>0</v>
      </c>
      <c r="Z608" s="99" t="str">
        <f t="shared" si="393"/>
        <v>J=</v>
      </c>
      <c r="AA608" s="94">
        <f t="shared" si="394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386"/>
        <v>45485</v>
      </c>
      <c r="B609" s="89">
        <f t="shared" si="379"/>
        <v>854.39885426000001</v>
      </c>
      <c r="C609" s="89">
        <f t="shared" si="373"/>
        <v>785.55047570215243</v>
      </c>
      <c r="D609" s="90">
        <f t="shared" si="387"/>
        <v>6895.24</v>
      </c>
      <c r="E609" s="91">
        <f t="shared" si="376"/>
        <v>6926.96</v>
      </c>
      <c r="F609" s="92">
        <f t="shared" si="377"/>
        <v>45432</v>
      </c>
      <c r="G609" s="93">
        <f t="shared" si="380"/>
        <v>4.600274972299756E-3</v>
      </c>
      <c r="H609" s="94">
        <f t="shared" si="378"/>
        <v>45495</v>
      </c>
      <c r="I609" s="94">
        <f t="shared" si="381"/>
        <v>45495</v>
      </c>
      <c r="J609" s="95">
        <f t="shared" si="388"/>
        <v>22</v>
      </c>
      <c r="K609" s="95">
        <f t="shared" si="375"/>
        <v>16</v>
      </c>
      <c r="L609" s="8">
        <f t="shared" si="389"/>
        <v>1.0033435500000001</v>
      </c>
      <c r="M609" s="96">
        <f t="shared" si="374"/>
        <v>1.0037996</v>
      </c>
      <c r="N609" s="96">
        <f t="shared" si="395"/>
        <v>1.0784186561687865</v>
      </c>
      <c r="O609" s="89">
        <f t="shared" si="372"/>
        <v>1.0820244000000001</v>
      </c>
      <c r="P609" s="89">
        <f t="shared" si="382"/>
        <v>849.98478213999999</v>
      </c>
      <c r="Q609" s="11">
        <f t="shared" si="391"/>
        <v>0</v>
      </c>
      <c r="R609" s="7">
        <f t="shared" si="392"/>
        <v>0</v>
      </c>
      <c r="S609" s="89">
        <f t="shared" si="371"/>
        <v>0</v>
      </c>
      <c r="T609" s="98">
        <f t="shared" si="390"/>
        <v>8.5000000000000006E-2</v>
      </c>
      <c r="U609" s="97">
        <f t="shared" si="370"/>
        <v>16</v>
      </c>
      <c r="V609" s="97">
        <v>252</v>
      </c>
      <c r="W609" s="96">
        <f t="shared" si="383"/>
        <v>1.0051931190000001</v>
      </c>
      <c r="X609" s="89">
        <f t="shared" si="384"/>
        <v>4.4140721200000002</v>
      </c>
      <c r="Y609" s="137">
        <f t="shared" si="385"/>
        <v>0</v>
      </c>
      <c r="Z609" s="99" t="str">
        <f t="shared" si="393"/>
        <v>J=</v>
      </c>
      <c r="AA609" s="94">
        <f t="shared" si="394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386"/>
        <v>45486</v>
      </c>
      <c r="B610" s="89">
        <f t="shared" si="379"/>
        <v>854.85381826999992</v>
      </c>
      <c r="C610" s="89">
        <f t="shared" si="373"/>
        <v>785.55047570215243</v>
      </c>
      <c r="D610" s="90">
        <f t="shared" si="387"/>
        <v>6895.24</v>
      </c>
      <c r="E610" s="91">
        <f t="shared" si="376"/>
        <v>6926.96</v>
      </c>
      <c r="F610" s="92">
        <f t="shared" si="377"/>
        <v>45432</v>
      </c>
      <c r="G610" s="93">
        <f t="shared" si="380"/>
        <v>4.600274972299756E-3</v>
      </c>
      <c r="H610" s="94">
        <f t="shared" si="378"/>
        <v>45495</v>
      </c>
      <c r="I610" s="94">
        <f t="shared" si="381"/>
        <v>45495</v>
      </c>
      <c r="J610" s="95">
        <f t="shared" si="388"/>
        <v>22</v>
      </c>
      <c r="K610" s="95">
        <f t="shared" si="375"/>
        <v>17</v>
      </c>
      <c r="L610" s="8">
        <f t="shared" si="389"/>
        <v>1.0035529000000001</v>
      </c>
      <c r="M610" s="96">
        <f t="shared" si="374"/>
        <v>1.0037996</v>
      </c>
      <c r="N610" s="96">
        <f t="shared" si="395"/>
        <v>1.0784186561687865</v>
      </c>
      <c r="O610" s="89">
        <f t="shared" si="372"/>
        <v>1.0822501600000001</v>
      </c>
      <c r="P610" s="89">
        <f t="shared" si="382"/>
        <v>850.16212800999995</v>
      </c>
      <c r="Q610" s="11">
        <f t="shared" si="391"/>
        <v>0</v>
      </c>
      <c r="R610" s="7">
        <f t="shared" si="392"/>
        <v>0</v>
      </c>
      <c r="S610" s="89">
        <f t="shared" si="371"/>
        <v>0</v>
      </c>
      <c r="T610" s="98">
        <f t="shared" si="390"/>
        <v>8.5000000000000006E-2</v>
      </c>
      <c r="U610" s="97">
        <f t="shared" si="370"/>
        <v>17</v>
      </c>
      <c r="V610" s="97">
        <v>252</v>
      </c>
      <c r="W610" s="96">
        <f t="shared" si="383"/>
        <v>1.005518583</v>
      </c>
      <c r="X610" s="89">
        <f t="shared" si="384"/>
        <v>4.6916902599999997</v>
      </c>
      <c r="Y610" s="137">
        <f t="shared" si="385"/>
        <v>0</v>
      </c>
      <c r="Z610" s="99" t="str">
        <f t="shared" si="393"/>
        <v>J=</v>
      </c>
      <c r="AA610" s="94">
        <f t="shared" si="394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386"/>
        <v>45487</v>
      </c>
      <c r="B611" s="89">
        <f t="shared" si="379"/>
        <v>854.85381826999992</v>
      </c>
      <c r="C611" s="89">
        <f t="shared" si="373"/>
        <v>785.55047570215243</v>
      </c>
      <c r="D611" s="90">
        <f t="shared" si="387"/>
        <v>6895.24</v>
      </c>
      <c r="E611" s="91">
        <f t="shared" si="376"/>
        <v>6926.96</v>
      </c>
      <c r="F611" s="92">
        <f t="shared" si="377"/>
        <v>45432</v>
      </c>
      <c r="G611" s="93">
        <f t="shared" si="380"/>
        <v>4.600274972299756E-3</v>
      </c>
      <c r="H611" s="94">
        <f t="shared" si="378"/>
        <v>45495</v>
      </c>
      <c r="I611" s="94">
        <f t="shared" si="381"/>
        <v>45495</v>
      </c>
      <c r="J611" s="95">
        <f t="shared" si="388"/>
        <v>22</v>
      </c>
      <c r="K611" s="95">
        <f t="shared" si="375"/>
        <v>17</v>
      </c>
      <c r="L611" s="8">
        <f t="shared" si="389"/>
        <v>1.0035529000000001</v>
      </c>
      <c r="M611" s="96">
        <f t="shared" si="374"/>
        <v>1.0037996</v>
      </c>
      <c r="N611" s="96">
        <f t="shared" si="395"/>
        <v>1.0784186561687865</v>
      </c>
      <c r="O611" s="89">
        <f t="shared" si="372"/>
        <v>1.0822501600000001</v>
      </c>
      <c r="P611" s="89">
        <f t="shared" si="382"/>
        <v>850.16212800999995</v>
      </c>
      <c r="Q611" s="11">
        <f t="shared" si="391"/>
        <v>0</v>
      </c>
      <c r="R611" s="7">
        <f t="shared" si="392"/>
        <v>0</v>
      </c>
      <c r="S611" s="89">
        <f t="shared" si="371"/>
        <v>0</v>
      </c>
      <c r="T611" s="98">
        <f t="shared" si="390"/>
        <v>8.5000000000000006E-2</v>
      </c>
      <c r="U611" s="97">
        <f t="shared" si="370"/>
        <v>17</v>
      </c>
      <c r="V611" s="97">
        <v>252</v>
      </c>
      <c r="W611" s="96">
        <f t="shared" si="383"/>
        <v>1.005518583</v>
      </c>
      <c r="X611" s="89">
        <f t="shared" si="384"/>
        <v>4.6916902599999997</v>
      </c>
      <c r="Y611" s="137">
        <f t="shared" si="385"/>
        <v>0</v>
      </c>
      <c r="Z611" s="99" t="str">
        <f t="shared" si="393"/>
        <v>J=</v>
      </c>
      <c r="AA611" s="94">
        <f t="shared" si="394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386"/>
        <v>45488</v>
      </c>
      <c r="B612" s="89">
        <f t="shared" si="379"/>
        <v>854.85381826999992</v>
      </c>
      <c r="C612" s="89">
        <f t="shared" si="373"/>
        <v>785.55047570215243</v>
      </c>
      <c r="D612" s="90">
        <f t="shared" si="387"/>
        <v>6895.24</v>
      </c>
      <c r="E612" s="91">
        <f t="shared" si="376"/>
        <v>6926.96</v>
      </c>
      <c r="F612" s="92">
        <f t="shared" si="377"/>
        <v>45432</v>
      </c>
      <c r="G612" s="93">
        <f t="shared" si="380"/>
        <v>4.600274972299756E-3</v>
      </c>
      <c r="H612" s="94">
        <f t="shared" si="378"/>
        <v>45495</v>
      </c>
      <c r="I612" s="94">
        <f t="shared" si="381"/>
        <v>45495</v>
      </c>
      <c r="J612" s="95">
        <f t="shared" si="388"/>
        <v>22</v>
      </c>
      <c r="K612" s="95">
        <f t="shared" si="375"/>
        <v>17</v>
      </c>
      <c r="L612" s="8">
        <f t="shared" si="389"/>
        <v>1.0035529000000001</v>
      </c>
      <c r="M612" s="96">
        <f t="shared" si="374"/>
        <v>1.0037996</v>
      </c>
      <c r="N612" s="96">
        <f t="shared" si="395"/>
        <v>1.0784186561687865</v>
      </c>
      <c r="O612" s="89">
        <f t="shared" si="372"/>
        <v>1.0822501600000001</v>
      </c>
      <c r="P612" s="89">
        <f t="shared" si="382"/>
        <v>850.16212800999995</v>
      </c>
      <c r="Q612" s="11">
        <f t="shared" si="391"/>
        <v>0</v>
      </c>
      <c r="R612" s="7">
        <f t="shared" si="392"/>
        <v>0</v>
      </c>
      <c r="S612" s="89">
        <f t="shared" si="371"/>
        <v>0</v>
      </c>
      <c r="T612" s="98">
        <f t="shared" si="390"/>
        <v>8.5000000000000006E-2</v>
      </c>
      <c r="U612" s="97">
        <f t="shared" si="370"/>
        <v>17</v>
      </c>
      <c r="V612" s="97">
        <v>252</v>
      </c>
      <c r="W612" s="96">
        <f t="shared" si="383"/>
        <v>1.005518583</v>
      </c>
      <c r="X612" s="89">
        <f t="shared" si="384"/>
        <v>4.6916902599999997</v>
      </c>
      <c r="Y612" s="137">
        <f t="shared" si="385"/>
        <v>0</v>
      </c>
      <c r="Z612" s="99" t="str">
        <f t="shared" si="393"/>
        <v>J=</v>
      </c>
      <c r="AA612" s="94">
        <f t="shared" si="394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386"/>
        <v>45489</v>
      </c>
      <c r="B613" s="89">
        <f t="shared" si="379"/>
        <v>855.30902736999997</v>
      </c>
      <c r="C613" s="89">
        <f t="shared" si="373"/>
        <v>785.55047570215243</v>
      </c>
      <c r="D613" s="90">
        <f t="shared" si="387"/>
        <v>6895.24</v>
      </c>
      <c r="E613" s="91">
        <f t="shared" si="376"/>
        <v>6926.96</v>
      </c>
      <c r="F613" s="92">
        <f t="shared" si="377"/>
        <v>45432</v>
      </c>
      <c r="G613" s="93">
        <f t="shared" si="380"/>
        <v>4.600274972299756E-3</v>
      </c>
      <c r="H613" s="94">
        <f t="shared" si="378"/>
        <v>45495</v>
      </c>
      <c r="I613" s="94">
        <f t="shared" si="381"/>
        <v>45495</v>
      </c>
      <c r="J613" s="95">
        <f t="shared" si="388"/>
        <v>22</v>
      </c>
      <c r="K613" s="95">
        <f t="shared" si="375"/>
        <v>18</v>
      </c>
      <c r="L613" s="8">
        <f t="shared" si="389"/>
        <v>1.0037622900000001</v>
      </c>
      <c r="M613" s="96">
        <f t="shared" si="374"/>
        <v>1.0037996</v>
      </c>
      <c r="N613" s="96">
        <f t="shared" si="395"/>
        <v>1.0784186561687865</v>
      </c>
      <c r="O613" s="89">
        <f t="shared" si="372"/>
        <v>1.08247597</v>
      </c>
      <c r="P613" s="89">
        <f t="shared" si="382"/>
        <v>850.33951316000002</v>
      </c>
      <c r="Q613" s="11">
        <f t="shared" si="391"/>
        <v>0</v>
      </c>
      <c r="R613" s="7">
        <f t="shared" si="392"/>
        <v>0</v>
      </c>
      <c r="S613" s="89">
        <f t="shared" si="371"/>
        <v>0</v>
      </c>
      <c r="T613" s="98">
        <f t="shared" si="390"/>
        <v>8.5000000000000006E-2</v>
      </c>
      <c r="U613" s="97">
        <f t="shared" ref="U613:U676" si="396">IF(Q612&gt;0,1,IF(K613=K612,U612,U612+1))</f>
        <v>18</v>
      </c>
      <c r="V613" s="97">
        <v>252</v>
      </c>
      <c r="W613" s="96">
        <f t="shared" si="383"/>
        <v>1.005844153</v>
      </c>
      <c r="X613" s="89">
        <f t="shared" si="384"/>
        <v>4.9695142099999998</v>
      </c>
      <c r="Y613" s="137">
        <f t="shared" si="385"/>
        <v>0</v>
      </c>
      <c r="Z613" s="99" t="str">
        <f t="shared" si="393"/>
        <v>J=</v>
      </c>
      <c r="AA613" s="94">
        <f t="shared" si="394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386"/>
        <v>45490</v>
      </c>
      <c r="B614" s="89">
        <f t="shared" si="379"/>
        <v>855.76447996000002</v>
      </c>
      <c r="C614" s="89">
        <f t="shared" si="373"/>
        <v>785.55047570215243</v>
      </c>
      <c r="D614" s="90">
        <f t="shared" si="387"/>
        <v>6895.24</v>
      </c>
      <c r="E614" s="91">
        <f t="shared" si="376"/>
        <v>6926.96</v>
      </c>
      <c r="F614" s="92">
        <f t="shared" si="377"/>
        <v>45432</v>
      </c>
      <c r="G614" s="93">
        <f t="shared" si="380"/>
        <v>4.600274972299756E-3</v>
      </c>
      <c r="H614" s="94">
        <f t="shared" si="378"/>
        <v>45495</v>
      </c>
      <c r="I614" s="94">
        <f t="shared" si="381"/>
        <v>45495</v>
      </c>
      <c r="J614" s="95">
        <f t="shared" si="388"/>
        <v>22</v>
      </c>
      <c r="K614" s="95">
        <f t="shared" si="375"/>
        <v>19</v>
      </c>
      <c r="L614" s="8">
        <f t="shared" si="389"/>
        <v>1.00397172</v>
      </c>
      <c r="M614" s="96">
        <f t="shared" si="374"/>
        <v>1.0037996</v>
      </c>
      <c r="N614" s="96">
        <f t="shared" si="395"/>
        <v>1.0784186561687865</v>
      </c>
      <c r="O614" s="89">
        <f t="shared" si="372"/>
        <v>1.08270183</v>
      </c>
      <c r="P614" s="89">
        <f t="shared" si="382"/>
        <v>850.51693760000001</v>
      </c>
      <c r="Q614" s="11">
        <f t="shared" si="391"/>
        <v>0</v>
      </c>
      <c r="R614" s="7">
        <f t="shared" si="392"/>
        <v>0</v>
      </c>
      <c r="S614" s="89">
        <f t="shared" si="371"/>
        <v>0</v>
      </c>
      <c r="T614" s="98">
        <f t="shared" si="390"/>
        <v>8.5000000000000006E-2</v>
      </c>
      <c r="U614" s="97">
        <f t="shared" si="396"/>
        <v>19</v>
      </c>
      <c r="V614" s="97">
        <v>252</v>
      </c>
      <c r="W614" s="96">
        <f t="shared" si="383"/>
        <v>1.0061698269999999</v>
      </c>
      <c r="X614" s="89">
        <f t="shared" si="384"/>
        <v>5.2475423599999997</v>
      </c>
      <c r="Y614" s="137">
        <f t="shared" si="385"/>
        <v>0</v>
      </c>
      <c r="Z614" s="99" t="str">
        <f t="shared" si="393"/>
        <v>J=</v>
      </c>
      <c r="AA614" s="94">
        <f t="shared" si="394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386"/>
        <v>45491</v>
      </c>
      <c r="B615" s="89">
        <f t="shared" si="379"/>
        <v>856.22016284000006</v>
      </c>
      <c r="C615" s="89">
        <f t="shared" si="373"/>
        <v>785.55047570215243</v>
      </c>
      <c r="D615" s="90">
        <f t="shared" si="387"/>
        <v>6895.24</v>
      </c>
      <c r="E615" s="91">
        <f t="shared" si="376"/>
        <v>6926.96</v>
      </c>
      <c r="F615" s="92">
        <f t="shared" si="377"/>
        <v>45432</v>
      </c>
      <c r="G615" s="93">
        <f t="shared" si="380"/>
        <v>4.600274972299756E-3</v>
      </c>
      <c r="H615" s="94">
        <f t="shared" si="378"/>
        <v>45495</v>
      </c>
      <c r="I615" s="94">
        <f t="shared" si="381"/>
        <v>45495</v>
      </c>
      <c r="J615" s="95">
        <f t="shared" si="388"/>
        <v>22</v>
      </c>
      <c r="K615" s="95">
        <f t="shared" si="375"/>
        <v>20</v>
      </c>
      <c r="L615" s="8">
        <f t="shared" si="389"/>
        <v>1.0041811899999999</v>
      </c>
      <c r="M615" s="96">
        <f t="shared" si="374"/>
        <v>1.0037996</v>
      </c>
      <c r="N615" s="96">
        <f t="shared" si="395"/>
        <v>1.0784186561687865</v>
      </c>
      <c r="O615" s="89">
        <f t="shared" si="372"/>
        <v>1.08292772</v>
      </c>
      <c r="P615" s="89">
        <f t="shared" si="382"/>
        <v>850.69438559000002</v>
      </c>
      <c r="Q615" s="11">
        <f t="shared" si="391"/>
        <v>0</v>
      </c>
      <c r="R615" s="7">
        <f t="shared" si="392"/>
        <v>0</v>
      </c>
      <c r="S615" s="89">
        <f t="shared" ref="S615:S678" si="397">IF(R615&gt;0,TRUNC(R615*P615,8),0)</f>
        <v>0</v>
      </c>
      <c r="T615" s="98">
        <f t="shared" si="390"/>
        <v>8.5000000000000006E-2</v>
      </c>
      <c r="U615" s="97">
        <f t="shared" si="396"/>
        <v>20</v>
      </c>
      <c r="V615" s="97">
        <v>252</v>
      </c>
      <c r="W615" s="96">
        <f t="shared" si="383"/>
        <v>1.006495608</v>
      </c>
      <c r="X615" s="89">
        <f t="shared" si="384"/>
        <v>5.52577725</v>
      </c>
      <c r="Y615" s="137">
        <f t="shared" si="385"/>
        <v>0</v>
      </c>
      <c r="Z615" s="99" t="str">
        <f t="shared" si="393"/>
        <v>J=</v>
      </c>
      <c r="AA615" s="94">
        <f t="shared" si="394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386"/>
        <v>45492</v>
      </c>
      <c r="B616" s="89">
        <f t="shared" si="379"/>
        <v>856.67609729000003</v>
      </c>
      <c r="C616" s="89">
        <f t="shared" si="373"/>
        <v>785.55047570215243</v>
      </c>
      <c r="D616" s="90">
        <f t="shared" si="387"/>
        <v>6895.24</v>
      </c>
      <c r="E616" s="91">
        <f t="shared" si="376"/>
        <v>6926.96</v>
      </c>
      <c r="F616" s="92">
        <f t="shared" si="377"/>
        <v>45432</v>
      </c>
      <c r="G616" s="93">
        <f t="shared" si="380"/>
        <v>4.600274972299756E-3</v>
      </c>
      <c r="H616" s="94">
        <f t="shared" si="378"/>
        <v>45495</v>
      </c>
      <c r="I616" s="94">
        <f t="shared" si="381"/>
        <v>45495</v>
      </c>
      <c r="J616" s="95">
        <f t="shared" si="388"/>
        <v>22</v>
      </c>
      <c r="K616" s="95">
        <f t="shared" si="375"/>
        <v>21</v>
      </c>
      <c r="L616" s="8">
        <f t="shared" si="389"/>
        <v>1.00439071</v>
      </c>
      <c r="M616" s="96">
        <f t="shared" si="374"/>
        <v>1.0037996</v>
      </c>
      <c r="N616" s="96">
        <f t="shared" si="395"/>
        <v>1.0784186561687865</v>
      </c>
      <c r="O616" s="89">
        <f t="shared" si="372"/>
        <v>1.08315367</v>
      </c>
      <c r="P616" s="89">
        <f t="shared" si="382"/>
        <v>850.87188072000004</v>
      </c>
      <c r="Q616" s="11">
        <f t="shared" si="391"/>
        <v>0</v>
      </c>
      <c r="R616" s="7">
        <f t="shared" si="392"/>
        <v>0</v>
      </c>
      <c r="S616" s="89">
        <f t="shared" si="397"/>
        <v>0</v>
      </c>
      <c r="T616" s="98">
        <f t="shared" si="390"/>
        <v>8.5000000000000006E-2</v>
      </c>
      <c r="U616" s="97">
        <f t="shared" si="396"/>
        <v>21</v>
      </c>
      <c r="V616" s="97">
        <v>252</v>
      </c>
      <c r="W616" s="96">
        <f t="shared" si="383"/>
        <v>1.0068214929999999</v>
      </c>
      <c r="X616" s="89">
        <f t="shared" si="384"/>
        <v>5.8042165700000004</v>
      </c>
      <c r="Y616" s="137">
        <f t="shared" si="385"/>
        <v>0</v>
      </c>
      <c r="Z616" s="99" t="str">
        <f t="shared" si="393"/>
        <v>J=</v>
      </c>
      <c r="AA616" s="94">
        <f t="shared" si="394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386"/>
        <v>45493</v>
      </c>
      <c r="B617" s="89">
        <f t="shared" si="379"/>
        <v>857.13227805000008</v>
      </c>
      <c r="C617" s="89">
        <f t="shared" si="373"/>
        <v>785.55047570215243</v>
      </c>
      <c r="D617" s="90">
        <f t="shared" si="387"/>
        <v>6895.24</v>
      </c>
      <c r="E617" s="91">
        <f t="shared" si="376"/>
        <v>6926.96</v>
      </c>
      <c r="F617" s="92">
        <f t="shared" si="377"/>
        <v>45432</v>
      </c>
      <c r="G617" s="93">
        <f t="shared" si="380"/>
        <v>4.600274972299756E-3</v>
      </c>
      <c r="H617" s="94">
        <f t="shared" si="378"/>
        <v>45524</v>
      </c>
      <c r="I617" s="94">
        <f t="shared" si="381"/>
        <v>45495</v>
      </c>
      <c r="J617" s="95">
        <f t="shared" si="388"/>
        <v>22</v>
      </c>
      <c r="K617" s="95">
        <f t="shared" si="375"/>
        <v>22</v>
      </c>
      <c r="L617" s="8">
        <f t="shared" si="389"/>
        <v>1.0046002700000001</v>
      </c>
      <c r="M617" s="96">
        <f t="shared" si="374"/>
        <v>1.0037996</v>
      </c>
      <c r="N617" s="96">
        <f t="shared" si="395"/>
        <v>1.0784186561687865</v>
      </c>
      <c r="O617" s="89">
        <f t="shared" ref="O617:O680" si="398">TRUNC(TRUNC((L617*N617),15),8)</f>
        <v>1.08337967</v>
      </c>
      <c r="P617" s="89">
        <f t="shared" si="382"/>
        <v>851.04941513000006</v>
      </c>
      <c r="Q617" s="11">
        <f t="shared" si="391"/>
        <v>0</v>
      </c>
      <c r="R617" s="7">
        <f t="shared" si="392"/>
        <v>0</v>
      </c>
      <c r="S617" s="89">
        <f t="shared" si="397"/>
        <v>0</v>
      </c>
      <c r="T617" s="98">
        <f t="shared" si="390"/>
        <v>8.5000000000000006E-2</v>
      </c>
      <c r="U617" s="97">
        <f t="shared" si="396"/>
        <v>22</v>
      </c>
      <c r="V617" s="97">
        <v>252</v>
      </c>
      <c r="W617" s="96">
        <f t="shared" si="383"/>
        <v>1.007147485</v>
      </c>
      <c r="X617" s="89">
        <f t="shared" si="384"/>
        <v>6.0828629200000002</v>
      </c>
      <c r="Y617" s="137">
        <f t="shared" si="385"/>
        <v>0</v>
      </c>
      <c r="Z617" s="99" t="str">
        <f t="shared" si="393"/>
        <v>J=</v>
      </c>
      <c r="AA617" s="94">
        <f t="shared" si="394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386"/>
        <v>45494</v>
      </c>
      <c r="B618" s="89">
        <f t="shared" si="379"/>
        <v>857.13227805000008</v>
      </c>
      <c r="C618" s="89">
        <f t="shared" ref="C618:C681" si="399">C617-(S617/O617)</f>
        <v>785.55047570215243</v>
      </c>
      <c r="D618" s="90">
        <f t="shared" si="387"/>
        <v>6895.24</v>
      </c>
      <c r="E618" s="91">
        <f t="shared" si="376"/>
        <v>6926.96</v>
      </c>
      <c r="F618" s="92">
        <f t="shared" si="377"/>
        <v>45432</v>
      </c>
      <c r="G618" s="93">
        <f t="shared" si="380"/>
        <v>4.600274972299756E-3</v>
      </c>
      <c r="H618" s="94">
        <f t="shared" si="378"/>
        <v>45524</v>
      </c>
      <c r="I618" s="94">
        <f t="shared" si="381"/>
        <v>45495</v>
      </c>
      <c r="J618" s="95">
        <f t="shared" si="388"/>
        <v>22</v>
      </c>
      <c r="K618" s="95">
        <f t="shared" si="375"/>
        <v>22</v>
      </c>
      <c r="L618" s="8">
        <f t="shared" si="389"/>
        <v>1.0046002700000001</v>
      </c>
      <c r="M618" s="96">
        <f t="shared" ref="M618:M681" si="400">IF(I618&gt;I617,L617,M617)</f>
        <v>1.0037996</v>
      </c>
      <c r="N618" s="96">
        <f t="shared" si="395"/>
        <v>1.0784186561687865</v>
      </c>
      <c r="O618" s="89">
        <f t="shared" si="398"/>
        <v>1.08337967</v>
      </c>
      <c r="P618" s="89">
        <f t="shared" si="382"/>
        <v>851.04941513000006</v>
      </c>
      <c r="Q618" s="11">
        <f t="shared" si="391"/>
        <v>0</v>
      </c>
      <c r="R618" s="7">
        <f t="shared" si="392"/>
        <v>0</v>
      </c>
      <c r="S618" s="89">
        <f t="shared" si="397"/>
        <v>0</v>
      </c>
      <c r="T618" s="98">
        <f t="shared" si="390"/>
        <v>8.5000000000000006E-2</v>
      </c>
      <c r="U618" s="97">
        <f t="shared" si="396"/>
        <v>22</v>
      </c>
      <c r="V618" s="97">
        <v>252</v>
      </c>
      <c r="W618" s="96">
        <f t="shared" si="383"/>
        <v>1.007147485</v>
      </c>
      <c r="X618" s="89">
        <f t="shared" si="384"/>
        <v>6.0828629200000002</v>
      </c>
      <c r="Y618" s="137">
        <f t="shared" si="385"/>
        <v>0</v>
      </c>
      <c r="Z618" s="99" t="str">
        <f t="shared" si="393"/>
        <v>J=</v>
      </c>
      <c r="AA618" s="94">
        <f t="shared" si="394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88">
        <f t="shared" si="386"/>
        <v>45495</v>
      </c>
      <c r="B619" s="89">
        <f t="shared" si="379"/>
        <v>857.13227805000008</v>
      </c>
      <c r="C619" s="89">
        <f t="shared" si="399"/>
        <v>785.55047570215243</v>
      </c>
      <c r="D619" s="90">
        <f t="shared" si="387"/>
        <v>6895.24</v>
      </c>
      <c r="E619" s="91">
        <f t="shared" si="376"/>
        <v>6926.96</v>
      </c>
      <c r="F619" s="92">
        <f t="shared" si="377"/>
        <v>45432</v>
      </c>
      <c r="G619" s="93">
        <f t="shared" si="380"/>
        <v>4.600274972299756E-3</v>
      </c>
      <c r="H619" s="94">
        <f t="shared" si="378"/>
        <v>45524</v>
      </c>
      <c r="I619" s="94">
        <f t="shared" si="381"/>
        <v>45495</v>
      </c>
      <c r="J619" s="95">
        <f t="shared" si="388"/>
        <v>22</v>
      </c>
      <c r="K619" s="95">
        <f t="shared" ref="K619:K682" si="401">(J619-(NETWORKDAYS(A619,I619,AD$201:AD$502)-1))</f>
        <v>22</v>
      </c>
      <c r="L619" s="8">
        <f t="shared" si="389"/>
        <v>1.0046002700000001</v>
      </c>
      <c r="M619" s="96">
        <f t="shared" si="400"/>
        <v>1.0037996</v>
      </c>
      <c r="N619" s="96">
        <f t="shared" si="395"/>
        <v>1.0784186561687865</v>
      </c>
      <c r="O619" s="89">
        <f t="shared" si="398"/>
        <v>1.08337967</v>
      </c>
      <c r="P619" s="89">
        <f t="shared" si="382"/>
        <v>851.04941513000006</v>
      </c>
      <c r="Q619" s="11">
        <f t="shared" si="391"/>
        <v>20</v>
      </c>
      <c r="R619" s="158">
        <f>S619/P619</f>
        <v>2.4428910049628837E-2</v>
      </c>
      <c r="S619" s="159">
        <f>14.26358807+6.52662154</f>
        <v>20.790209610000002</v>
      </c>
      <c r="T619" s="98">
        <f t="shared" si="390"/>
        <v>8.5000000000000006E-2</v>
      </c>
      <c r="U619" s="97">
        <f t="shared" si="396"/>
        <v>22</v>
      </c>
      <c r="V619" s="97">
        <v>252</v>
      </c>
      <c r="W619" s="96">
        <f t="shared" si="383"/>
        <v>1.007147485</v>
      </c>
      <c r="X619" s="89">
        <f t="shared" si="384"/>
        <v>6.0828629200000002</v>
      </c>
      <c r="Y619" s="137">
        <f t="shared" si="385"/>
        <v>26.873072530000002</v>
      </c>
      <c r="Z619" s="99" t="str">
        <f t="shared" si="393"/>
        <v>J=</v>
      </c>
      <c r="AA619" s="94">
        <f t="shared" si="394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386"/>
        <v>45496</v>
      </c>
      <c r="B620" s="89">
        <f t="shared" si="379"/>
        <v>830.61101387000008</v>
      </c>
      <c r="C620" s="89">
        <f t="shared" si="399"/>
        <v>766.36033379188382</v>
      </c>
      <c r="D620" s="90">
        <f t="shared" si="387"/>
        <v>6926.96</v>
      </c>
      <c r="E620" s="91">
        <f t="shared" ref="E620:E683" si="402">IF($K620=1,VLOOKUP($A619,$AO$10:$AS$200,4),E619)</f>
        <v>6941.51</v>
      </c>
      <c r="F620" s="92">
        <f t="shared" ref="F620:F683" si="403">IF($K620=1,VLOOKUP($A619,$AO$10:$AS$200,5),F619)</f>
        <v>45465</v>
      </c>
      <c r="G620" s="93">
        <f t="shared" si="380"/>
        <v>2.1004885259912065E-3</v>
      </c>
      <c r="H620" s="94">
        <f t="shared" ref="H620:H683" si="404">IF(DAY(A620)=H$9,VLOOKUP(A620,AH$118:AN$450,4),H619)</f>
        <v>45524</v>
      </c>
      <c r="I620" s="94">
        <f t="shared" si="381"/>
        <v>45524</v>
      </c>
      <c r="J620" s="95">
        <f t="shared" si="388"/>
        <v>21</v>
      </c>
      <c r="K620" s="95">
        <f t="shared" si="401"/>
        <v>1</v>
      </c>
      <c r="L620" s="8">
        <f t="shared" si="389"/>
        <v>1.00009992</v>
      </c>
      <c r="M620" s="96">
        <f t="shared" si="400"/>
        <v>1.0046002700000001</v>
      </c>
      <c r="N620" s="96">
        <f t="shared" si="395"/>
        <v>1.0833796731602001</v>
      </c>
      <c r="O620" s="89">
        <f t="shared" si="398"/>
        <v>1.08348792</v>
      </c>
      <c r="P620" s="89">
        <f t="shared" si="382"/>
        <v>830.34216403000005</v>
      </c>
      <c r="Q620" s="11">
        <f t="shared" si="391"/>
        <v>0</v>
      </c>
      <c r="R620" s="7">
        <f t="shared" si="392"/>
        <v>0</v>
      </c>
      <c r="S620" s="89">
        <f t="shared" si="397"/>
        <v>0</v>
      </c>
      <c r="T620" s="98">
        <f t="shared" si="390"/>
        <v>8.5000000000000006E-2</v>
      </c>
      <c r="U620" s="97">
        <f t="shared" si="396"/>
        <v>1</v>
      </c>
      <c r="V620" s="97">
        <v>252</v>
      </c>
      <c r="W620" s="96">
        <f t="shared" si="383"/>
        <v>1.0003237819999999</v>
      </c>
      <c r="X620" s="89">
        <f t="shared" si="384"/>
        <v>0.26884984000000001</v>
      </c>
      <c r="Y620" s="137">
        <f t="shared" si="385"/>
        <v>0</v>
      </c>
      <c r="Z620" s="99" t="str">
        <f t="shared" si="393"/>
        <v>J=</v>
      </c>
      <c r="AA620" s="94">
        <f t="shared" si="394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386"/>
        <v>45497</v>
      </c>
      <c r="B621" s="89">
        <f t="shared" si="379"/>
        <v>830.96297163999998</v>
      </c>
      <c r="C621" s="89">
        <f t="shared" si="399"/>
        <v>766.36033379188382</v>
      </c>
      <c r="D621" s="90">
        <f t="shared" si="387"/>
        <v>6926.96</v>
      </c>
      <c r="E621" s="91">
        <f t="shared" si="402"/>
        <v>6941.51</v>
      </c>
      <c r="F621" s="92">
        <f t="shared" si="403"/>
        <v>45465</v>
      </c>
      <c r="G621" s="93">
        <f t="shared" si="380"/>
        <v>2.1004885259912065E-3</v>
      </c>
      <c r="H621" s="94">
        <f t="shared" si="404"/>
        <v>45524</v>
      </c>
      <c r="I621" s="94">
        <f t="shared" si="381"/>
        <v>45524</v>
      </c>
      <c r="J621" s="95">
        <f t="shared" si="388"/>
        <v>21</v>
      </c>
      <c r="K621" s="95">
        <f t="shared" si="401"/>
        <v>2</v>
      </c>
      <c r="L621" s="8">
        <f t="shared" si="389"/>
        <v>1.00019985</v>
      </c>
      <c r="M621" s="96">
        <f t="shared" si="400"/>
        <v>1.0046002700000001</v>
      </c>
      <c r="N621" s="96">
        <f t="shared" si="395"/>
        <v>1.0833796731602001</v>
      </c>
      <c r="O621" s="89">
        <f t="shared" si="398"/>
        <v>1.08359618</v>
      </c>
      <c r="P621" s="89">
        <f t="shared" si="382"/>
        <v>830.42513020000001</v>
      </c>
      <c r="Q621" s="11">
        <f t="shared" si="391"/>
        <v>0</v>
      </c>
      <c r="R621" s="7">
        <f t="shared" si="392"/>
        <v>0</v>
      </c>
      <c r="S621" s="89">
        <f t="shared" si="397"/>
        <v>0</v>
      </c>
      <c r="T621" s="98">
        <f t="shared" si="390"/>
        <v>8.5000000000000006E-2</v>
      </c>
      <c r="U621" s="97">
        <f t="shared" si="396"/>
        <v>2</v>
      </c>
      <c r="V621" s="97">
        <v>252</v>
      </c>
      <c r="W621" s="96">
        <f t="shared" si="383"/>
        <v>1.00064767</v>
      </c>
      <c r="X621" s="89">
        <f t="shared" si="384"/>
        <v>0.53784144</v>
      </c>
      <c r="Y621" s="137">
        <f t="shared" si="385"/>
        <v>0</v>
      </c>
      <c r="Z621" s="99" t="str">
        <f t="shared" si="393"/>
        <v>J=</v>
      </c>
      <c r="AA621" s="94">
        <f t="shared" si="394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386"/>
        <v>45498</v>
      </c>
      <c r="B622" s="89">
        <f t="shared" si="379"/>
        <v>831.31509254000002</v>
      </c>
      <c r="C622" s="89">
        <f t="shared" si="399"/>
        <v>766.36033379188382</v>
      </c>
      <c r="D622" s="90">
        <f t="shared" si="387"/>
        <v>6926.96</v>
      </c>
      <c r="E622" s="91">
        <f t="shared" si="402"/>
        <v>6941.51</v>
      </c>
      <c r="F622" s="92">
        <f t="shared" si="403"/>
        <v>45465</v>
      </c>
      <c r="G622" s="93">
        <f t="shared" si="380"/>
        <v>2.1004885259912065E-3</v>
      </c>
      <c r="H622" s="94">
        <f t="shared" si="404"/>
        <v>45524</v>
      </c>
      <c r="I622" s="94">
        <f t="shared" si="381"/>
        <v>45524</v>
      </c>
      <c r="J622" s="95">
        <f t="shared" si="388"/>
        <v>21</v>
      </c>
      <c r="K622" s="95">
        <f t="shared" si="401"/>
        <v>3</v>
      </c>
      <c r="L622" s="8">
        <f t="shared" si="389"/>
        <v>1.0002998000000001</v>
      </c>
      <c r="M622" s="96">
        <f t="shared" si="400"/>
        <v>1.0046002700000001</v>
      </c>
      <c r="N622" s="96">
        <f t="shared" si="395"/>
        <v>1.0833796731602001</v>
      </c>
      <c r="O622" s="89">
        <f t="shared" si="398"/>
        <v>1.08370447</v>
      </c>
      <c r="P622" s="89">
        <f t="shared" si="382"/>
        <v>830.50811936000002</v>
      </c>
      <c r="Q622" s="11">
        <f t="shared" si="391"/>
        <v>0</v>
      </c>
      <c r="R622" s="7">
        <f t="shared" si="392"/>
        <v>0</v>
      </c>
      <c r="S622" s="89">
        <f t="shared" si="397"/>
        <v>0</v>
      </c>
      <c r="T622" s="98">
        <f t="shared" si="390"/>
        <v>8.5000000000000006E-2</v>
      </c>
      <c r="U622" s="97">
        <f t="shared" si="396"/>
        <v>3</v>
      </c>
      <c r="V622" s="97">
        <v>252</v>
      </c>
      <c r="W622" s="96">
        <f t="shared" si="383"/>
        <v>1.000971662</v>
      </c>
      <c r="X622" s="89">
        <f t="shared" si="384"/>
        <v>0.80697317999999996</v>
      </c>
      <c r="Y622" s="137">
        <f t="shared" si="385"/>
        <v>0</v>
      </c>
      <c r="Z622" s="99" t="str">
        <f t="shared" si="393"/>
        <v>J=</v>
      </c>
      <c r="AA622" s="94">
        <f t="shared" si="394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386"/>
        <v>45499</v>
      </c>
      <c r="B623" s="89">
        <f t="shared" si="379"/>
        <v>831.66734673999997</v>
      </c>
      <c r="C623" s="89">
        <f t="shared" si="399"/>
        <v>766.36033379188382</v>
      </c>
      <c r="D623" s="90">
        <f t="shared" si="387"/>
        <v>6926.96</v>
      </c>
      <c r="E623" s="91">
        <f t="shared" si="402"/>
        <v>6941.51</v>
      </c>
      <c r="F623" s="92">
        <f t="shared" si="403"/>
        <v>45465</v>
      </c>
      <c r="G623" s="93">
        <f t="shared" si="380"/>
        <v>2.1004885259912065E-3</v>
      </c>
      <c r="H623" s="94">
        <f t="shared" si="404"/>
        <v>45524</v>
      </c>
      <c r="I623" s="94">
        <f t="shared" si="381"/>
        <v>45524</v>
      </c>
      <c r="J623" s="95">
        <f t="shared" si="388"/>
        <v>21</v>
      </c>
      <c r="K623" s="95">
        <f t="shared" si="401"/>
        <v>4</v>
      </c>
      <c r="L623" s="8">
        <f t="shared" si="389"/>
        <v>1.0003997499999999</v>
      </c>
      <c r="M623" s="96">
        <f t="shared" si="400"/>
        <v>1.0046002700000001</v>
      </c>
      <c r="N623" s="96">
        <f t="shared" si="395"/>
        <v>1.0833796731602001</v>
      </c>
      <c r="O623" s="89">
        <f t="shared" si="398"/>
        <v>1.0838127500000001</v>
      </c>
      <c r="P623" s="89">
        <f t="shared" si="382"/>
        <v>830.59110084999998</v>
      </c>
      <c r="Q623" s="11">
        <f t="shared" si="391"/>
        <v>0</v>
      </c>
      <c r="R623" s="7">
        <f t="shared" si="392"/>
        <v>0</v>
      </c>
      <c r="S623" s="89">
        <f t="shared" si="397"/>
        <v>0</v>
      </c>
      <c r="T623" s="98">
        <f t="shared" si="390"/>
        <v>8.5000000000000006E-2</v>
      </c>
      <c r="U623" s="97">
        <f t="shared" si="396"/>
        <v>4</v>
      </c>
      <c r="V623" s="97">
        <v>252</v>
      </c>
      <c r="W623" s="96">
        <f t="shared" si="383"/>
        <v>1.001295759</v>
      </c>
      <c r="X623" s="89">
        <f t="shared" si="384"/>
        <v>1.07624589</v>
      </c>
      <c r="Y623" s="137">
        <f t="shared" si="385"/>
        <v>0</v>
      </c>
      <c r="Z623" s="99" t="str">
        <f t="shared" si="393"/>
        <v>J=</v>
      </c>
      <c r="AA623" s="94">
        <f t="shared" si="394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386"/>
        <v>45500</v>
      </c>
      <c r="B624" s="89">
        <f t="shared" si="379"/>
        <v>832.01974962999998</v>
      </c>
      <c r="C624" s="89">
        <f t="shared" si="399"/>
        <v>766.36033379188382</v>
      </c>
      <c r="D624" s="90">
        <f t="shared" si="387"/>
        <v>6926.96</v>
      </c>
      <c r="E624" s="91">
        <f t="shared" si="402"/>
        <v>6941.51</v>
      </c>
      <c r="F624" s="92">
        <f t="shared" si="403"/>
        <v>45465</v>
      </c>
      <c r="G624" s="93">
        <f t="shared" si="380"/>
        <v>2.1004885259912065E-3</v>
      </c>
      <c r="H624" s="94">
        <f t="shared" si="404"/>
        <v>45524</v>
      </c>
      <c r="I624" s="94">
        <f t="shared" si="381"/>
        <v>45524</v>
      </c>
      <c r="J624" s="95">
        <f t="shared" si="388"/>
        <v>21</v>
      </c>
      <c r="K624" s="95">
        <f t="shared" si="401"/>
        <v>5</v>
      </c>
      <c r="L624" s="8">
        <f t="shared" si="389"/>
        <v>1.0004997099999999</v>
      </c>
      <c r="M624" s="96">
        <f t="shared" si="400"/>
        <v>1.0046002700000001</v>
      </c>
      <c r="N624" s="96">
        <f t="shared" si="395"/>
        <v>1.0833796731602001</v>
      </c>
      <c r="O624" s="89">
        <f t="shared" si="398"/>
        <v>1.0839210399999999</v>
      </c>
      <c r="P624" s="89">
        <f t="shared" si="382"/>
        <v>830.67409000999999</v>
      </c>
      <c r="Q624" s="11">
        <f t="shared" si="391"/>
        <v>0</v>
      </c>
      <c r="R624" s="7">
        <f t="shared" si="392"/>
        <v>0</v>
      </c>
      <c r="S624" s="89">
        <f t="shared" si="397"/>
        <v>0</v>
      </c>
      <c r="T624" s="98">
        <f t="shared" si="390"/>
        <v>8.5000000000000006E-2</v>
      </c>
      <c r="U624" s="97">
        <f t="shared" si="396"/>
        <v>5</v>
      </c>
      <c r="V624" s="97">
        <v>252</v>
      </c>
      <c r="W624" s="96">
        <f t="shared" si="383"/>
        <v>1.0016199610000001</v>
      </c>
      <c r="X624" s="89">
        <f t="shared" si="384"/>
        <v>1.3456596199999999</v>
      </c>
      <c r="Y624" s="137">
        <f t="shared" si="385"/>
        <v>0</v>
      </c>
      <c r="Z624" s="99" t="str">
        <f t="shared" si="393"/>
        <v>J=</v>
      </c>
      <c r="AA624" s="94">
        <f t="shared" si="394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386"/>
        <v>45501</v>
      </c>
      <c r="B625" s="89">
        <f t="shared" si="379"/>
        <v>832.01974962999998</v>
      </c>
      <c r="C625" s="89">
        <f t="shared" si="399"/>
        <v>766.36033379188382</v>
      </c>
      <c r="D625" s="90">
        <f t="shared" si="387"/>
        <v>6926.96</v>
      </c>
      <c r="E625" s="91">
        <f t="shared" si="402"/>
        <v>6941.51</v>
      </c>
      <c r="F625" s="92">
        <f t="shared" si="403"/>
        <v>45465</v>
      </c>
      <c r="G625" s="93">
        <f t="shared" si="380"/>
        <v>2.1004885259912065E-3</v>
      </c>
      <c r="H625" s="94">
        <f t="shared" si="404"/>
        <v>45524</v>
      </c>
      <c r="I625" s="94">
        <f t="shared" si="381"/>
        <v>45524</v>
      </c>
      <c r="J625" s="95">
        <f t="shared" si="388"/>
        <v>21</v>
      </c>
      <c r="K625" s="95">
        <f t="shared" si="401"/>
        <v>5</v>
      </c>
      <c r="L625" s="8">
        <f t="shared" si="389"/>
        <v>1.0004997099999999</v>
      </c>
      <c r="M625" s="96">
        <f t="shared" si="400"/>
        <v>1.0046002700000001</v>
      </c>
      <c r="N625" s="96">
        <f t="shared" si="395"/>
        <v>1.0833796731602001</v>
      </c>
      <c r="O625" s="89">
        <f t="shared" si="398"/>
        <v>1.0839210399999999</v>
      </c>
      <c r="P625" s="89">
        <f t="shared" si="382"/>
        <v>830.67409000999999</v>
      </c>
      <c r="Q625" s="11">
        <f t="shared" si="391"/>
        <v>0</v>
      </c>
      <c r="R625" s="7">
        <f t="shared" si="392"/>
        <v>0</v>
      </c>
      <c r="S625" s="89">
        <f t="shared" si="397"/>
        <v>0</v>
      </c>
      <c r="T625" s="98">
        <f t="shared" si="390"/>
        <v>8.5000000000000006E-2</v>
      </c>
      <c r="U625" s="97">
        <f t="shared" si="396"/>
        <v>5</v>
      </c>
      <c r="V625" s="97">
        <v>252</v>
      </c>
      <c r="W625" s="96">
        <f t="shared" si="383"/>
        <v>1.0016199610000001</v>
      </c>
      <c r="X625" s="89">
        <f t="shared" si="384"/>
        <v>1.3456596199999999</v>
      </c>
      <c r="Y625" s="137">
        <f t="shared" si="385"/>
        <v>0</v>
      </c>
      <c r="Z625" s="99" t="str">
        <f t="shared" si="393"/>
        <v>J=</v>
      </c>
      <c r="AA625" s="94">
        <f t="shared" si="394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386"/>
        <v>45502</v>
      </c>
      <c r="B626" s="89">
        <f t="shared" si="379"/>
        <v>832.01974962999998</v>
      </c>
      <c r="C626" s="89">
        <f t="shared" si="399"/>
        <v>766.36033379188382</v>
      </c>
      <c r="D626" s="90">
        <f t="shared" si="387"/>
        <v>6926.96</v>
      </c>
      <c r="E626" s="91">
        <f t="shared" si="402"/>
        <v>6941.51</v>
      </c>
      <c r="F626" s="92">
        <f t="shared" si="403"/>
        <v>45465</v>
      </c>
      <c r="G626" s="93">
        <f t="shared" si="380"/>
        <v>2.1004885259912065E-3</v>
      </c>
      <c r="H626" s="94">
        <f t="shared" si="404"/>
        <v>45524</v>
      </c>
      <c r="I626" s="94">
        <f t="shared" si="381"/>
        <v>45524</v>
      </c>
      <c r="J626" s="95">
        <f t="shared" si="388"/>
        <v>21</v>
      </c>
      <c r="K626" s="95">
        <f t="shared" si="401"/>
        <v>5</v>
      </c>
      <c r="L626" s="8">
        <f t="shared" si="389"/>
        <v>1.0004997099999999</v>
      </c>
      <c r="M626" s="96">
        <f t="shared" si="400"/>
        <v>1.0046002700000001</v>
      </c>
      <c r="N626" s="96">
        <f t="shared" si="395"/>
        <v>1.0833796731602001</v>
      </c>
      <c r="O626" s="89">
        <f t="shared" si="398"/>
        <v>1.0839210399999999</v>
      </c>
      <c r="P626" s="89">
        <f t="shared" si="382"/>
        <v>830.67409000999999</v>
      </c>
      <c r="Q626" s="11">
        <f t="shared" si="391"/>
        <v>0</v>
      </c>
      <c r="R626" s="7">
        <f t="shared" si="392"/>
        <v>0</v>
      </c>
      <c r="S626" s="89">
        <f t="shared" si="397"/>
        <v>0</v>
      </c>
      <c r="T626" s="98">
        <f t="shared" si="390"/>
        <v>8.5000000000000006E-2</v>
      </c>
      <c r="U626" s="97">
        <f t="shared" si="396"/>
        <v>5</v>
      </c>
      <c r="V626" s="97">
        <v>252</v>
      </c>
      <c r="W626" s="96">
        <f t="shared" si="383"/>
        <v>1.0016199610000001</v>
      </c>
      <c r="X626" s="89">
        <f t="shared" si="384"/>
        <v>1.3456596199999999</v>
      </c>
      <c r="Y626" s="137">
        <f t="shared" si="385"/>
        <v>0</v>
      </c>
      <c r="Z626" s="99" t="str">
        <f t="shared" si="393"/>
        <v>J=</v>
      </c>
      <c r="AA626" s="94">
        <f t="shared" si="394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386"/>
        <v>45503</v>
      </c>
      <c r="B627" s="89">
        <f t="shared" si="379"/>
        <v>832.37230893000003</v>
      </c>
      <c r="C627" s="89">
        <f t="shared" si="399"/>
        <v>766.36033379188382</v>
      </c>
      <c r="D627" s="90">
        <f t="shared" si="387"/>
        <v>6926.96</v>
      </c>
      <c r="E627" s="91">
        <f t="shared" si="402"/>
        <v>6941.51</v>
      </c>
      <c r="F627" s="92">
        <f t="shared" si="403"/>
        <v>45465</v>
      </c>
      <c r="G627" s="93">
        <f t="shared" si="380"/>
        <v>2.1004885259912065E-3</v>
      </c>
      <c r="H627" s="94">
        <f t="shared" si="404"/>
        <v>45524</v>
      </c>
      <c r="I627" s="94">
        <f t="shared" si="381"/>
        <v>45524</v>
      </c>
      <c r="J627" s="95">
        <f t="shared" si="388"/>
        <v>21</v>
      </c>
      <c r="K627" s="95">
        <f t="shared" si="401"/>
        <v>6</v>
      </c>
      <c r="L627" s="8">
        <f t="shared" si="389"/>
        <v>1.0005996800000001</v>
      </c>
      <c r="M627" s="96">
        <f t="shared" si="400"/>
        <v>1.0046002700000001</v>
      </c>
      <c r="N627" s="96">
        <f t="shared" si="395"/>
        <v>1.0833796731602001</v>
      </c>
      <c r="O627" s="89">
        <f t="shared" si="398"/>
        <v>1.08402935</v>
      </c>
      <c r="P627" s="89">
        <f t="shared" si="382"/>
        <v>830.75709449999999</v>
      </c>
      <c r="Q627" s="11">
        <f t="shared" si="391"/>
        <v>0</v>
      </c>
      <c r="R627" s="7">
        <f t="shared" si="392"/>
        <v>0</v>
      </c>
      <c r="S627" s="89">
        <f t="shared" si="397"/>
        <v>0</v>
      </c>
      <c r="T627" s="98">
        <f t="shared" si="390"/>
        <v>8.5000000000000006E-2</v>
      </c>
      <c r="U627" s="97">
        <f t="shared" si="396"/>
        <v>6</v>
      </c>
      <c r="V627" s="97">
        <v>252</v>
      </c>
      <c r="W627" s="96">
        <f t="shared" si="383"/>
        <v>1.0019442679999999</v>
      </c>
      <c r="X627" s="89">
        <f t="shared" si="384"/>
        <v>1.61521443</v>
      </c>
      <c r="Y627" s="137">
        <f t="shared" si="385"/>
        <v>0</v>
      </c>
      <c r="Z627" s="99" t="str">
        <f t="shared" si="393"/>
        <v>J=</v>
      </c>
      <c r="AA627" s="94">
        <f t="shared" si="394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386"/>
        <v>45504</v>
      </c>
      <c r="B628" s="89">
        <f t="shared" si="379"/>
        <v>832.72502467000004</v>
      </c>
      <c r="C628" s="89">
        <f t="shared" si="399"/>
        <v>766.36033379188382</v>
      </c>
      <c r="D628" s="90">
        <f t="shared" si="387"/>
        <v>6926.96</v>
      </c>
      <c r="E628" s="91">
        <f t="shared" si="402"/>
        <v>6941.51</v>
      </c>
      <c r="F628" s="92">
        <f t="shared" si="403"/>
        <v>45465</v>
      </c>
      <c r="G628" s="93">
        <f t="shared" si="380"/>
        <v>2.1004885259912065E-3</v>
      </c>
      <c r="H628" s="94">
        <f t="shared" si="404"/>
        <v>45524</v>
      </c>
      <c r="I628" s="94">
        <f t="shared" si="381"/>
        <v>45524</v>
      </c>
      <c r="J628" s="95">
        <f t="shared" si="388"/>
        <v>21</v>
      </c>
      <c r="K628" s="95">
        <f t="shared" si="401"/>
        <v>7</v>
      </c>
      <c r="L628" s="8">
        <f t="shared" si="389"/>
        <v>1.0006996699999999</v>
      </c>
      <c r="M628" s="96">
        <f t="shared" si="400"/>
        <v>1.0046002700000001</v>
      </c>
      <c r="N628" s="96">
        <f t="shared" si="395"/>
        <v>1.0833796731602001</v>
      </c>
      <c r="O628" s="89">
        <f t="shared" si="398"/>
        <v>1.08413768</v>
      </c>
      <c r="P628" s="89">
        <f t="shared" si="382"/>
        <v>830.84011432</v>
      </c>
      <c r="Q628" s="11">
        <f t="shared" si="391"/>
        <v>0</v>
      </c>
      <c r="R628" s="7">
        <f t="shared" si="392"/>
        <v>0</v>
      </c>
      <c r="S628" s="89">
        <f t="shared" si="397"/>
        <v>0</v>
      </c>
      <c r="T628" s="98">
        <f t="shared" si="390"/>
        <v>8.5000000000000006E-2</v>
      </c>
      <c r="U628" s="97">
        <f t="shared" si="396"/>
        <v>7</v>
      </c>
      <c r="V628" s="97">
        <v>252</v>
      </c>
      <c r="W628" s="96">
        <f t="shared" si="383"/>
        <v>1.00226868</v>
      </c>
      <c r="X628" s="89">
        <f t="shared" si="384"/>
        <v>1.88491035</v>
      </c>
      <c r="Y628" s="137">
        <f t="shared" si="385"/>
        <v>0</v>
      </c>
      <c r="Z628" s="99" t="str">
        <f t="shared" si="393"/>
        <v>J=</v>
      </c>
      <c r="AA628" s="94">
        <f t="shared" si="394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386"/>
        <v>45505</v>
      </c>
      <c r="B629" s="89">
        <f t="shared" si="379"/>
        <v>833.07787382000004</v>
      </c>
      <c r="C629" s="89">
        <f t="shared" si="399"/>
        <v>766.36033379188382</v>
      </c>
      <c r="D629" s="90">
        <f t="shared" si="387"/>
        <v>6926.96</v>
      </c>
      <c r="E629" s="91">
        <f t="shared" si="402"/>
        <v>6941.51</v>
      </c>
      <c r="F629" s="92">
        <f t="shared" si="403"/>
        <v>45465</v>
      </c>
      <c r="G629" s="93">
        <f t="shared" si="380"/>
        <v>2.1004885259912065E-3</v>
      </c>
      <c r="H629" s="94">
        <f t="shared" si="404"/>
        <v>45524</v>
      </c>
      <c r="I629" s="94">
        <f t="shared" si="381"/>
        <v>45524</v>
      </c>
      <c r="J629" s="95">
        <f t="shared" si="388"/>
        <v>21</v>
      </c>
      <c r="K629" s="95">
        <f t="shared" si="401"/>
        <v>8</v>
      </c>
      <c r="L629" s="8">
        <f t="shared" si="389"/>
        <v>1.00079966</v>
      </c>
      <c r="M629" s="96">
        <f t="shared" si="400"/>
        <v>1.0046002700000001</v>
      </c>
      <c r="N629" s="96">
        <f t="shared" si="395"/>
        <v>1.0833796731602001</v>
      </c>
      <c r="O629" s="89">
        <f t="shared" si="398"/>
        <v>1.084246</v>
      </c>
      <c r="P629" s="89">
        <f t="shared" si="382"/>
        <v>830.92312647000006</v>
      </c>
      <c r="Q629" s="11">
        <f t="shared" si="391"/>
        <v>0</v>
      </c>
      <c r="R629" s="7">
        <f t="shared" si="392"/>
        <v>0</v>
      </c>
      <c r="S629" s="89">
        <f t="shared" si="397"/>
        <v>0</v>
      </c>
      <c r="T629" s="98">
        <f t="shared" si="390"/>
        <v>8.5000000000000006E-2</v>
      </c>
      <c r="U629" s="97">
        <f t="shared" si="396"/>
        <v>8</v>
      </c>
      <c r="V629" s="97">
        <v>252</v>
      </c>
      <c r="W629" s="96">
        <f t="shared" si="383"/>
        <v>1.0025931969999999</v>
      </c>
      <c r="X629" s="89">
        <f t="shared" si="384"/>
        <v>2.1547473500000001</v>
      </c>
      <c r="Y629" s="137">
        <f t="shared" si="385"/>
        <v>0</v>
      </c>
      <c r="Z629" s="99" t="str">
        <f t="shared" si="393"/>
        <v>J=</v>
      </c>
      <c r="AA629" s="94">
        <f t="shared" si="394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386"/>
        <v>45506</v>
      </c>
      <c r="B630" s="89">
        <f t="shared" si="379"/>
        <v>833.43087949000005</v>
      </c>
      <c r="C630" s="89">
        <f t="shared" si="399"/>
        <v>766.36033379188382</v>
      </c>
      <c r="D630" s="90">
        <f t="shared" si="387"/>
        <v>6926.96</v>
      </c>
      <c r="E630" s="91">
        <f t="shared" si="402"/>
        <v>6941.51</v>
      </c>
      <c r="F630" s="92">
        <f t="shared" si="403"/>
        <v>45465</v>
      </c>
      <c r="G630" s="93">
        <f t="shared" si="380"/>
        <v>2.1004885259912065E-3</v>
      </c>
      <c r="H630" s="94">
        <f t="shared" si="404"/>
        <v>45524</v>
      </c>
      <c r="I630" s="94">
        <f t="shared" si="381"/>
        <v>45524</v>
      </c>
      <c r="J630" s="95">
        <f t="shared" si="388"/>
        <v>21</v>
      </c>
      <c r="K630" s="95">
        <f t="shared" si="401"/>
        <v>9</v>
      </c>
      <c r="L630" s="8">
        <f t="shared" si="389"/>
        <v>1.00089966</v>
      </c>
      <c r="M630" s="96">
        <f t="shared" si="400"/>
        <v>1.0046002700000001</v>
      </c>
      <c r="N630" s="96">
        <f t="shared" si="395"/>
        <v>1.0833796731602001</v>
      </c>
      <c r="O630" s="89">
        <f t="shared" si="398"/>
        <v>1.08435434</v>
      </c>
      <c r="P630" s="89">
        <f t="shared" si="382"/>
        <v>831.00615395</v>
      </c>
      <c r="Q630" s="11">
        <f t="shared" si="391"/>
        <v>0</v>
      </c>
      <c r="R630" s="7">
        <f t="shared" si="392"/>
        <v>0</v>
      </c>
      <c r="S630" s="89">
        <f t="shared" si="397"/>
        <v>0</v>
      </c>
      <c r="T630" s="98">
        <f t="shared" si="390"/>
        <v>8.5000000000000006E-2</v>
      </c>
      <c r="U630" s="97">
        <f t="shared" si="396"/>
        <v>9</v>
      </c>
      <c r="V630" s="97">
        <v>252</v>
      </c>
      <c r="W630" s="96">
        <f t="shared" si="383"/>
        <v>1.0029178190000001</v>
      </c>
      <c r="X630" s="89">
        <f t="shared" si="384"/>
        <v>2.4247255399999998</v>
      </c>
      <c r="Y630" s="137">
        <f t="shared" si="385"/>
        <v>0</v>
      </c>
      <c r="Z630" s="99" t="str">
        <f t="shared" si="393"/>
        <v>J=</v>
      </c>
      <c r="AA630" s="94">
        <f t="shared" si="394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386"/>
        <v>45507</v>
      </c>
      <c r="B631" s="89">
        <f t="shared" si="379"/>
        <v>833.78404253000008</v>
      </c>
      <c r="C631" s="89">
        <f t="shared" si="399"/>
        <v>766.36033379188382</v>
      </c>
      <c r="D631" s="90">
        <f t="shared" si="387"/>
        <v>6926.96</v>
      </c>
      <c r="E631" s="91">
        <f t="shared" si="402"/>
        <v>6941.51</v>
      </c>
      <c r="F631" s="92">
        <f t="shared" si="403"/>
        <v>45465</v>
      </c>
      <c r="G631" s="93">
        <f t="shared" si="380"/>
        <v>2.1004885259912065E-3</v>
      </c>
      <c r="H631" s="94">
        <f t="shared" si="404"/>
        <v>45524</v>
      </c>
      <c r="I631" s="94">
        <f t="shared" si="381"/>
        <v>45524</v>
      </c>
      <c r="J631" s="95">
        <f t="shared" si="388"/>
        <v>21</v>
      </c>
      <c r="K631" s="95">
        <f t="shared" si="401"/>
        <v>10</v>
      </c>
      <c r="L631" s="8">
        <f t="shared" si="389"/>
        <v>1.0009996800000001</v>
      </c>
      <c r="M631" s="96">
        <f t="shared" si="400"/>
        <v>1.0046002700000001</v>
      </c>
      <c r="N631" s="96">
        <f t="shared" si="395"/>
        <v>1.0833796731602001</v>
      </c>
      <c r="O631" s="89">
        <f t="shared" si="398"/>
        <v>1.0844627</v>
      </c>
      <c r="P631" s="89">
        <f t="shared" si="382"/>
        <v>831.08919675000004</v>
      </c>
      <c r="Q631" s="11">
        <f t="shared" si="391"/>
        <v>0</v>
      </c>
      <c r="R631" s="7">
        <f t="shared" si="392"/>
        <v>0</v>
      </c>
      <c r="S631" s="89">
        <f t="shared" si="397"/>
        <v>0</v>
      </c>
      <c r="T631" s="98">
        <f t="shared" si="390"/>
        <v>8.5000000000000006E-2</v>
      </c>
      <c r="U631" s="97">
        <f t="shared" si="396"/>
        <v>10</v>
      </c>
      <c r="V631" s="97">
        <v>252</v>
      </c>
      <c r="W631" s="96">
        <f t="shared" si="383"/>
        <v>1.0032425469999999</v>
      </c>
      <c r="X631" s="89">
        <f t="shared" si="384"/>
        <v>2.6948457800000001</v>
      </c>
      <c r="Y631" s="137">
        <f t="shared" si="385"/>
        <v>0</v>
      </c>
      <c r="Z631" s="99" t="str">
        <f t="shared" si="393"/>
        <v>J=</v>
      </c>
      <c r="AA631" s="94">
        <f t="shared" si="394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386"/>
        <v>45508</v>
      </c>
      <c r="B632" s="89">
        <f t="shared" si="379"/>
        <v>833.78404253000008</v>
      </c>
      <c r="C632" s="89">
        <f t="shared" si="399"/>
        <v>766.36033379188382</v>
      </c>
      <c r="D632" s="90">
        <f t="shared" si="387"/>
        <v>6926.96</v>
      </c>
      <c r="E632" s="91">
        <f t="shared" si="402"/>
        <v>6941.51</v>
      </c>
      <c r="F632" s="92">
        <f t="shared" si="403"/>
        <v>45465</v>
      </c>
      <c r="G632" s="93">
        <f t="shared" si="380"/>
        <v>2.1004885259912065E-3</v>
      </c>
      <c r="H632" s="94">
        <f t="shared" si="404"/>
        <v>45524</v>
      </c>
      <c r="I632" s="94">
        <f t="shared" si="381"/>
        <v>45524</v>
      </c>
      <c r="J632" s="95">
        <f t="shared" si="388"/>
        <v>21</v>
      </c>
      <c r="K632" s="95">
        <f t="shared" si="401"/>
        <v>10</v>
      </c>
      <c r="L632" s="8">
        <f t="shared" si="389"/>
        <v>1.0009996800000001</v>
      </c>
      <c r="M632" s="96">
        <f t="shared" si="400"/>
        <v>1.0046002700000001</v>
      </c>
      <c r="N632" s="96">
        <f t="shared" si="395"/>
        <v>1.0833796731602001</v>
      </c>
      <c r="O632" s="89">
        <f t="shared" si="398"/>
        <v>1.0844627</v>
      </c>
      <c r="P632" s="89">
        <f t="shared" si="382"/>
        <v>831.08919675000004</v>
      </c>
      <c r="Q632" s="11">
        <f t="shared" si="391"/>
        <v>0</v>
      </c>
      <c r="R632" s="7">
        <f t="shared" si="392"/>
        <v>0</v>
      </c>
      <c r="S632" s="89">
        <f t="shared" si="397"/>
        <v>0</v>
      </c>
      <c r="T632" s="98">
        <f t="shared" si="390"/>
        <v>8.5000000000000006E-2</v>
      </c>
      <c r="U632" s="97">
        <f t="shared" si="396"/>
        <v>10</v>
      </c>
      <c r="V632" s="97">
        <v>252</v>
      </c>
      <c r="W632" s="96">
        <f t="shared" si="383"/>
        <v>1.0032425469999999</v>
      </c>
      <c r="X632" s="89">
        <f t="shared" si="384"/>
        <v>2.6948457800000001</v>
      </c>
      <c r="Y632" s="137">
        <f t="shared" si="385"/>
        <v>0</v>
      </c>
      <c r="Z632" s="99" t="str">
        <f t="shared" si="393"/>
        <v>J=</v>
      </c>
      <c r="AA632" s="94">
        <f t="shared" si="394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386"/>
        <v>45509</v>
      </c>
      <c r="B633" s="89">
        <f t="shared" si="379"/>
        <v>833.78404253000008</v>
      </c>
      <c r="C633" s="89">
        <f t="shared" si="399"/>
        <v>766.36033379188382</v>
      </c>
      <c r="D633" s="90">
        <f t="shared" si="387"/>
        <v>6926.96</v>
      </c>
      <c r="E633" s="91">
        <f t="shared" si="402"/>
        <v>6941.51</v>
      </c>
      <c r="F633" s="92">
        <f t="shared" si="403"/>
        <v>45465</v>
      </c>
      <c r="G633" s="93">
        <f t="shared" si="380"/>
        <v>2.1004885259912065E-3</v>
      </c>
      <c r="H633" s="94">
        <f t="shared" si="404"/>
        <v>45524</v>
      </c>
      <c r="I633" s="94">
        <f t="shared" si="381"/>
        <v>45524</v>
      </c>
      <c r="J633" s="95">
        <f t="shared" si="388"/>
        <v>21</v>
      </c>
      <c r="K633" s="95">
        <f t="shared" si="401"/>
        <v>10</v>
      </c>
      <c r="L633" s="8">
        <f t="shared" si="389"/>
        <v>1.0009996800000001</v>
      </c>
      <c r="M633" s="96">
        <f t="shared" si="400"/>
        <v>1.0046002700000001</v>
      </c>
      <c r="N633" s="96">
        <f t="shared" si="395"/>
        <v>1.0833796731602001</v>
      </c>
      <c r="O633" s="89">
        <f t="shared" si="398"/>
        <v>1.0844627</v>
      </c>
      <c r="P633" s="89">
        <f t="shared" si="382"/>
        <v>831.08919675000004</v>
      </c>
      <c r="Q633" s="11">
        <f t="shared" si="391"/>
        <v>0</v>
      </c>
      <c r="R633" s="7">
        <f t="shared" si="392"/>
        <v>0</v>
      </c>
      <c r="S633" s="89">
        <f t="shared" si="397"/>
        <v>0</v>
      </c>
      <c r="T633" s="98">
        <f t="shared" si="390"/>
        <v>8.5000000000000006E-2</v>
      </c>
      <c r="U633" s="97">
        <f t="shared" si="396"/>
        <v>10</v>
      </c>
      <c r="V633" s="97">
        <v>252</v>
      </c>
      <c r="W633" s="96">
        <f t="shared" si="383"/>
        <v>1.0032425469999999</v>
      </c>
      <c r="X633" s="89">
        <f t="shared" si="384"/>
        <v>2.6948457800000001</v>
      </c>
      <c r="Y633" s="137">
        <f t="shared" si="385"/>
        <v>0</v>
      </c>
      <c r="Z633" s="99" t="str">
        <f t="shared" si="393"/>
        <v>J=</v>
      </c>
      <c r="AA633" s="94">
        <f t="shared" si="394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386"/>
        <v>45510</v>
      </c>
      <c r="B634" s="89">
        <f t="shared" si="379"/>
        <v>834.13734594999994</v>
      </c>
      <c r="C634" s="89">
        <f t="shared" si="399"/>
        <v>766.36033379188382</v>
      </c>
      <c r="D634" s="90">
        <f t="shared" si="387"/>
        <v>6926.96</v>
      </c>
      <c r="E634" s="91">
        <f t="shared" si="402"/>
        <v>6941.51</v>
      </c>
      <c r="F634" s="92">
        <f t="shared" si="403"/>
        <v>45465</v>
      </c>
      <c r="G634" s="93">
        <f t="shared" si="380"/>
        <v>2.1004885259912065E-3</v>
      </c>
      <c r="H634" s="94">
        <f t="shared" si="404"/>
        <v>45524</v>
      </c>
      <c r="I634" s="94">
        <f t="shared" si="381"/>
        <v>45524</v>
      </c>
      <c r="J634" s="95">
        <f t="shared" si="388"/>
        <v>21</v>
      </c>
      <c r="K634" s="95">
        <f t="shared" si="401"/>
        <v>11</v>
      </c>
      <c r="L634" s="8">
        <f t="shared" si="389"/>
        <v>1.0010996999999999</v>
      </c>
      <c r="M634" s="96">
        <f t="shared" si="400"/>
        <v>1.0046002700000001</v>
      </c>
      <c r="N634" s="96">
        <f t="shared" si="395"/>
        <v>1.0833796731602001</v>
      </c>
      <c r="O634" s="89">
        <f t="shared" si="398"/>
        <v>1.08457106</v>
      </c>
      <c r="P634" s="89">
        <f t="shared" si="382"/>
        <v>831.17223955999998</v>
      </c>
      <c r="Q634" s="11">
        <f t="shared" si="391"/>
        <v>0</v>
      </c>
      <c r="R634" s="7">
        <f t="shared" si="392"/>
        <v>0</v>
      </c>
      <c r="S634" s="89">
        <f t="shared" si="397"/>
        <v>0</v>
      </c>
      <c r="T634" s="98">
        <f t="shared" si="390"/>
        <v>8.5000000000000006E-2</v>
      </c>
      <c r="U634" s="97">
        <f t="shared" si="396"/>
        <v>11</v>
      </c>
      <c r="V634" s="97">
        <v>252</v>
      </c>
      <c r="W634" s="96">
        <f t="shared" si="383"/>
        <v>1.0035673789999999</v>
      </c>
      <c r="X634" s="89">
        <f t="shared" si="384"/>
        <v>2.9651063899999999</v>
      </c>
      <c r="Y634" s="137">
        <f t="shared" si="385"/>
        <v>0</v>
      </c>
      <c r="Z634" s="99" t="str">
        <f t="shared" si="393"/>
        <v>J=</v>
      </c>
      <c r="AA634" s="94">
        <f t="shared" si="394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386"/>
        <v>45511</v>
      </c>
      <c r="B635" s="89">
        <f t="shared" si="379"/>
        <v>834.49079912000002</v>
      </c>
      <c r="C635" s="89">
        <f t="shared" si="399"/>
        <v>766.36033379188382</v>
      </c>
      <c r="D635" s="90">
        <f t="shared" si="387"/>
        <v>6926.96</v>
      </c>
      <c r="E635" s="91">
        <f t="shared" si="402"/>
        <v>6941.51</v>
      </c>
      <c r="F635" s="92">
        <f t="shared" si="403"/>
        <v>45465</v>
      </c>
      <c r="G635" s="93">
        <f t="shared" si="380"/>
        <v>2.1004885259912065E-3</v>
      </c>
      <c r="H635" s="94">
        <f t="shared" si="404"/>
        <v>45524</v>
      </c>
      <c r="I635" s="94">
        <f t="shared" si="381"/>
        <v>45524</v>
      </c>
      <c r="J635" s="95">
        <f t="shared" si="388"/>
        <v>21</v>
      </c>
      <c r="K635" s="95">
        <f t="shared" si="401"/>
        <v>12</v>
      </c>
      <c r="L635" s="8">
        <f t="shared" si="389"/>
        <v>1.00119973</v>
      </c>
      <c r="M635" s="96">
        <f t="shared" si="400"/>
        <v>1.0046002700000001</v>
      </c>
      <c r="N635" s="96">
        <f t="shared" si="395"/>
        <v>1.0833796731602001</v>
      </c>
      <c r="O635" s="89">
        <f t="shared" si="398"/>
        <v>1.08467943</v>
      </c>
      <c r="P635" s="89">
        <f t="shared" si="382"/>
        <v>831.25529002999997</v>
      </c>
      <c r="Q635" s="11">
        <f t="shared" si="391"/>
        <v>0</v>
      </c>
      <c r="R635" s="7">
        <f t="shared" si="392"/>
        <v>0</v>
      </c>
      <c r="S635" s="89">
        <f t="shared" si="397"/>
        <v>0</v>
      </c>
      <c r="T635" s="98">
        <f t="shared" si="390"/>
        <v>8.5000000000000006E-2</v>
      </c>
      <c r="U635" s="97">
        <f t="shared" si="396"/>
        <v>12</v>
      </c>
      <c r="V635" s="97">
        <v>252</v>
      </c>
      <c r="W635" s="96">
        <f t="shared" si="383"/>
        <v>1.003892317</v>
      </c>
      <c r="X635" s="89">
        <f t="shared" si="384"/>
        <v>3.2355090899999999</v>
      </c>
      <c r="Y635" s="137">
        <f t="shared" si="385"/>
        <v>0</v>
      </c>
      <c r="Z635" s="99" t="str">
        <f t="shared" si="393"/>
        <v>J=</v>
      </c>
      <c r="AA635" s="94">
        <f t="shared" si="394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386"/>
        <v>45512</v>
      </c>
      <c r="B636" s="89">
        <f t="shared" si="379"/>
        <v>834.8444081099999</v>
      </c>
      <c r="C636" s="89">
        <f t="shared" si="399"/>
        <v>766.36033379188382</v>
      </c>
      <c r="D636" s="90">
        <f t="shared" si="387"/>
        <v>6926.96</v>
      </c>
      <c r="E636" s="91">
        <f t="shared" si="402"/>
        <v>6941.51</v>
      </c>
      <c r="F636" s="92">
        <f t="shared" si="403"/>
        <v>45465</v>
      </c>
      <c r="G636" s="93">
        <f t="shared" si="380"/>
        <v>2.1004885259912065E-3</v>
      </c>
      <c r="H636" s="94">
        <f t="shared" si="404"/>
        <v>45524</v>
      </c>
      <c r="I636" s="94">
        <f t="shared" si="381"/>
        <v>45524</v>
      </c>
      <c r="J636" s="95">
        <f t="shared" si="388"/>
        <v>21</v>
      </c>
      <c r="K636" s="95">
        <f t="shared" si="401"/>
        <v>13</v>
      </c>
      <c r="L636" s="8">
        <f t="shared" si="389"/>
        <v>1.0012997800000001</v>
      </c>
      <c r="M636" s="96">
        <f t="shared" si="400"/>
        <v>1.0046002700000001</v>
      </c>
      <c r="N636" s="96">
        <f t="shared" si="395"/>
        <v>1.0833796731602001</v>
      </c>
      <c r="O636" s="89">
        <f t="shared" si="398"/>
        <v>1.0847878200000001</v>
      </c>
      <c r="P636" s="89">
        <f t="shared" si="382"/>
        <v>831.33835581999995</v>
      </c>
      <c r="Q636" s="11">
        <f t="shared" si="391"/>
        <v>0</v>
      </c>
      <c r="R636" s="7">
        <f t="shared" si="392"/>
        <v>0</v>
      </c>
      <c r="S636" s="89">
        <f t="shared" si="397"/>
        <v>0</v>
      </c>
      <c r="T636" s="98">
        <f t="shared" si="390"/>
        <v>8.5000000000000006E-2</v>
      </c>
      <c r="U636" s="97">
        <f t="shared" si="396"/>
        <v>13</v>
      </c>
      <c r="V636" s="97">
        <v>252</v>
      </c>
      <c r="W636" s="96">
        <f t="shared" si="383"/>
        <v>1.0042173590000001</v>
      </c>
      <c r="X636" s="89">
        <f t="shared" si="384"/>
        <v>3.50605229</v>
      </c>
      <c r="Y636" s="137">
        <f t="shared" si="385"/>
        <v>0</v>
      </c>
      <c r="Z636" s="99" t="str">
        <f t="shared" si="393"/>
        <v>J=</v>
      </c>
      <c r="AA636" s="94">
        <f t="shared" si="394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386"/>
        <v>45513</v>
      </c>
      <c r="B637" s="89">
        <f t="shared" si="379"/>
        <v>835.19816776999994</v>
      </c>
      <c r="C637" s="89">
        <f t="shared" si="399"/>
        <v>766.36033379188382</v>
      </c>
      <c r="D637" s="90">
        <f t="shared" si="387"/>
        <v>6926.96</v>
      </c>
      <c r="E637" s="91">
        <f t="shared" si="402"/>
        <v>6941.51</v>
      </c>
      <c r="F637" s="92">
        <f t="shared" si="403"/>
        <v>45465</v>
      </c>
      <c r="G637" s="93">
        <f t="shared" si="380"/>
        <v>2.1004885259912065E-3</v>
      </c>
      <c r="H637" s="94">
        <f t="shared" si="404"/>
        <v>45524</v>
      </c>
      <c r="I637" s="94">
        <f t="shared" si="381"/>
        <v>45524</v>
      </c>
      <c r="J637" s="95">
        <f t="shared" si="388"/>
        <v>21</v>
      </c>
      <c r="K637" s="95">
        <f t="shared" si="401"/>
        <v>14</v>
      </c>
      <c r="L637" s="8">
        <f t="shared" si="389"/>
        <v>1.00139983</v>
      </c>
      <c r="M637" s="96">
        <f t="shared" si="400"/>
        <v>1.0046002700000001</v>
      </c>
      <c r="N637" s="96">
        <f t="shared" si="395"/>
        <v>1.0833796731602001</v>
      </c>
      <c r="O637" s="89">
        <f t="shared" si="398"/>
        <v>1.0848962200000001</v>
      </c>
      <c r="P637" s="89">
        <f t="shared" si="382"/>
        <v>831.42142927999998</v>
      </c>
      <c r="Q637" s="11">
        <f t="shared" si="391"/>
        <v>0</v>
      </c>
      <c r="R637" s="7">
        <f t="shared" si="392"/>
        <v>0</v>
      </c>
      <c r="S637" s="89">
        <f t="shared" si="397"/>
        <v>0</v>
      </c>
      <c r="T637" s="98">
        <f t="shared" si="390"/>
        <v>8.5000000000000006E-2</v>
      </c>
      <c r="U637" s="97">
        <f t="shared" si="396"/>
        <v>14</v>
      </c>
      <c r="V637" s="97">
        <v>252</v>
      </c>
      <c r="W637" s="96">
        <f t="shared" si="383"/>
        <v>1.0045425079999999</v>
      </c>
      <c r="X637" s="89">
        <f t="shared" si="384"/>
        <v>3.7767384900000001</v>
      </c>
      <c r="Y637" s="137">
        <f t="shared" si="385"/>
        <v>0</v>
      </c>
      <c r="Z637" s="99" t="str">
        <f t="shared" si="393"/>
        <v>J=</v>
      </c>
      <c r="AA637" s="94">
        <f t="shared" si="394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386"/>
        <v>45514</v>
      </c>
      <c r="B638" s="89">
        <f t="shared" si="379"/>
        <v>835.55206792000001</v>
      </c>
      <c r="C638" s="89">
        <f t="shared" si="399"/>
        <v>766.36033379188382</v>
      </c>
      <c r="D638" s="90">
        <f t="shared" si="387"/>
        <v>6926.96</v>
      </c>
      <c r="E638" s="91">
        <f t="shared" si="402"/>
        <v>6941.51</v>
      </c>
      <c r="F638" s="92">
        <f t="shared" si="403"/>
        <v>45465</v>
      </c>
      <c r="G638" s="93">
        <f t="shared" si="380"/>
        <v>2.1004885259912065E-3</v>
      </c>
      <c r="H638" s="94">
        <f t="shared" si="404"/>
        <v>45524</v>
      </c>
      <c r="I638" s="94">
        <f t="shared" si="381"/>
        <v>45524</v>
      </c>
      <c r="J638" s="95">
        <f t="shared" si="388"/>
        <v>21</v>
      </c>
      <c r="K638" s="95">
        <f t="shared" si="401"/>
        <v>15</v>
      </c>
      <c r="L638" s="8">
        <f t="shared" si="389"/>
        <v>1.0014998900000001</v>
      </c>
      <c r="M638" s="96">
        <f t="shared" si="400"/>
        <v>1.0046002700000001</v>
      </c>
      <c r="N638" s="96">
        <f t="shared" si="395"/>
        <v>1.0833796731602001</v>
      </c>
      <c r="O638" s="89">
        <f t="shared" si="398"/>
        <v>1.0850046200000001</v>
      </c>
      <c r="P638" s="89">
        <f t="shared" si="382"/>
        <v>831.50450274000002</v>
      </c>
      <c r="Q638" s="11">
        <f t="shared" si="391"/>
        <v>0</v>
      </c>
      <c r="R638" s="7">
        <f t="shared" si="392"/>
        <v>0</v>
      </c>
      <c r="S638" s="89">
        <f t="shared" si="397"/>
        <v>0</v>
      </c>
      <c r="T638" s="98">
        <f t="shared" si="390"/>
        <v>8.5000000000000006E-2</v>
      </c>
      <c r="U638" s="97">
        <f t="shared" si="396"/>
        <v>15</v>
      </c>
      <c r="V638" s="97">
        <v>252</v>
      </c>
      <c r="W638" s="96">
        <f t="shared" si="383"/>
        <v>1.0048677610000001</v>
      </c>
      <c r="X638" s="89">
        <f t="shared" si="384"/>
        <v>4.0475651800000003</v>
      </c>
      <c r="Y638" s="137">
        <f t="shared" si="385"/>
        <v>0</v>
      </c>
      <c r="Z638" s="99" t="str">
        <f t="shared" si="393"/>
        <v>J=</v>
      </c>
      <c r="AA638" s="94">
        <f t="shared" si="394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386"/>
        <v>45515</v>
      </c>
      <c r="B639" s="89">
        <f t="shared" si="379"/>
        <v>835.55206792000001</v>
      </c>
      <c r="C639" s="89">
        <f t="shared" si="399"/>
        <v>766.36033379188382</v>
      </c>
      <c r="D639" s="90">
        <f t="shared" si="387"/>
        <v>6926.96</v>
      </c>
      <c r="E639" s="91">
        <f t="shared" si="402"/>
        <v>6941.51</v>
      </c>
      <c r="F639" s="92">
        <f t="shared" si="403"/>
        <v>45465</v>
      </c>
      <c r="G639" s="93">
        <f t="shared" si="380"/>
        <v>2.1004885259912065E-3</v>
      </c>
      <c r="H639" s="94">
        <f t="shared" si="404"/>
        <v>45524</v>
      </c>
      <c r="I639" s="94">
        <f t="shared" si="381"/>
        <v>45524</v>
      </c>
      <c r="J639" s="95">
        <f t="shared" si="388"/>
        <v>21</v>
      </c>
      <c r="K639" s="95">
        <f t="shared" si="401"/>
        <v>15</v>
      </c>
      <c r="L639" s="8">
        <f t="shared" si="389"/>
        <v>1.0014998900000001</v>
      </c>
      <c r="M639" s="96">
        <f t="shared" si="400"/>
        <v>1.0046002700000001</v>
      </c>
      <c r="N639" s="96">
        <f t="shared" si="395"/>
        <v>1.0833796731602001</v>
      </c>
      <c r="O639" s="89">
        <f t="shared" si="398"/>
        <v>1.0850046200000001</v>
      </c>
      <c r="P639" s="89">
        <f t="shared" si="382"/>
        <v>831.50450274000002</v>
      </c>
      <c r="Q639" s="11">
        <f t="shared" si="391"/>
        <v>0</v>
      </c>
      <c r="R639" s="7">
        <f t="shared" si="392"/>
        <v>0</v>
      </c>
      <c r="S639" s="89">
        <f t="shared" si="397"/>
        <v>0</v>
      </c>
      <c r="T639" s="98">
        <f t="shared" si="390"/>
        <v>8.5000000000000006E-2</v>
      </c>
      <c r="U639" s="97">
        <f t="shared" si="396"/>
        <v>15</v>
      </c>
      <c r="V639" s="97">
        <v>252</v>
      </c>
      <c r="W639" s="96">
        <f t="shared" si="383"/>
        <v>1.0048677610000001</v>
      </c>
      <c r="X639" s="89">
        <f t="shared" si="384"/>
        <v>4.0475651800000003</v>
      </c>
      <c r="Y639" s="137">
        <f t="shared" si="385"/>
        <v>0</v>
      </c>
      <c r="Z639" s="99" t="str">
        <f t="shared" si="393"/>
        <v>J=</v>
      </c>
      <c r="AA639" s="94">
        <f t="shared" si="394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386"/>
        <v>45516</v>
      </c>
      <c r="B640" s="89">
        <f t="shared" si="379"/>
        <v>835.55206792000001</v>
      </c>
      <c r="C640" s="89">
        <f t="shared" si="399"/>
        <v>766.36033379188382</v>
      </c>
      <c r="D640" s="90">
        <f t="shared" si="387"/>
        <v>6926.96</v>
      </c>
      <c r="E640" s="91">
        <f t="shared" si="402"/>
        <v>6941.51</v>
      </c>
      <c r="F640" s="92">
        <f t="shared" si="403"/>
        <v>45465</v>
      </c>
      <c r="G640" s="93">
        <f t="shared" si="380"/>
        <v>2.1004885259912065E-3</v>
      </c>
      <c r="H640" s="94">
        <f t="shared" si="404"/>
        <v>45524</v>
      </c>
      <c r="I640" s="94">
        <f t="shared" si="381"/>
        <v>45524</v>
      </c>
      <c r="J640" s="95">
        <f t="shared" si="388"/>
        <v>21</v>
      </c>
      <c r="K640" s="95">
        <f t="shared" si="401"/>
        <v>15</v>
      </c>
      <c r="L640" s="8">
        <f t="shared" si="389"/>
        <v>1.0014998900000001</v>
      </c>
      <c r="M640" s="96">
        <f t="shared" si="400"/>
        <v>1.0046002700000001</v>
      </c>
      <c r="N640" s="96">
        <f t="shared" si="395"/>
        <v>1.0833796731602001</v>
      </c>
      <c r="O640" s="89">
        <f t="shared" si="398"/>
        <v>1.0850046200000001</v>
      </c>
      <c r="P640" s="89">
        <f t="shared" si="382"/>
        <v>831.50450274000002</v>
      </c>
      <c r="Q640" s="11">
        <f t="shared" si="391"/>
        <v>0</v>
      </c>
      <c r="R640" s="7">
        <f t="shared" si="392"/>
        <v>0</v>
      </c>
      <c r="S640" s="89">
        <f t="shared" si="397"/>
        <v>0</v>
      </c>
      <c r="T640" s="98">
        <f t="shared" si="390"/>
        <v>8.5000000000000006E-2</v>
      </c>
      <c r="U640" s="97">
        <f t="shared" si="396"/>
        <v>15</v>
      </c>
      <c r="V640" s="97">
        <v>252</v>
      </c>
      <c r="W640" s="96">
        <f t="shared" si="383"/>
        <v>1.0048677610000001</v>
      </c>
      <c r="X640" s="89">
        <f t="shared" si="384"/>
        <v>4.0475651800000003</v>
      </c>
      <c r="Y640" s="137">
        <f t="shared" si="385"/>
        <v>0</v>
      </c>
      <c r="Z640" s="99" t="str">
        <f t="shared" si="393"/>
        <v>J=</v>
      </c>
      <c r="AA640" s="94">
        <f t="shared" si="394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386"/>
        <v>45517</v>
      </c>
      <c r="B641" s="89">
        <f t="shared" si="379"/>
        <v>835.90612485000008</v>
      </c>
      <c r="C641" s="89">
        <f t="shared" si="399"/>
        <v>766.36033379188382</v>
      </c>
      <c r="D641" s="90">
        <f t="shared" si="387"/>
        <v>6926.96</v>
      </c>
      <c r="E641" s="91">
        <f t="shared" si="402"/>
        <v>6941.51</v>
      </c>
      <c r="F641" s="92">
        <f t="shared" si="403"/>
        <v>45465</v>
      </c>
      <c r="G641" s="93">
        <f t="shared" si="380"/>
        <v>2.1004885259912065E-3</v>
      </c>
      <c r="H641" s="94">
        <f t="shared" si="404"/>
        <v>45524</v>
      </c>
      <c r="I641" s="94">
        <f t="shared" si="381"/>
        <v>45524</v>
      </c>
      <c r="J641" s="95">
        <f t="shared" si="388"/>
        <v>21</v>
      </c>
      <c r="K641" s="95">
        <f t="shared" si="401"/>
        <v>16</v>
      </c>
      <c r="L641" s="8">
        <f t="shared" si="389"/>
        <v>1.00159997</v>
      </c>
      <c r="M641" s="96">
        <f t="shared" si="400"/>
        <v>1.0046002700000001</v>
      </c>
      <c r="N641" s="96">
        <f t="shared" si="395"/>
        <v>1.0833796731602001</v>
      </c>
      <c r="O641" s="89">
        <f t="shared" si="398"/>
        <v>1.08511304</v>
      </c>
      <c r="P641" s="89">
        <f t="shared" si="382"/>
        <v>831.58759153000005</v>
      </c>
      <c r="Q641" s="11">
        <f t="shared" si="391"/>
        <v>0</v>
      </c>
      <c r="R641" s="7">
        <f t="shared" si="392"/>
        <v>0</v>
      </c>
      <c r="S641" s="89">
        <f t="shared" si="397"/>
        <v>0</v>
      </c>
      <c r="T641" s="98">
        <f t="shared" si="390"/>
        <v>8.5000000000000006E-2</v>
      </c>
      <c r="U641" s="97">
        <f t="shared" si="396"/>
        <v>16</v>
      </c>
      <c r="V641" s="97">
        <v>252</v>
      </c>
      <c r="W641" s="96">
        <f t="shared" si="383"/>
        <v>1.0051931190000001</v>
      </c>
      <c r="X641" s="89">
        <f t="shared" si="384"/>
        <v>4.3185333200000002</v>
      </c>
      <c r="Y641" s="137">
        <f t="shared" si="385"/>
        <v>0</v>
      </c>
      <c r="Z641" s="99" t="str">
        <f t="shared" si="393"/>
        <v>J=</v>
      </c>
      <c r="AA641" s="94">
        <f t="shared" si="394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386"/>
        <v>45518</v>
      </c>
      <c r="B642" s="89">
        <f t="shared" si="379"/>
        <v>836.26033170000005</v>
      </c>
      <c r="C642" s="89">
        <f t="shared" si="399"/>
        <v>766.36033379188382</v>
      </c>
      <c r="D642" s="90">
        <f t="shared" si="387"/>
        <v>6926.96</v>
      </c>
      <c r="E642" s="91">
        <f t="shared" si="402"/>
        <v>6941.51</v>
      </c>
      <c r="F642" s="92">
        <f t="shared" si="403"/>
        <v>45465</v>
      </c>
      <c r="G642" s="93">
        <f t="shared" si="380"/>
        <v>2.1004885259912065E-3</v>
      </c>
      <c r="H642" s="94">
        <f t="shared" si="404"/>
        <v>45524</v>
      </c>
      <c r="I642" s="94">
        <f t="shared" si="381"/>
        <v>45524</v>
      </c>
      <c r="J642" s="95">
        <f t="shared" si="388"/>
        <v>21</v>
      </c>
      <c r="K642" s="95">
        <f t="shared" si="401"/>
        <v>17</v>
      </c>
      <c r="L642" s="8">
        <f t="shared" si="389"/>
        <v>1.00170005</v>
      </c>
      <c r="M642" s="96">
        <f t="shared" si="400"/>
        <v>1.0046002700000001</v>
      </c>
      <c r="N642" s="96">
        <f t="shared" si="395"/>
        <v>1.0833796731602001</v>
      </c>
      <c r="O642" s="89">
        <f t="shared" si="398"/>
        <v>1.08522147</v>
      </c>
      <c r="P642" s="89">
        <f t="shared" si="382"/>
        <v>831.67068798000003</v>
      </c>
      <c r="Q642" s="11">
        <f t="shared" si="391"/>
        <v>0</v>
      </c>
      <c r="R642" s="7">
        <f t="shared" si="392"/>
        <v>0</v>
      </c>
      <c r="S642" s="89">
        <f t="shared" si="397"/>
        <v>0</v>
      </c>
      <c r="T642" s="98">
        <f t="shared" si="390"/>
        <v>8.5000000000000006E-2</v>
      </c>
      <c r="U642" s="97">
        <f t="shared" si="396"/>
        <v>17</v>
      </c>
      <c r="V642" s="97">
        <v>252</v>
      </c>
      <c r="W642" s="96">
        <f t="shared" si="383"/>
        <v>1.005518583</v>
      </c>
      <c r="X642" s="89">
        <f t="shared" si="384"/>
        <v>4.5896437199999998</v>
      </c>
      <c r="Y642" s="137">
        <f t="shared" si="385"/>
        <v>0</v>
      </c>
      <c r="Z642" s="99" t="str">
        <f t="shared" si="393"/>
        <v>J=</v>
      </c>
      <c r="AA642" s="94">
        <f t="shared" si="394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386"/>
        <v>45519</v>
      </c>
      <c r="B643" s="89">
        <f t="shared" si="379"/>
        <v>836.61468079999997</v>
      </c>
      <c r="C643" s="89">
        <f t="shared" si="399"/>
        <v>766.36033379188382</v>
      </c>
      <c r="D643" s="90">
        <f t="shared" si="387"/>
        <v>6926.96</v>
      </c>
      <c r="E643" s="91">
        <f t="shared" si="402"/>
        <v>6941.51</v>
      </c>
      <c r="F643" s="92">
        <f t="shared" si="403"/>
        <v>45465</v>
      </c>
      <c r="G643" s="93">
        <f t="shared" si="380"/>
        <v>2.1004885259912065E-3</v>
      </c>
      <c r="H643" s="94">
        <f t="shared" si="404"/>
        <v>45524</v>
      </c>
      <c r="I643" s="94">
        <f t="shared" si="381"/>
        <v>45524</v>
      </c>
      <c r="J643" s="95">
        <f t="shared" si="388"/>
        <v>21</v>
      </c>
      <c r="K643" s="95">
        <f t="shared" si="401"/>
        <v>18</v>
      </c>
      <c r="L643" s="8">
        <f t="shared" si="389"/>
        <v>1.0018001400000001</v>
      </c>
      <c r="M643" s="96">
        <f t="shared" si="400"/>
        <v>1.0046002700000001</v>
      </c>
      <c r="N643" s="96">
        <f t="shared" si="395"/>
        <v>1.0833796731602001</v>
      </c>
      <c r="O643" s="89">
        <f t="shared" si="398"/>
        <v>1.0853299000000001</v>
      </c>
      <c r="P643" s="89">
        <f t="shared" si="382"/>
        <v>831.75378443</v>
      </c>
      <c r="Q643" s="11">
        <f t="shared" si="391"/>
        <v>0</v>
      </c>
      <c r="R643" s="7">
        <f t="shared" si="392"/>
        <v>0</v>
      </c>
      <c r="S643" s="89">
        <f t="shared" si="397"/>
        <v>0</v>
      </c>
      <c r="T643" s="98">
        <f t="shared" si="390"/>
        <v>8.5000000000000006E-2</v>
      </c>
      <c r="U643" s="97">
        <f t="shared" si="396"/>
        <v>18</v>
      </c>
      <c r="V643" s="97">
        <v>252</v>
      </c>
      <c r="W643" s="96">
        <f t="shared" si="383"/>
        <v>1.005844153</v>
      </c>
      <c r="X643" s="89">
        <f t="shared" si="384"/>
        <v>4.8608963699999999</v>
      </c>
      <c r="Y643" s="137">
        <f t="shared" si="385"/>
        <v>0</v>
      </c>
      <c r="Z643" s="99" t="str">
        <f t="shared" si="393"/>
        <v>J=</v>
      </c>
      <c r="AA643" s="94">
        <f t="shared" si="394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386"/>
        <v>45520</v>
      </c>
      <c r="B644" s="89">
        <f t="shared" si="379"/>
        <v>836.96919365999997</v>
      </c>
      <c r="C644" s="89">
        <f t="shared" si="399"/>
        <v>766.36033379188382</v>
      </c>
      <c r="D644" s="90">
        <f t="shared" si="387"/>
        <v>6926.96</v>
      </c>
      <c r="E644" s="91">
        <f t="shared" si="402"/>
        <v>6941.51</v>
      </c>
      <c r="F644" s="92">
        <f t="shared" si="403"/>
        <v>45465</v>
      </c>
      <c r="G644" s="93">
        <f t="shared" si="380"/>
        <v>2.1004885259912065E-3</v>
      </c>
      <c r="H644" s="94">
        <f t="shared" si="404"/>
        <v>45524</v>
      </c>
      <c r="I644" s="94">
        <f t="shared" si="381"/>
        <v>45524</v>
      </c>
      <c r="J644" s="95">
        <f t="shared" si="388"/>
        <v>21</v>
      </c>
      <c r="K644" s="95">
        <f t="shared" si="401"/>
        <v>19</v>
      </c>
      <c r="L644" s="8">
        <f t="shared" si="389"/>
        <v>1.00190025</v>
      </c>
      <c r="M644" s="96">
        <f t="shared" si="400"/>
        <v>1.0046002700000001</v>
      </c>
      <c r="N644" s="96">
        <f t="shared" si="395"/>
        <v>1.0833796731602001</v>
      </c>
      <c r="O644" s="89">
        <f t="shared" si="398"/>
        <v>1.0854383599999999</v>
      </c>
      <c r="P644" s="89">
        <f t="shared" si="382"/>
        <v>831.83690388000002</v>
      </c>
      <c r="Q644" s="11">
        <f t="shared" si="391"/>
        <v>0</v>
      </c>
      <c r="R644" s="7">
        <f t="shared" si="392"/>
        <v>0</v>
      </c>
      <c r="S644" s="89">
        <f t="shared" si="397"/>
        <v>0</v>
      </c>
      <c r="T644" s="98">
        <f t="shared" si="390"/>
        <v>8.5000000000000006E-2</v>
      </c>
      <c r="U644" s="97">
        <f t="shared" si="396"/>
        <v>19</v>
      </c>
      <c r="V644" s="97">
        <v>252</v>
      </c>
      <c r="W644" s="96">
        <f t="shared" si="383"/>
        <v>1.0061698269999999</v>
      </c>
      <c r="X644" s="89">
        <f t="shared" si="384"/>
        <v>5.1322897799999998</v>
      </c>
      <c r="Y644" s="137">
        <f t="shared" si="385"/>
        <v>0</v>
      </c>
      <c r="Z644" s="99" t="str">
        <f t="shared" si="393"/>
        <v>J=</v>
      </c>
      <c r="AA644" s="94">
        <f t="shared" si="394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386"/>
        <v>45521</v>
      </c>
      <c r="B645" s="89">
        <f t="shared" si="379"/>
        <v>837.32384967000007</v>
      </c>
      <c r="C645" s="89">
        <f t="shared" si="399"/>
        <v>766.36033379188382</v>
      </c>
      <c r="D645" s="90">
        <f t="shared" si="387"/>
        <v>6926.96</v>
      </c>
      <c r="E645" s="91">
        <f t="shared" si="402"/>
        <v>6941.51</v>
      </c>
      <c r="F645" s="92">
        <f t="shared" si="403"/>
        <v>45465</v>
      </c>
      <c r="G645" s="93">
        <f t="shared" si="380"/>
        <v>2.1004885259912065E-3</v>
      </c>
      <c r="H645" s="94">
        <f t="shared" si="404"/>
        <v>45524</v>
      </c>
      <c r="I645" s="94">
        <f t="shared" si="381"/>
        <v>45524</v>
      </c>
      <c r="J645" s="95">
        <f t="shared" si="388"/>
        <v>21</v>
      </c>
      <c r="K645" s="95">
        <f t="shared" si="401"/>
        <v>20</v>
      </c>
      <c r="L645" s="8">
        <f t="shared" si="389"/>
        <v>1.00200036</v>
      </c>
      <c r="M645" s="96">
        <f t="shared" si="400"/>
        <v>1.0046002700000001</v>
      </c>
      <c r="N645" s="96">
        <f t="shared" si="395"/>
        <v>1.0833796731602001</v>
      </c>
      <c r="O645" s="89">
        <f t="shared" si="398"/>
        <v>1.08554682</v>
      </c>
      <c r="P645" s="89">
        <f t="shared" si="382"/>
        <v>831.92002332000004</v>
      </c>
      <c r="Q645" s="11">
        <f t="shared" si="391"/>
        <v>0</v>
      </c>
      <c r="R645" s="7">
        <f t="shared" si="392"/>
        <v>0</v>
      </c>
      <c r="S645" s="89">
        <f t="shared" si="397"/>
        <v>0</v>
      </c>
      <c r="T645" s="98">
        <f t="shared" si="390"/>
        <v>8.5000000000000006E-2</v>
      </c>
      <c r="U645" s="97">
        <f t="shared" si="396"/>
        <v>20</v>
      </c>
      <c r="V645" s="97">
        <v>252</v>
      </c>
      <c r="W645" s="96">
        <f t="shared" si="383"/>
        <v>1.006495608</v>
      </c>
      <c r="X645" s="89">
        <f t="shared" si="384"/>
        <v>5.4038263500000001</v>
      </c>
      <c r="Y645" s="137">
        <f t="shared" si="385"/>
        <v>0</v>
      </c>
      <c r="Z645" s="99" t="str">
        <f t="shared" si="393"/>
        <v>J=</v>
      </c>
      <c r="AA645" s="94">
        <f t="shared" si="394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386"/>
        <v>45522</v>
      </c>
      <c r="B646" s="89">
        <f t="shared" si="379"/>
        <v>837.32384967000007</v>
      </c>
      <c r="C646" s="89">
        <f t="shared" si="399"/>
        <v>766.36033379188382</v>
      </c>
      <c r="D646" s="90">
        <f t="shared" si="387"/>
        <v>6926.96</v>
      </c>
      <c r="E646" s="91">
        <f t="shared" si="402"/>
        <v>6941.51</v>
      </c>
      <c r="F646" s="92">
        <f t="shared" si="403"/>
        <v>45465</v>
      </c>
      <c r="G646" s="93">
        <f t="shared" si="380"/>
        <v>2.1004885259912065E-3</v>
      </c>
      <c r="H646" s="94">
        <f t="shared" si="404"/>
        <v>45524</v>
      </c>
      <c r="I646" s="94">
        <f t="shared" si="381"/>
        <v>45524</v>
      </c>
      <c r="J646" s="95">
        <f t="shared" si="388"/>
        <v>21</v>
      </c>
      <c r="K646" s="95">
        <f t="shared" si="401"/>
        <v>20</v>
      </c>
      <c r="L646" s="8">
        <f t="shared" si="389"/>
        <v>1.00200036</v>
      </c>
      <c r="M646" s="96">
        <f t="shared" si="400"/>
        <v>1.0046002700000001</v>
      </c>
      <c r="N646" s="96">
        <f t="shared" si="395"/>
        <v>1.0833796731602001</v>
      </c>
      <c r="O646" s="89">
        <f t="shared" si="398"/>
        <v>1.08554682</v>
      </c>
      <c r="P646" s="89">
        <f t="shared" si="382"/>
        <v>831.92002332000004</v>
      </c>
      <c r="Q646" s="11">
        <f t="shared" si="391"/>
        <v>0</v>
      </c>
      <c r="R646" s="7">
        <f t="shared" si="392"/>
        <v>0</v>
      </c>
      <c r="S646" s="89">
        <f t="shared" si="397"/>
        <v>0</v>
      </c>
      <c r="T646" s="98">
        <f t="shared" si="390"/>
        <v>8.5000000000000006E-2</v>
      </c>
      <c r="U646" s="97">
        <f t="shared" si="396"/>
        <v>20</v>
      </c>
      <c r="V646" s="97">
        <v>252</v>
      </c>
      <c r="W646" s="96">
        <f t="shared" si="383"/>
        <v>1.006495608</v>
      </c>
      <c r="X646" s="89">
        <f t="shared" si="384"/>
        <v>5.4038263500000001</v>
      </c>
      <c r="Y646" s="137">
        <f t="shared" si="385"/>
        <v>0</v>
      </c>
      <c r="Z646" s="99" t="str">
        <f t="shared" si="393"/>
        <v>J=</v>
      </c>
      <c r="AA646" s="94">
        <f t="shared" si="394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386"/>
        <v>45523</v>
      </c>
      <c r="B647" s="89">
        <f t="shared" si="379"/>
        <v>837.32384967000007</v>
      </c>
      <c r="C647" s="89">
        <f t="shared" si="399"/>
        <v>766.36033379188382</v>
      </c>
      <c r="D647" s="90">
        <f t="shared" si="387"/>
        <v>6926.96</v>
      </c>
      <c r="E647" s="91">
        <f t="shared" si="402"/>
        <v>6941.51</v>
      </c>
      <c r="F647" s="92">
        <f t="shared" si="403"/>
        <v>45465</v>
      </c>
      <c r="G647" s="93">
        <f t="shared" si="380"/>
        <v>2.1004885259912065E-3</v>
      </c>
      <c r="H647" s="94">
        <f t="shared" si="404"/>
        <v>45524</v>
      </c>
      <c r="I647" s="94">
        <f t="shared" si="381"/>
        <v>45524</v>
      </c>
      <c r="J647" s="95">
        <f t="shared" si="388"/>
        <v>21</v>
      </c>
      <c r="K647" s="95">
        <f t="shared" si="401"/>
        <v>20</v>
      </c>
      <c r="L647" s="8">
        <f t="shared" si="389"/>
        <v>1.00200036</v>
      </c>
      <c r="M647" s="96">
        <f t="shared" si="400"/>
        <v>1.0046002700000001</v>
      </c>
      <c r="N647" s="96">
        <f t="shared" si="395"/>
        <v>1.0833796731602001</v>
      </c>
      <c r="O647" s="89">
        <f t="shared" si="398"/>
        <v>1.08554682</v>
      </c>
      <c r="P647" s="89">
        <f t="shared" si="382"/>
        <v>831.92002332000004</v>
      </c>
      <c r="Q647" s="11">
        <f t="shared" si="391"/>
        <v>0</v>
      </c>
      <c r="R647" s="7">
        <f t="shared" si="392"/>
        <v>0</v>
      </c>
      <c r="S647" s="89">
        <f t="shared" si="397"/>
        <v>0</v>
      </c>
      <c r="T647" s="98">
        <f t="shared" si="390"/>
        <v>8.5000000000000006E-2</v>
      </c>
      <c r="U647" s="97">
        <f t="shared" si="396"/>
        <v>20</v>
      </c>
      <c r="V647" s="97">
        <v>252</v>
      </c>
      <c r="W647" s="96">
        <f t="shared" si="383"/>
        <v>1.006495608</v>
      </c>
      <c r="X647" s="89">
        <f t="shared" si="384"/>
        <v>5.4038263500000001</v>
      </c>
      <c r="Y647" s="137">
        <f t="shared" si="385"/>
        <v>0</v>
      </c>
      <c r="Z647" s="99" t="str">
        <f t="shared" si="393"/>
        <v>J=</v>
      </c>
      <c r="AA647" s="94">
        <f t="shared" si="394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88">
        <f t="shared" si="386"/>
        <v>45524</v>
      </c>
      <c r="B648" s="89">
        <f t="shared" si="379"/>
        <v>837.67865408</v>
      </c>
      <c r="C648" s="89">
        <f t="shared" si="399"/>
        <v>766.36033379188382</v>
      </c>
      <c r="D648" s="90">
        <f t="shared" si="387"/>
        <v>6926.96</v>
      </c>
      <c r="E648" s="91">
        <f t="shared" si="402"/>
        <v>6941.51</v>
      </c>
      <c r="F648" s="92">
        <f t="shared" si="403"/>
        <v>45465</v>
      </c>
      <c r="G648" s="93">
        <f t="shared" si="380"/>
        <v>2.1004885259912065E-3</v>
      </c>
      <c r="H648" s="94">
        <f t="shared" si="404"/>
        <v>45555</v>
      </c>
      <c r="I648" s="94">
        <f t="shared" si="381"/>
        <v>45524</v>
      </c>
      <c r="J648" s="95">
        <f t="shared" si="388"/>
        <v>21</v>
      </c>
      <c r="K648" s="95">
        <f t="shared" si="401"/>
        <v>21</v>
      </c>
      <c r="L648" s="8">
        <f t="shared" si="389"/>
        <v>1.00210048</v>
      </c>
      <c r="M648" s="96">
        <f t="shared" si="400"/>
        <v>1.0046002700000001</v>
      </c>
      <c r="N648" s="96">
        <f t="shared" si="395"/>
        <v>1.0833796731602001</v>
      </c>
      <c r="O648" s="89">
        <f t="shared" si="398"/>
        <v>1.0856552900000001</v>
      </c>
      <c r="P648" s="89">
        <f t="shared" si="382"/>
        <v>832.00315042</v>
      </c>
      <c r="Q648" s="11">
        <f t="shared" si="391"/>
        <v>21</v>
      </c>
      <c r="R648" s="158">
        <f>S648/P648</f>
        <v>2.3242499082170725E-2</v>
      </c>
      <c r="S648" s="89">
        <f>14.29547813+5.04235433</f>
        <v>19.337832460000001</v>
      </c>
      <c r="T648" s="98">
        <f t="shared" si="390"/>
        <v>8.5000000000000006E-2</v>
      </c>
      <c r="U648" s="97">
        <f t="shared" si="396"/>
        <v>21</v>
      </c>
      <c r="V648" s="97">
        <v>252</v>
      </c>
      <c r="W648" s="96">
        <f t="shared" si="383"/>
        <v>1.0068214929999999</v>
      </c>
      <c r="X648" s="89">
        <f t="shared" si="384"/>
        <v>5.6755036600000004</v>
      </c>
      <c r="Y648" s="137">
        <f t="shared" si="385"/>
        <v>25.013336120000002</v>
      </c>
      <c r="Z648" s="99" t="str">
        <f t="shared" si="393"/>
        <v>J=</v>
      </c>
      <c r="AA648" s="94">
        <f t="shared" si="394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386"/>
        <v>45525</v>
      </c>
      <c r="B649" s="89">
        <f t="shared" si="379"/>
        <v>813.06251530999998</v>
      </c>
      <c r="C649" s="89">
        <f t="shared" si="399"/>
        <v>748.54820443727067</v>
      </c>
      <c r="D649" s="90">
        <f t="shared" si="387"/>
        <v>6941.51</v>
      </c>
      <c r="E649" s="91">
        <f t="shared" si="402"/>
        <v>6967.89</v>
      </c>
      <c r="F649" s="92">
        <f t="shared" si="403"/>
        <v>45493</v>
      </c>
      <c r="G649" s="93">
        <f t="shared" si="380"/>
        <v>3.8003258656977845E-3</v>
      </c>
      <c r="H649" s="94">
        <f t="shared" si="404"/>
        <v>45555</v>
      </c>
      <c r="I649" s="94">
        <f t="shared" si="381"/>
        <v>45555</v>
      </c>
      <c r="J649" s="95">
        <f t="shared" si="388"/>
        <v>23</v>
      </c>
      <c r="K649" s="95">
        <f t="shared" si="401"/>
        <v>1</v>
      </c>
      <c r="L649" s="8">
        <f t="shared" si="389"/>
        <v>1.00016493</v>
      </c>
      <c r="M649" s="96">
        <f t="shared" si="400"/>
        <v>1.00210048</v>
      </c>
      <c r="N649" s="96">
        <f t="shared" si="395"/>
        <v>1.0856552904960797</v>
      </c>
      <c r="O649" s="89">
        <f t="shared" si="398"/>
        <v>1.0858343399999999</v>
      </c>
      <c r="P649" s="89">
        <f t="shared" si="382"/>
        <v>812.79934551999997</v>
      </c>
      <c r="Q649" s="11">
        <f t="shared" si="391"/>
        <v>0</v>
      </c>
      <c r="R649" s="7">
        <f t="shared" si="392"/>
        <v>0</v>
      </c>
      <c r="S649" s="89">
        <f t="shared" si="397"/>
        <v>0</v>
      </c>
      <c r="T649" s="98">
        <f t="shared" si="390"/>
        <v>8.5000000000000006E-2</v>
      </c>
      <c r="U649" s="97">
        <f t="shared" si="396"/>
        <v>1</v>
      </c>
      <c r="V649" s="97">
        <v>252</v>
      </c>
      <c r="W649" s="96">
        <f t="shared" si="383"/>
        <v>1.0003237819999999</v>
      </c>
      <c r="X649" s="89">
        <f t="shared" si="384"/>
        <v>0.26316979000000001</v>
      </c>
      <c r="Y649" s="137">
        <f t="shared" si="385"/>
        <v>0</v>
      </c>
      <c r="Z649" s="99" t="str">
        <f t="shared" si="393"/>
        <v>J=</v>
      </c>
      <c r="AA649" s="94">
        <f t="shared" si="394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386"/>
        <v>45526</v>
      </c>
      <c r="B650" s="89">
        <f t="shared" ref="B650:B713" si="405">(P650+X650)</f>
        <v>813.45991559000004</v>
      </c>
      <c r="C650" s="89">
        <f t="shared" si="399"/>
        <v>748.54820443727067</v>
      </c>
      <c r="D650" s="90">
        <f t="shared" si="387"/>
        <v>6941.51</v>
      </c>
      <c r="E650" s="91">
        <f t="shared" si="402"/>
        <v>6967.89</v>
      </c>
      <c r="F650" s="92">
        <f t="shared" si="403"/>
        <v>45493</v>
      </c>
      <c r="G650" s="93">
        <f t="shared" ref="G650:G713" si="406">(E650/D650)-1</f>
        <v>3.8003258656977845E-3</v>
      </c>
      <c r="H650" s="94">
        <f t="shared" si="404"/>
        <v>45555</v>
      </c>
      <c r="I650" s="94">
        <f t="shared" ref="I650:I713" si="407">IF(A650&gt;I649,H650,I649)</f>
        <v>45555</v>
      </c>
      <c r="J650" s="95">
        <f t="shared" si="388"/>
        <v>23</v>
      </c>
      <c r="K650" s="95">
        <f t="shared" si="401"/>
        <v>2</v>
      </c>
      <c r="L650" s="8">
        <f t="shared" si="389"/>
        <v>1.0003298899999999</v>
      </c>
      <c r="M650" s="96">
        <f t="shared" si="400"/>
        <v>1.00210048</v>
      </c>
      <c r="N650" s="96">
        <f t="shared" si="395"/>
        <v>1.0856552904960797</v>
      </c>
      <c r="O650" s="89">
        <f t="shared" si="398"/>
        <v>1.0860134299999999</v>
      </c>
      <c r="P650" s="89">
        <f t="shared" ref="P650:P713" si="408">TRUNC(C650*O650,8)</f>
        <v>812.93340302000001</v>
      </c>
      <c r="Q650" s="11">
        <f t="shared" si="391"/>
        <v>0</v>
      </c>
      <c r="R650" s="7">
        <f t="shared" si="392"/>
        <v>0</v>
      </c>
      <c r="S650" s="89">
        <f t="shared" si="397"/>
        <v>0</v>
      </c>
      <c r="T650" s="98">
        <f t="shared" si="390"/>
        <v>8.5000000000000006E-2</v>
      </c>
      <c r="U650" s="97">
        <f t="shared" si="396"/>
        <v>2</v>
      </c>
      <c r="V650" s="97">
        <v>252</v>
      </c>
      <c r="W650" s="96">
        <f t="shared" ref="W650:W713" si="409">ROUND((1+T650)^TRUNC((U650/V650),9),9)</f>
        <v>1.00064767</v>
      </c>
      <c r="X650" s="89">
        <f t="shared" ref="X650:X713" si="410">TRUNC((P650*(W650-1)),8)</f>
        <v>0.52651256999999996</v>
      </c>
      <c r="Y650" s="137">
        <f t="shared" ref="Y650:Y713" si="411">IF(AND(Q650&gt;0,Z650&lt;&gt;"INCORPJ="),S650+X650,0)</f>
        <v>0</v>
      </c>
      <c r="Z650" s="99" t="str">
        <f t="shared" si="393"/>
        <v>J=</v>
      </c>
      <c r="AA650" s="94">
        <f t="shared" si="394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12">(A650+1)</f>
        <v>45527</v>
      </c>
      <c r="B651" s="89">
        <f t="shared" si="405"/>
        <v>813.85750225000004</v>
      </c>
      <c r="C651" s="89">
        <f t="shared" si="399"/>
        <v>748.54820443727067</v>
      </c>
      <c r="D651" s="90">
        <f t="shared" ref="D651:D714" si="413">IF(E651=E650,D650,E650)</f>
        <v>6941.51</v>
      </c>
      <c r="E651" s="91">
        <f t="shared" si="402"/>
        <v>6967.89</v>
      </c>
      <c r="F651" s="92">
        <f t="shared" si="403"/>
        <v>45493</v>
      </c>
      <c r="G651" s="93">
        <f t="shared" si="406"/>
        <v>3.8003258656977845E-3</v>
      </c>
      <c r="H651" s="94">
        <f t="shared" si="404"/>
        <v>45555</v>
      </c>
      <c r="I651" s="94">
        <f t="shared" si="407"/>
        <v>45555</v>
      </c>
      <c r="J651" s="95">
        <f t="shared" ref="J651:J714" si="414">IF(I651=I650,J650,NETWORKDAYS(I650,I651,$AD$201:$AD$502)-1)</f>
        <v>23</v>
      </c>
      <c r="K651" s="95">
        <f t="shared" si="401"/>
        <v>3</v>
      </c>
      <c r="L651" s="8">
        <f t="shared" ref="L651:L714" si="415">IF(E651&lt;D651,1,TRUNC((E651/D651)^TRUNC((K651/J651),9),8))</f>
        <v>1.00049487</v>
      </c>
      <c r="M651" s="96">
        <f t="shared" si="400"/>
        <v>1.00210048</v>
      </c>
      <c r="N651" s="96">
        <f t="shared" si="395"/>
        <v>1.0856552904960797</v>
      </c>
      <c r="O651" s="89">
        <f t="shared" si="398"/>
        <v>1.0861925400000001</v>
      </c>
      <c r="P651" s="89">
        <f t="shared" si="408"/>
        <v>813.06747548999999</v>
      </c>
      <c r="Q651" s="11">
        <f t="shared" si="391"/>
        <v>0</v>
      </c>
      <c r="R651" s="7">
        <f t="shared" ref="R651:R714" si="416">IF(Q651&gt;0,VLOOKUP($A651,$AD$10:$AI$200,6),0)</f>
        <v>0</v>
      </c>
      <c r="S651" s="89">
        <f t="shared" si="397"/>
        <v>0</v>
      </c>
      <c r="T651" s="98">
        <f t="shared" ref="T651:T714" si="417">(T650)</f>
        <v>8.5000000000000006E-2</v>
      </c>
      <c r="U651" s="97">
        <f t="shared" si="396"/>
        <v>3</v>
      </c>
      <c r="V651" s="97">
        <v>252</v>
      </c>
      <c r="W651" s="96">
        <f t="shared" si="409"/>
        <v>1.000971662</v>
      </c>
      <c r="X651" s="89">
        <f t="shared" si="410"/>
        <v>0.79002676000000005</v>
      </c>
      <c r="Y651" s="137">
        <f t="shared" si="411"/>
        <v>0</v>
      </c>
      <c r="Z651" s="99" t="str">
        <f t="shared" si="393"/>
        <v>J=</v>
      </c>
      <c r="AA651" s="94">
        <f t="shared" si="394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12"/>
        <v>45528</v>
      </c>
      <c r="B652" s="89">
        <f t="shared" si="405"/>
        <v>814.25529864999999</v>
      </c>
      <c r="C652" s="89">
        <f t="shared" si="399"/>
        <v>748.54820443727067</v>
      </c>
      <c r="D652" s="90">
        <f t="shared" si="413"/>
        <v>6941.51</v>
      </c>
      <c r="E652" s="91">
        <f t="shared" si="402"/>
        <v>6967.89</v>
      </c>
      <c r="F652" s="92">
        <f t="shared" si="403"/>
        <v>45493</v>
      </c>
      <c r="G652" s="93">
        <f t="shared" si="406"/>
        <v>3.8003258656977845E-3</v>
      </c>
      <c r="H652" s="94">
        <f t="shared" si="404"/>
        <v>45555</v>
      </c>
      <c r="I652" s="94">
        <f t="shared" si="407"/>
        <v>45555</v>
      </c>
      <c r="J652" s="95">
        <f t="shared" si="414"/>
        <v>23</v>
      </c>
      <c r="K652" s="95">
        <f t="shared" si="401"/>
        <v>4</v>
      </c>
      <c r="L652" s="8">
        <f t="shared" si="415"/>
        <v>1.0006598900000001</v>
      </c>
      <c r="M652" s="96">
        <f t="shared" si="400"/>
        <v>1.00210048</v>
      </c>
      <c r="N652" s="96">
        <f t="shared" si="395"/>
        <v>1.0856552904960797</v>
      </c>
      <c r="O652" s="89">
        <f t="shared" si="398"/>
        <v>1.0863716999999999</v>
      </c>
      <c r="P652" s="89">
        <f t="shared" si="408"/>
        <v>813.20158537999998</v>
      </c>
      <c r="Q652" s="11">
        <f t="shared" ref="Q652:Q715" si="418">IF(VLOOKUP(A652,AD$10:AK$200,8)=VLOOKUP(A651,AD$10:AK$200,8),0,VLOOKUP(A652,AD$10:AK$200,8))</f>
        <v>0</v>
      </c>
      <c r="R652" s="7">
        <f t="shared" si="416"/>
        <v>0</v>
      </c>
      <c r="S652" s="89">
        <f t="shared" si="397"/>
        <v>0</v>
      </c>
      <c r="T652" s="98">
        <f t="shared" si="417"/>
        <v>8.5000000000000006E-2</v>
      </c>
      <c r="U652" s="97">
        <f t="shared" si="396"/>
        <v>4</v>
      </c>
      <c r="V652" s="97">
        <v>252</v>
      </c>
      <c r="W652" s="96">
        <f t="shared" si="409"/>
        <v>1.001295759</v>
      </c>
      <c r="X652" s="89">
        <f t="shared" si="410"/>
        <v>1.05371327</v>
      </c>
      <c r="Y652" s="137">
        <f t="shared" si="411"/>
        <v>0</v>
      </c>
      <c r="Z652" s="99" t="str">
        <f t="shared" ref="Z652:Z715" si="419">IF($Q651&gt;0,VLOOKUP($A651,$AD$10:$AM$200,9),Z651)</f>
        <v>J=</v>
      </c>
      <c r="AA652" s="94">
        <f t="shared" ref="AA652:AA715" si="420">IF($Q651&gt;0,VLOOKUP($A651,$AD$10:$AM$200,10),AA651)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12"/>
        <v>45529</v>
      </c>
      <c r="B653" s="89">
        <f t="shared" si="405"/>
        <v>814.25529864999999</v>
      </c>
      <c r="C653" s="89">
        <f t="shared" si="399"/>
        <v>748.54820443727067</v>
      </c>
      <c r="D653" s="90">
        <f t="shared" si="413"/>
        <v>6941.51</v>
      </c>
      <c r="E653" s="91">
        <f t="shared" si="402"/>
        <v>6967.89</v>
      </c>
      <c r="F653" s="92">
        <f t="shared" si="403"/>
        <v>45493</v>
      </c>
      <c r="G653" s="93">
        <f t="shared" si="406"/>
        <v>3.8003258656977845E-3</v>
      </c>
      <c r="H653" s="94">
        <f t="shared" si="404"/>
        <v>45555</v>
      </c>
      <c r="I653" s="94">
        <f t="shared" si="407"/>
        <v>45555</v>
      </c>
      <c r="J653" s="95">
        <f t="shared" si="414"/>
        <v>23</v>
      </c>
      <c r="K653" s="95">
        <f t="shared" si="401"/>
        <v>4</v>
      </c>
      <c r="L653" s="8">
        <f t="shared" si="415"/>
        <v>1.0006598900000001</v>
      </c>
      <c r="M653" s="96">
        <f t="shared" si="400"/>
        <v>1.00210048</v>
      </c>
      <c r="N653" s="96">
        <f t="shared" si="395"/>
        <v>1.0856552904960797</v>
      </c>
      <c r="O653" s="89">
        <f t="shared" si="398"/>
        <v>1.0863716999999999</v>
      </c>
      <c r="P653" s="89">
        <f t="shared" si="408"/>
        <v>813.20158537999998</v>
      </c>
      <c r="Q653" s="11">
        <f t="shared" si="418"/>
        <v>0</v>
      </c>
      <c r="R653" s="7">
        <f t="shared" si="416"/>
        <v>0</v>
      </c>
      <c r="S653" s="89">
        <f t="shared" si="397"/>
        <v>0</v>
      </c>
      <c r="T653" s="98">
        <f t="shared" si="417"/>
        <v>8.5000000000000006E-2</v>
      </c>
      <c r="U653" s="97">
        <f t="shared" si="396"/>
        <v>4</v>
      </c>
      <c r="V653" s="97">
        <v>252</v>
      </c>
      <c r="W653" s="96">
        <f t="shared" si="409"/>
        <v>1.001295759</v>
      </c>
      <c r="X653" s="89">
        <f t="shared" si="410"/>
        <v>1.05371327</v>
      </c>
      <c r="Y653" s="137">
        <f t="shared" si="411"/>
        <v>0</v>
      </c>
      <c r="Z653" s="99" t="str">
        <f t="shared" si="419"/>
        <v>J=</v>
      </c>
      <c r="AA653" s="94">
        <f t="shared" si="420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12"/>
        <v>45530</v>
      </c>
      <c r="B654" s="89">
        <f t="shared" si="405"/>
        <v>814.25529864999999</v>
      </c>
      <c r="C654" s="89">
        <f t="shared" si="399"/>
        <v>748.54820443727067</v>
      </c>
      <c r="D654" s="90">
        <f t="shared" si="413"/>
        <v>6941.51</v>
      </c>
      <c r="E654" s="91">
        <f t="shared" si="402"/>
        <v>6967.89</v>
      </c>
      <c r="F654" s="92">
        <f t="shared" si="403"/>
        <v>45493</v>
      </c>
      <c r="G654" s="93">
        <f t="shared" si="406"/>
        <v>3.8003258656977845E-3</v>
      </c>
      <c r="H654" s="94">
        <f t="shared" si="404"/>
        <v>45555</v>
      </c>
      <c r="I654" s="94">
        <f t="shared" si="407"/>
        <v>45555</v>
      </c>
      <c r="J654" s="95">
        <f t="shared" si="414"/>
        <v>23</v>
      </c>
      <c r="K654" s="95">
        <f t="shared" si="401"/>
        <v>4</v>
      </c>
      <c r="L654" s="8">
        <f t="shared" si="415"/>
        <v>1.0006598900000001</v>
      </c>
      <c r="M654" s="96">
        <f t="shared" si="400"/>
        <v>1.00210048</v>
      </c>
      <c r="N654" s="96">
        <f t="shared" si="395"/>
        <v>1.0856552904960797</v>
      </c>
      <c r="O654" s="89">
        <f t="shared" si="398"/>
        <v>1.0863716999999999</v>
      </c>
      <c r="P654" s="89">
        <f t="shared" si="408"/>
        <v>813.20158537999998</v>
      </c>
      <c r="Q654" s="11">
        <f t="shared" si="418"/>
        <v>0</v>
      </c>
      <c r="R654" s="7">
        <f t="shared" si="416"/>
        <v>0</v>
      </c>
      <c r="S654" s="89">
        <f t="shared" si="397"/>
        <v>0</v>
      </c>
      <c r="T654" s="98">
        <f t="shared" si="417"/>
        <v>8.5000000000000006E-2</v>
      </c>
      <c r="U654" s="97">
        <f t="shared" si="396"/>
        <v>4</v>
      </c>
      <c r="V654" s="97">
        <v>252</v>
      </c>
      <c r="W654" s="96">
        <f t="shared" si="409"/>
        <v>1.001295759</v>
      </c>
      <c r="X654" s="89">
        <f t="shared" si="410"/>
        <v>1.05371327</v>
      </c>
      <c r="Y654" s="137">
        <f t="shared" si="411"/>
        <v>0</v>
      </c>
      <c r="Z654" s="99" t="str">
        <f t="shared" si="419"/>
        <v>J=</v>
      </c>
      <c r="AA654" s="94">
        <f t="shared" si="420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12"/>
        <v>45531</v>
      </c>
      <c r="B655" s="89">
        <f t="shared" si="405"/>
        <v>814.65328238000006</v>
      </c>
      <c r="C655" s="89">
        <f t="shared" si="399"/>
        <v>748.54820443727067</v>
      </c>
      <c r="D655" s="90">
        <f t="shared" si="413"/>
        <v>6941.51</v>
      </c>
      <c r="E655" s="91">
        <f t="shared" si="402"/>
        <v>6967.89</v>
      </c>
      <c r="F655" s="92">
        <f t="shared" si="403"/>
        <v>45493</v>
      </c>
      <c r="G655" s="93">
        <f t="shared" si="406"/>
        <v>3.8003258656977845E-3</v>
      </c>
      <c r="H655" s="94">
        <f t="shared" si="404"/>
        <v>45555</v>
      </c>
      <c r="I655" s="94">
        <f t="shared" si="407"/>
        <v>45555</v>
      </c>
      <c r="J655" s="95">
        <f t="shared" si="414"/>
        <v>23</v>
      </c>
      <c r="K655" s="95">
        <f t="shared" si="401"/>
        <v>5</v>
      </c>
      <c r="L655" s="8">
        <f t="shared" si="415"/>
        <v>1.0008249300000001</v>
      </c>
      <c r="M655" s="96">
        <f t="shared" si="400"/>
        <v>1.00210048</v>
      </c>
      <c r="N655" s="96">
        <f t="shared" si="395"/>
        <v>1.0856552904960797</v>
      </c>
      <c r="O655" s="89">
        <f t="shared" si="398"/>
        <v>1.0865508800000001</v>
      </c>
      <c r="P655" s="89">
        <f t="shared" si="408"/>
        <v>813.33571025000003</v>
      </c>
      <c r="Q655" s="11">
        <f t="shared" si="418"/>
        <v>0</v>
      </c>
      <c r="R655" s="7">
        <f t="shared" si="416"/>
        <v>0</v>
      </c>
      <c r="S655" s="89">
        <f t="shared" si="397"/>
        <v>0</v>
      </c>
      <c r="T655" s="98">
        <f t="shared" si="417"/>
        <v>8.5000000000000006E-2</v>
      </c>
      <c r="U655" s="97">
        <f t="shared" si="396"/>
        <v>5</v>
      </c>
      <c r="V655" s="97">
        <v>252</v>
      </c>
      <c r="W655" s="96">
        <f t="shared" si="409"/>
        <v>1.0016199610000001</v>
      </c>
      <c r="X655" s="89">
        <f t="shared" si="410"/>
        <v>1.3175721300000001</v>
      </c>
      <c r="Y655" s="137">
        <f t="shared" si="411"/>
        <v>0</v>
      </c>
      <c r="Z655" s="99" t="str">
        <f t="shared" si="419"/>
        <v>J=</v>
      </c>
      <c r="AA655" s="94">
        <f t="shared" si="420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12"/>
        <v>45532</v>
      </c>
      <c r="B656" s="89">
        <f t="shared" si="405"/>
        <v>815.05145348000008</v>
      </c>
      <c r="C656" s="89">
        <f t="shared" si="399"/>
        <v>748.54820443727067</v>
      </c>
      <c r="D656" s="90">
        <f t="shared" si="413"/>
        <v>6941.51</v>
      </c>
      <c r="E656" s="91">
        <f t="shared" si="402"/>
        <v>6967.89</v>
      </c>
      <c r="F656" s="92">
        <f t="shared" si="403"/>
        <v>45493</v>
      </c>
      <c r="G656" s="93">
        <f t="shared" si="406"/>
        <v>3.8003258656977845E-3</v>
      </c>
      <c r="H656" s="94">
        <f t="shared" si="404"/>
        <v>45555</v>
      </c>
      <c r="I656" s="94">
        <f t="shared" si="407"/>
        <v>45555</v>
      </c>
      <c r="J656" s="95">
        <f t="shared" si="414"/>
        <v>23</v>
      </c>
      <c r="K656" s="95">
        <f t="shared" si="401"/>
        <v>6</v>
      </c>
      <c r="L656" s="8">
        <f t="shared" si="415"/>
        <v>1.00099</v>
      </c>
      <c r="M656" s="96">
        <f t="shared" si="400"/>
        <v>1.00210048</v>
      </c>
      <c r="N656" s="96">
        <f t="shared" si="395"/>
        <v>1.0856552904960797</v>
      </c>
      <c r="O656" s="89">
        <f t="shared" si="398"/>
        <v>1.0867300799999999</v>
      </c>
      <c r="P656" s="89">
        <f t="shared" si="408"/>
        <v>813.46985009000002</v>
      </c>
      <c r="Q656" s="11">
        <f t="shared" si="418"/>
        <v>0</v>
      </c>
      <c r="R656" s="7">
        <f t="shared" si="416"/>
        <v>0</v>
      </c>
      <c r="S656" s="89">
        <f t="shared" si="397"/>
        <v>0</v>
      </c>
      <c r="T656" s="98">
        <f t="shared" si="417"/>
        <v>8.5000000000000006E-2</v>
      </c>
      <c r="U656" s="97">
        <f t="shared" si="396"/>
        <v>6</v>
      </c>
      <c r="V656" s="97">
        <v>252</v>
      </c>
      <c r="W656" s="96">
        <f t="shared" si="409"/>
        <v>1.0019442679999999</v>
      </c>
      <c r="X656" s="89">
        <f t="shared" si="410"/>
        <v>1.5816033899999999</v>
      </c>
      <c r="Y656" s="137">
        <f t="shared" si="411"/>
        <v>0</v>
      </c>
      <c r="Z656" s="99" t="str">
        <f t="shared" si="419"/>
        <v>J=</v>
      </c>
      <c r="AA656" s="94">
        <f t="shared" si="420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12"/>
        <v>45533</v>
      </c>
      <c r="B657" s="89">
        <f t="shared" si="405"/>
        <v>815.44982703000005</v>
      </c>
      <c r="C657" s="89">
        <f t="shared" si="399"/>
        <v>748.54820443727067</v>
      </c>
      <c r="D657" s="90">
        <f t="shared" si="413"/>
        <v>6941.51</v>
      </c>
      <c r="E657" s="91">
        <f t="shared" si="402"/>
        <v>6967.89</v>
      </c>
      <c r="F657" s="92">
        <f t="shared" si="403"/>
        <v>45493</v>
      </c>
      <c r="G657" s="93">
        <f t="shared" si="406"/>
        <v>3.8003258656977845E-3</v>
      </c>
      <c r="H657" s="94">
        <f t="shared" si="404"/>
        <v>45555</v>
      </c>
      <c r="I657" s="94">
        <f t="shared" si="407"/>
        <v>45555</v>
      </c>
      <c r="J657" s="95">
        <f t="shared" si="414"/>
        <v>23</v>
      </c>
      <c r="K657" s="95">
        <f t="shared" si="401"/>
        <v>7</v>
      </c>
      <c r="L657" s="8">
        <f t="shared" si="415"/>
        <v>1.0011550899999999</v>
      </c>
      <c r="M657" s="96">
        <f t="shared" si="400"/>
        <v>1.00210048</v>
      </c>
      <c r="N657" s="96">
        <f t="shared" si="395"/>
        <v>1.0856552904960797</v>
      </c>
      <c r="O657" s="89">
        <f t="shared" si="398"/>
        <v>1.08690932</v>
      </c>
      <c r="P657" s="89">
        <f t="shared" si="408"/>
        <v>813.60401987</v>
      </c>
      <c r="Q657" s="11">
        <f t="shared" si="418"/>
        <v>0</v>
      </c>
      <c r="R657" s="7">
        <f t="shared" si="416"/>
        <v>0</v>
      </c>
      <c r="S657" s="89">
        <f t="shared" si="397"/>
        <v>0</v>
      </c>
      <c r="T657" s="98">
        <f t="shared" si="417"/>
        <v>8.5000000000000006E-2</v>
      </c>
      <c r="U657" s="97">
        <f t="shared" si="396"/>
        <v>7</v>
      </c>
      <c r="V657" s="97">
        <v>252</v>
      </c>
      <c r="W657" s="96">
        <f t="shared" si="409"/>
        <v>1.00226868</v>
      </c>
      <c r="X657" s="89">
        <f t="shared" si="410"/>
        <v>1.8458071599999999</v>
      </c>
      <c r="Y657" s="137">
        <f t="shared" si="411"/>
        <v>0</v>
      </c>
      <c r="Z657" s="99" t="str">
        <f t="shared" si="419"/>
        <v>J=</v>
      </c>
      <c r="AA657" s="94">
        <f t="shared" si="420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12"/>
        <v>45534</v>
      </c>
      <c r="B658" s="89">
        <f t="shared" si="405"/>
        <v>815.84838809000007</v>
      </c>
      <c r="C658" s="89">
        <f t="shared" si="399"/>
        <v>748.54820443727067</v>
      </c>
      <c r="D658" s="90">
        <f t="shared" si="413"/>
        <v>6941.51</v>
      </c>
      <c r="E658" s="91">
        <f t="shared" si="402"/>
        <v>6967.89</v>
      </c>
      <c r="F658" s="92">
        <f t="shared" si="403"/>
        <v>45493</v>
      </c>
      <c r="G658" s="93">
        <f t="shared" si="406"/>
        <v>3.8003258656977845E-3</v>
      </c>
      <c r="H658" s="94">
        <f t="shared" si="404"/>
        <v>45555</v>
      </c>
      <c r="I658" s="94">
        <f t="shared" si="407"/>
        <v>45555</v>
      </c>
      <c r="J658" s="95">
        <f t="shared" si="414"/>
        <v>23</v>
      </c>
      <c r="K658" s="95">
        <f t="shared" si="401"/>
        <v>8</v>
      </c>
      <c r="L658" s="8">
        <f t="shared" si="415"/>
        <v>1.00132021</v>
      </c>
      <c r="M658" s="96">
        <f t="shared" si="400"/>
        <v>1.00210048</v>
      </c>
      <c r="N658" s="96">
        <f t="shared" si="395"/>
        <v>1.0856552904960797</v>
      </c>
      <c r="O658" s="89">
        <f t="shared" si="398"/>
        <v>1.0870885800000001</v>
      </c>
      <c r="P658" s="89">
        <f t="shared" si="408"/>
        <v>813.73820462000003</v>
      </c>
      <c r="Q658" s="11">
        <f t="shared" si="418"/>
        <v>0</v>
      </c>
      <c r="R658" s="7">
        <f t="shared" si="416"/>
        <v>0</v>
      </c>
      <c r="S658" s="89">
        <f t="shared" si="397"/>
        <v>0</v>
      </c>
      <c r="T658" s="98">
        <f t="shared" si="417"/>
        <v>8.5000000000000006E-2</v>
      </c>
      <c r="U658" s="97">
        <f t="shared" si="396"/>
        <v>8</v>
      </c>
      <c r="V658" s="97">
        <v>252</v>
      </c>
      <c r="W658" s="96">
        <f t="shared" si="409"/>
        <v>1.0025931969999999</v>
      </c>
      <c r="X658" s="89">
        <f t="shared" si="410"/>
        <v>2.11018347</v>
      </c>
      <c r="Y658" s="137">
        <f t="shared" si="411"/>
        <v>0</v>
      </c>
      <c r="Z658" s="99" t="str">
        <f t="shared" si="419"/>
        <v>J=</v>
      </c>
      <c r="AA658" s="94">
        <f t="shared" si="420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12"/>
        <v>45535</v>
      </c>
      <c r="B659" s="89">
        <f t="shared" si="405"/>
        <v>816.24714420999999</v>
      </c>
      <c r="C659" s="89">
        <f t="shared" si="399"/>
        <v>748.54820443727067</v>
      </c>
      <c r="D659" s="90">
        <f t="shared" si="413"/>
        <v>6941.51</v>
      </c>
      <c r="E659" s="91">
        <f t="shared" si="402"/>
        <v>6967.89</v>
      </c>
      <c r="F659" s="92">
        <f t="shared" si="403"/>
        <v>45493</v>
      </c>
      <c r="G659" s="93">
        <f t="shared" si="406"/>
        <v>3.8003258656977845E-3</v>
      </c>
      <c r="H659" s="94">
        <f t="shared" si="404"/>
        <v>45555</v>
      </c>
      <c r="I659" s="94">
        <f t="shared" si="407"/>
        <v>45555</v>
      </c>
      <c r="J659" s="95">
        <f t="shared" si="414"/>
        <v>23</v>
      </c>
      <c r="K659" s="95">
        <f t="shared" si="401"/>
        <v>9</v>
      </c>
      <c r="L659" s="8">
        <f t="shared" si="415"/>
        <v>1.00148536</v>
      </c>
      <c r="M659" s="96">
        <f t="shared" si="400"/>
        <v>1.00210048</v>
      </c>
      <c r="N659" s="96">
        <f t="shared" si="395"/>
        <v>1.0856552904960797</v>
      </c>
      <c r="O659" s="89">
        <f t="shared" si="398"/>
        <v>1.08726787</v>
      </c>
      <c r="P659" s="89">
        <f t="shared" si="408"/>
        <v>813.87241183000003</v>
      </c>
      <c r="Q659" s="11">
        <f t="shared" si="418"/>
        <v>0</v>
      </c>
      <c r="R659" s="7">
        <f t="shared" si="416"/>
        <v>0</v>
      </c>
      <c r="S659" s="89">
        <f t="shared" si="397"/>
        <v>0</v>
      </c>
      <c r="T659" s="98">
        <f t="shared" si="417"/>
        <v>8.5000000000000006E-2</v>
      </c>
      <c r="U659" s="97">
        <f t="shared" si="396"/>
        <v>9</v>
      </c>
      <c r="V659" s="97">
        <v>252</v>
      </c>
      <c r="W659" s="96">
        <f t="shared" si="409"/>
        <v>1.0029178190000001</v>
      </c>
      <c r="X659" s="89">
        <f t="shared" si="410"/>
        <v>2.3747323800000002</v>
      </c>
      <c r="Y659" s="137">
        <f t="shared" si="411"/>
        <v>0</v>
      </c>
      <c r="Z659" s="99" t="str">
        <f t="shared" si="419"/>
        <v>J=</v>
      </c>
      <c r="AA659" s="94">
        <f t="shared" si="420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12"/>
        <v>45536</v>
      </c>
      <c r="B660" s="89">
        <f t="shared" si="405"/>
        <v>816.24714420999999</v>
      </c>
      <c r="C660" s="89">
        <f t="shared" si="399"/>
        <v>748.54820443727067</v>
      </c>
      <c r="D660" s="90">
        <f t="shared" si="413"/>
        <v>6941.51</v>
      </c>
      <c r="E660" s="91">
        <f t="shared" si="402"/>
        <v>6967.89</v>
      </c>
      <c r="F660" s="92">
        <f t="shared" si="403"/>
        <v>45493</v>
      </c>
      <c r="G660" s="93">
        <f t="shared" si="406"/>
        <v>3.8003258656977845E-3</v>
      </c>
      <c r="H660" s="94">
        <f t="shared" si="404"/>
        <v>45555</v>
      </c>
      <c r="I660" s="94">
        <f t="shared" si="407"/>
        <v>45555</v>
      </c>
      <c r="J660" s="95">
        <f t="shared" si="414"/>
        <v>23</v>
      </c>
      <c r="K660" s="95">
        <f t="shared" si="401"/>
        <v>9</v>
      </c>
      <c r="L660" s="8">
        <f t="shared" si="415"/>
        <v>1.00148536</v>
      </c>
      <c r="M660" s="96">
        <f t="shared" si="400"/>
        <v>1.00210048</v>
      </c>
      <c r="N660" s="96">
        <f t="shared" si="395"/>
        <v>1.0856552904960797</v>
      </c>
      <c r="O660" s="89">
        <f t="shared" si="398"/>
        <v>1.08726787</v>
      </c>
      <c r="P660" s="89">
        <f t="shared" si="408"/>
        <v>813.87241183000003</v>
      </c>
      <c r="Q660" s="11">
        <f t="shared" si="418"/>
        <v>0</v>
      </c>
      <c r="R660" s="7">
        <f t="shared" si="416"/>
        <v>0</v>
      </c>
      <c r="S660" s="89">
        <f t="shared" si="397"/>
        <v>0</v>
      </c>
      <c r="T660" s="98">
        <f t="shared" si="417"/>
        <v>8.5000000000000006E-2</v>
      </c>
      <c r="U660" s="97">
        <f t="shared" si="396"/>
        <v>9</v>
      </c>
      <c r="V660" s="97">
        <v>252</v>
      </c>
      <c r="W660" s="96">
        <f t="shared" si="409"/>
        <v>1.0029178190000001</v>
      </c>
      <c r="X660" s="89">
        <f t="shared" si="410"/>
        <v>2.3747323800000002</v>
      </c>
      <c r="Y660" s="137">
        <f t="shared" si="411"/>
        <v>0</v>
      </c>
      <c r="Z660" s="99" t="str">
        <f t="shared" si="419"/>
        <v>J=</v>
      </c>
      <c r="AA660" s="94">
        <f t="shared" si="420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12"/>
        <v>45537</v>
      </c>
      <c r="B661" s="89">
        <f t="shared" si="405"/>
        <v>816.24714420999999</v>
      </c>
      <c r="C661" s="89">
        <f t="shared" si="399"/>
        <v>748.54820443727067</v>
      </c>
      <c r="D661" s="90">
        <f t="shared" si="413"/>
        <v>6941.51</v>
      </c>
      <c r="E661" s="91">
        <f t="shared" si="402"/>
        <v>6967.89</v>
      </c>
      <c r="F661" s="92">
        <f t="shared" si="403"/>
        <v>45493</v>
      </c>
      <c r="G661" s="93">
        <f t="shared" si="406"/>
        <v>3.8003258656977845E-3</v>
      </c>
      <c r="H661" s="94">
        <f t="shared" si="404"/>
        <v>45555</v>
      </c>
      <c r="I661" s="94">
        <f t="shared" si="407"/>
        <v>45555</v>
      </c>
      <c r="J661" s="95">
        <f t="shared" si="414"/>
        <v>23</v>
      </c>
      <c r="K661" s="95">
        <f t="shared" si="401"/>
        <v>9</v>
      </c>
      <c r="L661" s="8">
        <f t="shared" si="415"/>
        <v>1.00148536</v>
      </c>
      <c r="M661" s="96">
        <f t="shared" si="400"/>
        <v>1.00210048</v>
      </c>
      <c r="N661" s="96">
        <f t="shared" si="395"/>
        <v>1.0856552904960797</v>
      </c>
      <c r="O661" s="89">
        <f t="shared" si="398"/>
        <v>1.08726787</v>
      </c>
      <c r="P661" s="89">
        <f t="shared" si="408"/>
        <v>813.87241183000003</v>
      </c>
      <c r="Q661" s="11">
        <f t="shared" si="418"/>
        <v>0</v>
      </c>
      <c r="R661" s="7">
        <f t="shared" si="416"/>
        <v>0</v>
      </c>
      <c r="S661" s="89">
        <f t="shared" si="397"/>
        <v>0</v>
      </c>
      <c r="T661" s="98">
        <f t="shared" si="417"/>
        <v>8.5000000000000006E-2</v>
      </c>
      <c r="U661" s="97">
        <f t="shared" si="396"/>
        <v>9</v>
      </c>
      <c r="V661" s="97">
        <v>252</v>
      </c>
      <c r="W661" s="96">
        <f t="shared" si="409"/>
        <v>1.0029178190000001</v>
      </c>
      <c r="X661" s="89">
        <f t="shared" si="410"/>
        <v>2.3747323800000002</v>
      </c>
      <c r="Y661" s="137">
        <f t="shared" si="411"/>
        <v>0</v>
      </c>
      <c r="Z661" s="99" t="str">
        <f t="shared" si="419"/>
        <v>J=</v>
      </c>
      <c r="AA661" s="94">
        <f t="shared" si="420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12"/>
        <v>45538</v>
      </c>
      <c r="B662" s="89">
        <f t="shared" si="405"/>
        <v>816.64610378999998</v>
      </c>
      <c r="C662" s="89">
        <f t="shared" si="399"/>
        <v>748.54820443727067</v>
      </c>
      <c r="D662" s="90">
        <f t="shared" si="413"/>
        <v>6941.51</v>
      </c>
      <c r="E662" s="91">
        <f t="shared" si="402"/>
        <v>6967.89</v>
      </c>
      <c r="F662" s="92">
        <f t="shared" si="403"/>
        <v>45493</v>
      </c>
      <c r="G662" s="93">
        <f t="shared" si="406"/>
        <v>3.8003258656977845E-3</v>
      </c>
      <c r="H662" s="94">
        <f t="shared" si="404"/>
        <v>45555</v>
      </c>
      <c r="I662" s="94">
        <f t="shared" si="407"/>
        <v>45555</v>
      </c>
      <c r="J662" s="95">
        <f t="shared" si="414"/>
        <v>23</v>
      </c>
      <c r="K662" s="95">
        <f t="shared" si="401"/>
        <v>10</v>
      </c>
      <c r="L662" s="8">
        <f t="shared" si="415"/>
        <v>1.00165054</v>
      </c>
      <c r="M662" s="96">
        <f t="shared" si="400"/>
        <v>1.00210048</v>
      </c>
      <c r="N662" s="96">
        <f t="shared" si="395"/>
        <v>1.0856552904960797</v>
      </c>
      <c r="O662" s="89">
        <f t="shared" si="398"/>
        <v>1.0874471999999999</v>
      </c>
      <c r="P662" s="89">
        <f t="shared" si="408"/>
        <v>814.00664898000002</v>
      </c>
      <c r="Q662" s="11">
        <f t="shared" si="418"/>
        <v>0</v>
      </c>
      <c r="R662" s="7">
        <f t="shared" si="416"/>
        <v>0</v>
      </c>
      <c r="S662" s="89">
        <f t="shared" si="397"/>
        <v>0</v>
      </c>
      <c r="T662" s="98">
        <f t="shared" si="417"/>
        <v>8.5000000000000006E-2</v>
      </c>
      <c r="U662" s="97">
        <f t="shared" si="396"/>
        <v>10</v>
      </c>
      <c r="V662" s="97">
        <v>252</v>
      </c>
      <c r="W662" s="96">
        <f t="shared" si="409"/>
        <v>1.0032425469999999</v>
      </c>
      <c r="X662" s="89">
        <f t="shared" si="410"/>
        <v>2.6394548100000002</v>
      </c>
      <c r="Y662" s="137">
        <f t="shared" si="411"/>
        <v>0</v>
      </c>
      <c r="Z662" s="99" t="str">
        <f t="shared" si="419"/>
        <v>J=</v>
      </c>
      <c r="AA662" s="94">
        <f t="shared" si="420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12"/>
        <v>45539</v>
      </c>
      <c r="B663" s="89">
        <f t="shared" si="405"/>
        <v>817.04525024999998</v>
      </c>
      <c r="C663" s="89">
        <f t="shared" si="399"/>
        <v>748.54820443727067</v>
      </c>
      <c r="D663" s="90">
        <f t="shared" si="413"/>
        <v>6941.51</v>
      </c>
      <c r="E663" s="91">
        <f t="shared" si="402"/>
        <v>6967.89</v>
      </c>
      <c r="F663" s="92">
        <f t="shared" si="403"/>
        <v>45493</v>
      </c>
      <c r="G663" s="93">
        <f t="shared" si="406"/>
        <v>3.8003258656977845E-3</v>
      </c>
      <c r="H663" s="94">
        <f t="shared" si="404"/>
        <v>45555</v>
      </c>
      <c r="I663" s="94">
        <f t="shared" si="407"/>
        <v>45555</v>
      </c>
      <c r="J663" s="95">
        <f t="shared" si="414"/>
        <v>23</v>
      </c>
      <c r="K663" s="95">
        <f t="shared" si="401"/>
        <v>11</v>
      </c>
      <c r="L663" s="8">
        <f t="shared" si="415"/>
        <v>1.0018157400000001</v>
      </c>
      <c r="M663" s="96">
        <f t="shared" si="400"/>
        <v>1.00210048</v>
      </c>
      <c r="N663" s="96">
        <f t="shared" si="395"/>
        <v>1.0856552904960797</v>
      </c>
      <c r="O663" s="89">
        <f t="shared" si="398"/>
        <v>1.08762655</v>
      </c>
      <c r="P663" s="89">
        <f t="shared" si="408"/>
        <v>814.14090109999995</v>
      </c>
      <c r="Q663" s="11">
        <f t="shared" si="418"/>
        <v>0</v>
      </c>
      <c r="R663" s="7">
        <f t="shared" si="416"/>
        <v>0</v>
      </c>
      <c r="S663" s="89">
        <f t="shared" si="397"/>
        <v>0</v>
      </c>
      <c r="T663" s="98">
        <f t="shared" si="417"/>
        <v>8.5000000000000006E-2</v>
      </c>
      <c r="U663" s="97">
        <f t="shared" si="396"/>
        <v>11</v>
      </c>
      <c r="V663" s="97">
        <v>252</v>
      </c>
      <c r="W663" s="96">
        <f t="shared" si="409"/>
        <v>1.0035673789999999</v>
      </c>
      <c r="X663" s="89">
        <f t="shared" si="410"/>
        <v>2.9043491499999998</v>
      </c>
      <c r="Y663" s="137">
        <f t="shared" si="411"/>
        <v>0</v>
      </c>
      <c r="Z663" s="99" t="str">
        <f t="shared" si="419"/>
        <v>J=</v>
      </c>
      <c r="AA663" s="94">
        <f t="shared" si="420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12"/>
        <v>45540</v>
      </c>
      <c r="B664" s="89">
        <f t="shared" si="405"/>
        <v>817.44460779999997</v>
      </c>
      <c r="C664" s="89">
        <f t="shared" si="399"/>
        <v>748.54820443727067</v>
      </c>
      <c r="D664" s="90">
        <f t="shared" si="413"/>
        <v>6941.51</v>
      </c>
      <c r="E664" s="91">
        <f t="shared" si="402"/>
        <v>6967.89</v>
      </c>
      <c r="F664" s="92">
        <f t="shared" si="403"/>
        <v>45493</v>
      </c>
      <c r="G664" s="93">
        <f t="shared" si="406"/>
        <v>3.8003258656977845E-3</v>
      </c>
      <c r="H664" s="94">
        <f t="shared" si="404"/>
        <v>45555</v>
      </c>
      <c r="I664" s="94">
        <f t="shared" si="407"/>
        <v>45555</v>
      </c>
      <c r="J664" s="95">
        <f t="shared" si="414"/>
        <v>23</v>
      </c>
      <c r="K664" s="95">
        <f t="shared" si="401"/>
        <v>12</v>
      </c>
      <c r="L664" s="8">
        <f t="shared" si="415"/>
        <v>1.0019809799999999</v>
      </c>
      <c r="M664" s="96">
        <f t="shared" si="400"/>
        <v>1.00210048</v>
      </c>
      <c r="N664" s="96">
        <f t="shared" si="395"/>
        <v>1.0856552904960797</v>
      </c>
      <c r="O664" s="89">
        <f t="shared" si="398"/>
        <v>1.0878059499999999</v>
      </c>
      <c r="P664" s="89">
        <f t="shared" si="408"/>
        <v>814.27519064000001</v>
      </c>
      <c r="Q664" s="11">
        <f t="shared" si="418"/>
        <v>0</v>
      </c>
      <c r="R664" s="7">
        <f t="shared" si="416"/>
        <v>0</v>
      </c>
      <c r="S664" s="89">
        <f t="shared" si="397"/>
        <v>0</v>
      </c>
      <c r="T664" s="98">
        <f t="shared" si="417"/>
        <v>8.5000000000000006E-2</v>
      </c>
      <c r="U664" s="97">
        <f t="shared" si="396"/>
        <v>12</v>
      </c>
      <c r="V664" s="97">
        <v>252</v>
      </c>
      <c r="W664" s="96">
        <f t="shared" si="409"/>
        <v>1.003892317</v>
      </c>
      <c r="X664" s="89">
        <f t="shared" si="410"/>
        <v>3.1694171600000001</v>
      </c>
      <c r="Y664" s="137">
        <f t="shared" si="411"/>
        <v>0</v>
      </c>
      <c r="Z664" s="99" t="str">
        <f t="shared" si="419"/>
        <v>J=</v>
      </c>
      <c r="AA664" s="94">
        <f t="shared" si="420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12"/>
        <v>45541</v>
      </c>
      <c r="B665" s="89">
        <f t="shared" si="405"/>
        <v>817.84413733999997</v>
      </c>
      <c r="C665" s="89">
        <f t="shared" si="399"/>
        <v>748.54820443727067</v>
      </c>
      <c r="D665" s="90">
        <f t="shared" si="413"/>
        <v>6941.51</v>
      </c>
      <c r="E665" s="91">
        <f t="shared" si="402"/>
        <v>6967.89</v>
      </c>
      <c r="F665" s="92">
        <f t="shared" si="403"/>
        <v>45493</v>
      </c>
      <c r="G665" s="93">
        <f t="shared" si="406"/>
        <v>3.8003258656977845E-3</v>
      </c>
      <c r="H665" s="94">
        <f t="shared" si="404"/>
        <v>45555</v>
      </c>
      <c r="I665" s="94">
        <f t="shared" si="407"/>
        <v>45555</v>
      </c>
      <c r="J665" s="95">
        <f t="shared" si="414"/>
        <v>23</v>
      </c>
      <c r="K665" s="95">
        <f t="shared" si="401"/>
        <v>13</v>
      </c>
      <c r="L665" s="8">
        <f t="shared" si="415"/>
        <v>1.0021462299999999</v>
      </c>
      <c r="M665" s="96">
        <f t="shared" si="400"/>
        <v>1.00210048</v>
      </c>
      <c r="N665" s="96">
        <f t="shared" si="395"/>
        <v>1.0856552904960797</v>
      </c>
      <c r="O665" s="89">
        <f t="shared" si="398"/>
        <v>1.0879853500000001</v>
      </c>
      <c r="P665" s="89">
        <f t="shared" si="408"/>
        <v>814.40948018999995</v>
      </c>
      <c r="Q665" s="11">
        <f t="shared" si="418"/>
        <v>0</v>
      </c>
      <c r="R665" s="7">
        <f t="shared" si="416"/>
        <v>0</v>
      </c>
      <c r="S665" s="89">
        <f t="shared" si="397"/>
        <v>0</v>
      </c>
      <c r="T665" s="98">
        <f t="shared" si="417"/>
        <v>8.5000000000000006E-2</v>
      </c>
      <c r="U665" s="97">
        <f t="shared" si="396"/>
        <v>13</v>
      </c>
      <c r="V665" s="97">
        <v>252</v>
      </c>
      <c r="W665" s="96">
        <f t="shared" si="409"/>
        <v>1.0042173590000001</v>
      </c>
      <c r="X665" s="89">
        <f t="shared" si="410"/>
        <v>3.43465715</v>
      </c>
      <c r="Y665" s="137">
        <f t="shared" si="411"/>
        <v>0</v>
      </c>
      <c r="Z665" s="99" t="str">
        <f t="shared" si="419"/>
        <v>J=</v>
      </c>
      <c r="AA665" s="94">
        <f t="shared" si="420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12"/>
        <v>45542</v>
      </c>
      <c r="B666" s="89">
        <f t="shared" si="405"/>
        <v>818.24387893000005</v>
      </c>
      <c r="C666" s="89">
        <f t="shared" si="399"/>
        <v>748.54820443727067</v>
      </c>
      <c r="D666" s="90">
        <f t="shared" si="413"/>
        <v>6941.51</v>
      </c>
      <c r="E666" s="91">
        <f t="shared" si="402"/>
        <v>6967.89</v>
      </c>
      <c r="F666" s="92">
        <f t="shared" si="403"/>
        <v>45493</v>
      </c>
      <c r="G666" s="93">
        <f t="shared" si="406"/>
        <v>3.8003258656977845E-3</v>
      </c>
      <c r="H666" s="94">
        <f t="shared" si="404"/>
        <v>45555</v>
      </c>
      <c r="I666" s="94">
        <f t="shared" si="407"/>
        <v>45555</v>
      </c>
      <c r="J666" s="95">
        <f t="shared" si="414"/>
        <v>23</v>
      </c>
      <c r="K666" s="95">
        <f t="shared" si="401"/>
        <v>14</v>
      </c>
      <c r="L666" s="8">
        <f t="shared" si="415"/>
        <v>1.0023115199999999</v>
      </c>
      <c r="M666" s="96">
        <f t="shared" si="400"/>
        <v>1.00210048</v>
      </c>
      <c r="N666" s="96">
        <f t="shared" si="395"/>
        <v>1.0856552904960797</v>
      </c>
      <c r="O666" s="89">
        <f t="shared" si="398"/>
        <v>1.0881647999999999</v>
      </c>
      <c r="P666" s="89">
        <f t="shared" si="408"/>
        <v>814.54380717000004</v>
      </c>
      <c r="Q666" s="11">
        <f t="shared" si="418"/>
        <v>0</v>
      </c>
      <c r="R666" s="7">
        <f t="shared" si="416"/>
        <v>0</v>
      </c>
      <c r="S666" s="89">
        <f t="shared" si="397"/>
        <v>0</v>
      </c>
      <c r="T666" s="98">
        <f t="shared" si="417"/>
        <v>8.5000000000000006E-2</v>
      </c>
      <c r="U666" s="97">
        <f t="shared" si="396"/>
        <v>14</v>
      </c>
      <c r="V666" s="97">
        <v>252</v>
      </c>
      <c r="W666" s="96">
        <f t="shared" si="409"/>
        <v>1.0045425079999999</v>
      </c>
      <c r="X666" s="89">
        <f t="shared" si="410"/>
        <v>3.7000717600000002</v>
      </c>
      <c r="Y666" s="137">
        <f t="shared" si="411"/>
        <v>0</v>
      </c>
      <c r="Z666" s="99" t="str">
        <f t="shared" si="419"/>
        <v>J=</v>
      </c>
      <c r="AA666" s="94">
        <f t="shared" si="420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12"/>
        <v>45543</v>
      </c>
      <c r="B667" s="89">
        <f t="shared" si="405"/>
        <v>818.24387893000005</v>
      </c>
      <c r="C667" s="89">
        <f t="shared" si="399"/>
        <v>748.54820443727067</v>
      </c>
      <c r="D667" s="90">
        <f t="shared" si="413"/>
        <v>6941.51</v>
      </c>
      <c r="E667" s="91">
        <f t="shared" si="402"/>
        <v>6967.89</v>
      </c>
      <c r="F667" s="92">
        <f t="shared" si="403"/>
        <v>45493</v>
      </c>
      <c r="G667" s="93">
        <f t="shared" si="406"/>
        <v>3.8003258656977845E-3</v>
      </c>
      <c r="H667" s="94">
        <f t="shared" si="404"/>
        <v>45555</v>
      </c>
      <c r="I667" s="94">
        <f t="shared" si="407"/>
        <v>45555</v>
      </c>
      <c r="J667" s="95">
        <f t="shared" si="414"/>
        <v>23</v>
      </c>
      <c r="K667" s="95">
        <f t="shared" si="401"/>
        <v>14</v>
      </c>
      <c r="L667" s="8">
        <f t="shared" si="415"/>
        <v>1.0023115199999999</v>
      </c>
      <c r="M667" s="96">
        <f t="shared" si="400"/>
        <v>1.00210048</v>
      </c>
      <c r="N667" s="96">
        <f t="shared" si="395"/>
        <v>1.0856552904960797</v>
      </c>
      <c r="O667" s="89">
        <f t="shared" si="398"/>
        <v>1.0881647999999999</v>
      </c>
      <c r="P667" s="89">
        <f t="shared" si="408"/>
        <v>814.54380717000004</v>
      </c>
      <c r="Q667" s="11">
        <f t="shared" si="418"/>
        <v>0</v>
      </c>
      <c r="R667" s="7">
        <f t="shared" si="416"/>
        <v>0</v>
      </c>
      <c r="S667" s="89">
        <f t="shared" si="397"/>
        <v>0</v>
      </c>
      <c r="T667" s="98">
        <f t="shared" si="417"/>
        <v>8.5000000000000006E-2</v>
      </c>
      <c r="U667" s="97">
        <f t="shared" si="396"/>
        <v>14</v>
      </c>
      <c r="V667" s="97">
        <v>252</v>
      </c>
      <c r="W667" s="96">
        <f t="shared" si="409"/>
        <v>1.0045425079999999</v>
      </c>
      <c r="X667" s="89">
        <f t="shared" si="410"/>
        <v>3.7000717600000002</v>
      </c>
      <c r="Y667" s="137">
        <f t="shared" si="411"/>
        <v>0</v>
      </c>
      <c r="Z667" s="99" t="str">
        <f t="shared" si="419"/>
        <v>J=</v>
      </c>
      <c r="AA667" s="94">
        <f t="shared" si="420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12"/>
        <v>45544</v>
      </c>
      <c r="B668" s="89">
        <f t="shared" si="405"/>
        <v>818.24387893000005</v>
      </c>
      <c r="C668" s="89">
        <f t="shared" si="399"/>
        <v>748.54820443727067</v>
      </c>
      <c r="D668" s="90">
        <f t="shared" si="413"/>
        <v>6941.51</v>
      </c>
      <c r="E668" s="91">
        <f t="shared" si="402"/>
        <v>6967.89</v>
      </c>
      <c r="F668" s="92">
        <f t="shared" si="403"/>
        <v>45493</v>
      </c>
      <c r="G668" s="93">
        <f t="shared" si="406"/>
        <v>3.8003258656977845E-3</v>
      </c>
      <c r="H668" s="94">
        <f t="shared" si="404"/>
        <v>45555</v>
      </c>
      <c r="I668" s="94">
        <f t="shared" si="407"/>
        <v>45555</v>
      </c>
      <c r="J668" s="95">
        <f t="shared" si="414"/>
        <v>23</v>
      </c>
      <c r="K668" s="95">
        <f t="shared" si="401"/>
        <v>14</v>
      </c>
      <c r="L668" s="8">
        <f t="shared" si="415"/>
        <v>1.0023115199999999</v>
      </c>
      <c r="M668" s="96">
        <f t="shared" si="400"/>
        <v>1.00210048</v>
      </c>
      <c r="N668" s="96">
        <f t="shared" si="395"/>
        <v>1.0856552904960797</v>
      </c>
      <c r="O668" s="89">
        <f t="shared" si="398"/>
        <v>1.0881647999999999</v>
      </c>
      <c r="P668" s="89">
        <f t="shared" si="408"/>
        <v>814.54380717000004</v>
      </c>
      <c r="Q668" s="11">
        <f t="shared" si="418"/>
        <v>0</v>
      </c>
      <c r="R668" s="7">
        <f t="shared" si="416"/>
        <v>0</v>
      </c>
      <c r="S668" s="89">
        <f t="shared" si="397"/>
        <v>0</v>
      </c>
      <c r="T668" s="98">
        <f t="shared" si="417"/>
        <v>8.5000000000000006E-2</v>
      </c>
      <c r="U668" s="97">
        <f t="shared" si="396"/>
        <v>14</v>
      </c>
      <c r="V668" s="97">
        <v>252</v>
      </c>
      <c r="W668" s="96">
        <f t="shared" si="409"/>
        <v>1.0045425079999999</v>
      </c>
      <c r="X668" s="89">
        <f t="shared" si="410"/>
        <v>3.7000717600000002</v>
      </c>
      <c r="Y668" s="137">
        <f t="shared" si="411"/>
        <v>0</v>
      </c>
      <c r="Z668" s="99" t="str">
        <f t="shared" si="419"/>
        <v>J=</v>
      </c>
      <c r="AA668" s="94">
        <f t="shared" si="420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12"/>
        <v>45545</v>
      </c>
      <c r="B669" s="89">
        <f t="shared" si="405"/>
        <v>818.64380763000008</v>
      </c>
      <c r="C669" s="89">
        <f t="shared" si="399"/>
        <v>748.54820443727067</v>
      </c>
      <c r="D669" s="90">
        <f t="shared" si="413"/>
        <v>6941.51</v>
      </c>
      <c r="E669" s="91">
        <f t="shared" si="402"/>
        <v>6967.89</v>
      </c>
      <c r="F669" s="92">
        <f t="shared" si="403"/>
        <v>45493</v>
      </c>
      <c r="G669" s="93">
        <f t="shared" si="406"/>
        <v>3.8003258656977845E-3</v>
      </c>
      <c r="H669" s="94">
        <f t="shared" si="404"/>
        <v>45555</v>
      </c>
      <c r="I669" s="94">
        <f t="shared" si="407"/>
        <v>45555</v>
      </c>
      <c r="J669" s="95">
        <f t="shared" si="414"/>
        <v>23</v>
      </c>
      <c r="K669" s="95">
        <f t="shared" si="401"/>
        <v>15</v>
      </c>
      <c r="L669" s="8">
        <f t="shared" si="415"/>
        <v>1.00247683</v>
      </c>
      <c r="M669" s="96">
        <f t="shared" si="400"/>
        <v>1.00210048</v>
      </c>
      <c r="N669" s="96">
        <f t="shared" si="395"/>
        <v>1.0856552904960797</v>
      </c>
      <c r="O669" s="89">
        <f t="shared" si="398"/>
        <v>1.0883442699999999</v>
      </c>
      <c r="P669" s="89">
        <f t="shared" si="408"/>
        <v>814.67814911000005</v>
      </c>
      <c r="Q669" s="11">
        <f t="shared" si="418"/>
        <v>0</v>
      </c>
      <c r="R669" s="7">
        <f t="shared" si="416"/>
        <v>0</v>
      </c>
      <c r="S669" s="89">
        <f t="shared" si="397"/>
        <v>0</v>
      </c>
      <c r="T669" s="98">
        <f t="shared" si="417"/>
        <v>8.5000000000000006E-2</v>
      </c>
      <c r="U669" s="97">
        <f t="shared" si="396"/>
        <v>15</v>
      </c>
      <c r="V669" s="97">
        <v>252</v>
      </c>
      <c r="W669" s="96">
        <f t="shared" si="409"/>
        <v>1.0048677610000001</v>
      </c>
      <c r="X669" s="89">
        <f t="shared" si="410"/>
        <v>3.9656585199999999</v>
      </c>
      <c r="Y669" s="137">
        <f t="shared" si="411"/>
        <v>0</v>
      </c>
      <c r="Z669" s="99" t="str">
        <f t="shared" si="419"/>
        <v>J=</v>
      </c>
      <c r="AA669" s="94">
        <f t="shared" si="420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12"/>
        <v>45546</v>
      </c>
      <c r="B670" s="89">
        <f t="shared" si="405"/>
        <v>819.04393186000004</v>
      </c>
      <c r="C670" s="89">
        <f t="shared" si="399"/>
        <v>748.54820443727067</v>
      </c>
      <c r="D670" s="90">
        <f t="shared" si="413"/>
        <v>6941.51</v>
      </c>
      <c r="E670" s="91">
        <f t="shared" si="402"/>
        <v>6967.89</v>
      </c>
      <c r="F670" s="92">
        <f t="shared" si="403"/>
        <v>45493</v>
      </c>
      <c r="G670" s="93">
        <f t="shared" si="406"/>
        <v>3.8003258656977845E-3</v>
      </c>
      <c r="H670" s="94">
        <f t="shared" si="404"/>
        <v>45555</v>
      </c>
      <c r="I670" s="94">
        <f t="shared" si="407"/>
        <v>45555</v>
      </c>
      <c r="J670" s="95">
        <f t="shared" si="414"/>
        <v>23</v>
      </c>
      <c r="K670" s="95">
        <f t="shared" si="401"/>
        <v>16</v>
      </c>
      <c r="L670" s="8">
        <f t="shared" si="415"/>
        <v>1.0026421700000001</v>
      </c>
      <c r="M670" s="96">
        <f t="shared" si="400"/>
        <v>1.00210048</v>
      </c>
      <c r="N670" s="96">
        <f t="shared" si="395"/>
        <v>1.0856552904960797</v>
      </c>
      <c r="O670" s="89">
        <f t="shared" si="398"/>
        <v>1.0885237699999999</v>
      </c>
      <c r="P670" s="89">
        <f t="shared" si="408"/>
        <v>814.81251352000004</v>
      </c>
      <c r="Q670" s="11">
        <f t="shared" si="418"/>
        <v>0</v>
      </c>
      <c r="R670" s="7">
        <f t="shared" si="416"/>
        <v>0</v>
      </c>
      <c r="S670" s="89">
        <f t="shared" si="397"/>
        <v>0</v>
      </c>
      <c r="T670" s="98">
        <f t="shared" si="417"/>
        <v>8.5000000000000006E-2</v>
      </c>
      <c r="U670" s="97">
        <f t="shared" si="396"/>
        <v>16</v>
      </c>
      <c r="V670" s="97">
        <v>252</v>
      </c>
      <c r="W670" s="96">
        <f t="shared" si="409"/>
        <v>1.0051931190000001</v>
      </c>
      <c r="X670" s="89">
        <f t="shared" si="410"/>
        <v>4.2314183400000003</v>
      </c>
      <c r="Y670" s="137">
        <f t="shared" si="411"/>
        <v>0</v>
      </c>
      <c r="Z670" s="99" t="str">
        <f t="shared" si="419"/>
        <v>J=</v>
      </c>
      <c r="AA670" s="94">
        <f t="shared" si="420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12"/>
        <v>45547</v>
      </c>
      <c r="B671" s="89">
        <f t="shared" si="405"/>
        <v>819.44426000999999</v>
      </c>
      <c r="C671" s="89">
        <f t="shared" si="399"/>
        <v>748.54820443727067</v>
      </c>
      <c r="D671" s="90">
        <f t="shared" si="413"/>
        <v>6941.51</v>
      </c>
      <c r="E671" s="91">
        <f t="shared" si="402"/>
        <v>6967.89</v>
      </c>
      <c r="F671" s="92">
        <f t="shared" si="403"/>
        <v>45493</v>
      </c>
      <c r="G671" s="93">
        <f t="shared" si="406"/>
        <v>3.8003258656977845E-3</v>
      </c>
      <c r="H671" s="94">
        <f t="shared" si="404"/>
        <v>45555</v>
      </c>
      <c r="I671" s="94">
        <f t="shared" si="407"/>
        <v>45555</v>
      </c>
      <c r="J671" s="95">
        <f t="shared" si="414"/>
        <v>23</v>
      </c>
      <c r="K671" s="95">
        <f t="shared" si="401"/>
        <v>17</v>
      </c>
      <c r="L671" s="8">
        <f t="shared" si="415"/>
        <v>1.0028075400000001</v>
      </c>
      <c r="M671" s="96">
        <f t="shared" si="400"/>
        <v>1.00210048</v>
      </c>
      <c r="N671" s="96">
        <f t="shared" ref="N671:N734" si="421">IF(I671&gt;I670,N670*M671,N670)</f>
        <v>1.0856552904960797</v>
      </c>
      <c r="O671" s="89">
        <f t="shared" si="398"/>
        <v>1.0887033100000001</v>
      </c>
      <c r="P671" s="89">
        <f t="shared" si="408"/>
        <v>814.94690786000001</v>
      </c>
      <c r="Q671" s="11">
        <f t="shared" si="418"/>
        <v>0</v>
      </c>
      <c r="R671" s="7">
        <f t="shared" si="416"/>
        <v>0</v>
      </c>
      <c r="S671" s="89">
        <f t="shared" si="397"/>
        <v>0</v>
      </c>
      <c r="T671" s="98">
        <f t="shared" si="417"/>
        <v>8.5000000000000006E-2</v>
      </c>
      <c r="U671" s="97">
        <f t="shared" si="396"/>
        <v>17</v>
      </c>
      <c r="V671" s="97">
        <v>252</v>
      </c>
      <c r="W671" s="96">
        <f t="shared" si="409"/>
        <v>1.005518583</v>
      </c>
      <c r="X671" s="89">
        <f t="shared" si="410"/>
        <v>4.4973521500000002</v>
      </c>
      <c r="Y671" s="137">
        <f t="shared" si="411"/>
        <v>0</v>
      </c>
      <c r="Z671" s="99" t="str">
        <f t="shared" si="419"/>
        <v>J=</v>
      </c>
      <c r="AA671" s="94">
        <f t="shared" si="420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12"/>
        <v>45548</v>
      </c>
      <c r="B672" s="89">
        <f t="shared" si="405"/>
        <v>819.84477709999999</v>
      </c>
      <c r="C672" s="89">
        <f t="shared" si="399"/>
        <v>748.54820443727067</v>
      </c>
      <c r="D672" s="90">
        <f t="shared" si="413"/>
        <v>6941.51</v>
      </c>
      <c r="E672" s="91">
        <f t="shared" si="402"/>
        <v>6967.89</v>
      </c>
      <c r="F672" s="92">
        <f t="shared" si="403"/>
        <v>45493</v>
      </c>
      <c r="G672" s="93">
        <f t="shared" si="406"/>
        <v>3.8003258656977845E-3</v>
      </c>
      <c r="H672" s="94">
        <f t="shared" si="404"/>
        <v>45555</v>
      </c>
      <c r="I672" s="94">
        <f t="shared" si="407"/>
        <v>45555</v>
      </c>
      <c r="J672" s="95">
        <f t="shared" si="414"/>
        <v>23</v>
      </c>
      <c r="K672" s="95">
        <f t="shared" si="401"/>
        <v>18</v>
      </c>
      <c r="L672" s="8">
        <f t="shared" si="415"/>
        <v>1.00297294</v>
      </c>
      <c r="M672" s="96">
        <f t="shared" si="400"/>
        <v>1.00210048</v>
      </c>
      <c r="N672" s="96">
        <f t="shared" si="421"/>
        <v>1.0856552904960797</v>
      </c>
      <c r="O672" s="89">
        <f t="shared" si="398"/>
        <v>1.0888828699999999</v>
      </c>
      <c r="P672" s="89">
        <f t="shared" si="408"/>
        <v>815.08131718000004</v>
      </c>
      <c r="Q672" s="11">
        <f t="shared" si="418"/>
        <v>0</v>
      </c>
      <c r="R672" s="7">
        <f t="shared" si="416"/>
        <v>0</v>
      </c>
      <c r="S672" s="89">
        <f t="shared" si="397"/>
        <v>0</v>
      </c>
      <c r="T672" s="98">
        <f t="shared" si="417"/>
        <v>8.5000000000000006E-2</v>
      </c>
      <c r="U672" s="97">
        <f t="shared" si="396"/>
        <v>18</v>
      </c>
      <c r="V672" s="97">
        <v>252</v>
      </c>
      <c r="W672" s="96">
        <f t="shared" si="409"/>
        <v>1.005844153</v>
      </c>
      <c r="X672" s="89">
        <f t="shared" si="410"/>
        <v>4.7634599199999998</v>
      </c>
      <c r="Y672" s="137">
        <f t="shared" si="411"/>
        <v>0</v>
      </c>
      <c r="Z672" s="99" t="str">
        <f t="shared" si="419"/>
        <v>J=</v>
      </c>
      <c r="AA672" s="94">
        <f t="shared" si="420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12"/>
        <v>45549</v>
      </c>
      <c r="B673" s="89">
        <f t="shared" si="405"/>
        <v>820.24548908000008</v>
      </c>
      <c r="C673" s="89">
        <f t="shared" si="399"/>
        <v>748.54820443727067</v>
      </c>
      <c r="D673" s="90">
        <f t="shared" si="413"/>
        <v>6941.51</v>
      </c>
      <c r="E673" s="91">
        <f t="shared" si="402"/>
        <v>6967.89</v>
      </c>
      <c r="F673" s="92">
        <f t="shared" si="403"/>
        <v>45493</v>
      </c>
      <c r="G673" s="93">
        <f t="shared" si="406"/>
        <v>3.8003258656977845E-3</v>
      </c>
      <c r="H673" s="94">
        <f t="shared" si="404"/>
        <v>45555</v>
      </c>
      <c r="I673" s="94">
        <f t="shared" si="407"/>
        <v>45555</v>
      </c>
      <c r="J673" s="95">
        <f t="shared" si="414"/>
        <v>23</v>
      </c>
      <c r="K673" s="95">
        <f t="shared" si="401"/>
        <v>19</v>
      </c>
      <c r="L673" s="8">
        <f t="shared" si="415"/>
        <v>1.0031383599999999</v>
      </c>
      <c r="M673" s="96">
        <f t="shared" si="400"/>
        <v>1.00210048</v>
      </c>
      <c r="N673" s="96">
        <f t="shared" si="421"/>
        <v>1.0856552904960797</v>
      </c>
      <c r="O673" s="89">
        <f t="shared" si="398"/>
        <v>1.0890624600000001</v>
      </c>
      <c r="P673" s="89">
        <f t="shared" si="408"/>
        <v>815.21574895000003</v>
      </c>
      <c r="Q673" s="11">
        <f t="shared" si="418"/>
        <v>0</v>
      </c>
      <c r="R673" s="7">
        <f t="shared" si="416"/>
        <v>0</v>
      </c>
      <c r="S673" s="89">
        <f t="shared" si="397"/>
        <v>0</v>
      </c>
      <c r="T673" s="98">
        <f t="shared" si="417"/>
        <v>8.5000000000000006E-2</v>
      </c>
      <c r="U673" s="97">
        <f t="shared" si="396"/>
        <v>19</v>
      </c>
      <c r="V673" s="97">
        <v>252</v>
      </c>
      <c r="W673" s="96">
        <f t="shared" si="409"/>
        <v>1.0061698269999999</v>
      </c>
      <c r="X673" s="89">
        <f t="shared" si="410"/>
        <v>5.0297401300000004</v>
      </c>
      <c r="Y673" s="137">
        <f t="shared" si="411"/>
        <v>0</v>
      </c>
      <c r="Z673" s="99" t="str">
        <f t="shared" si="419"/>
        <v>J=</v>
      </c>
      <c r="AA673" s="94">
        <f t="shared" si="420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12"/>
        <v>45550</v>
      </c>
      <c r="B674" s="89">
        <f t="shared" si="405"/>
        <v>820.24548908000008</v>
      </c>
      <c r="C674" s="89">
        <f t="shared" si="399"/>
        <v>748.54820443727067</v>
      </c>
      <c r="D674" s="90">
        <f t="shared" si="413"/>
        <v>6941.51</v>
      </c>
      <c r="E674" s="91">
        <f t="shared" si="402"/>
        <v>6967.89</v>
      </c>
      <c r="F674" s="92">
        <f t="shared" si="403"/>
        <v>45493</v>
      </c>
      <c r="G674" s="93">
        <f t="shared" si="406"/>
        <v>3.8003258656977845E-3</v>
      </c>
      <c r="H674" s="94">
        <f t="shared" si="404"/>
        <v>45555</v>
      </c>
      <c r="I674" s="94">
        <f t="shared" si="407"/>
        <v>45555</v>
      </c>
      <c r="J674" s="95">
        <f t="shared" si="414"/>
        <v>23</v>
      </c>
      <c r="K674" s="95">
        <f t="shared" si="401"/>
        <v>19</v>
      </c>
      <c r="L674" s="8">
        <f t="shared" si="415"/>
        <v>1.0031383599999999</v>
      </c>
      <c r="M674" s="96">
        <f t="shared" si="400"/>
        <v>1.00210048</v>
      </c>
      <c r="N674" s="96">
        <f t="shared" si="421"/>
        <v>1.0856552904960797</v>
      </c>
      <c r="O674" s="89">
        <f t="shared" si="398"/>
        <v>1.0890624600000001</v>
      </c>
      <c r="P674" s="89">
        <f t="shared" si="408"/>
        <v>815.21574895000003</v>
      </c>
      <c r="Q674" s="11">
        <f t="shared" si="418"/>
        <v>0</v>
      </c>
      <c r="R674" s="7">
        <f t="shared" si="416"/>
        <v>0</v>
      </c>
      <c r="S674" s="89">
        <f t="shared" si="397"/>
        <v>0</v>
      </c>
      <c r="T674" s="98">
        <f t="shared" si="417"/>
        <v>8.5000000000000006E-2</v>
      </c>
      <c r="U674" s="97">
        <f t="shared" si="396"/>
        <v>19</v>
      </c>
      <c r="V674" s="97">
        <v>252</v>
      </c>
      <c r="W674" s="96">
        <f t="shared" si="409"/>
        <v>1.0061698269999999</v>
      </c>
      <c r="X674" s="89">
        <f t="shared" si="410"/>
        <v>5.0297401300000004</v>
      </c>
      <c r="Y674" s="137">
        <f t="shared" si="411"/>
        <v>0</v>
      </c>
      <c r="Z674" s="99" t="str">
        <f t="shared" si="419"/>
        <v>J=</v>
      </c>
      <c r="AA674" s="94">
        <f t="shared" si="420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12"/>
        <v>45551</v>
      </c>
      <c r="B675" s="89">
        <f t="shared" si="405"/>
        <v>820.24548908000008</v>
      </c>
      <c r="C675" s="89">
        <f t="shared" si="399"/>
        <v>748.54820443727067</v>
      </c>
      <c r="D675" s="90">
        <f t="shared" si="413"/>
        <v>6941.51</v>
      </c>
      <c r="E675" s="91">
        <f t="shared" si="402"/>
        <v>6967.89</v>
      </c>
      <c r="F675" s="92">
        <f t="shared" si="403"/>
        <v>45493</v>
      </c>
      <c r="G675" s="93">
        <f t="shared" si="406"/>
        <v>3.8003258656977845E-3</v>
      </c>
      <c r="H675" s="94">
        <f t="shared" si="404"/>
        <v>45555</v>
      </c>
      <c r="I675" s="94">
        <f t="shared" si="407"/>
        <v>45555</v>
      </c>
      <c r="J675" s="95">
        <f t="shared" si="414"/>
        <v>23</v>
      </c>
      <c r="K675" s="95">
        <f t="shared" si="401"/>
        <v>19</v>
      </c>
      <c r="L675" s="8">
        <f t="shared" si="415"/>
        <v>1.0031383599999999</v>
      </c>
      <c r="M675" s="96">
        <f t="shared" si="400"/>
        <v>1.00210048</v>
      </c>
      <c r="N675" s="96">
        <f t="shared" si="421"/>
        <v>1.0856552904960797</v>
      </c>
      <c r="O675" s="89">
        <f t="shared" si="398"/>
        <v>1.0890624600000001</v>
      </c>
      <c r="P675" s="89">
        <f t="shared" si="408"/>
        <v>815.21574895000003</v>
      </c>
      <c r="Q675" s="11">
        <f t="shared" si="418"/>
        <v>0</v>
      </c>
      <c r="R675" s="7">
        <f t="shared" si="416"/>
        <v>0</v>
      </c>
      <c r="S675" s="89">
        <f t="shared" si="397"/>
        <v>0</v>
      </c>
      <c r="T675" s="98">
        <f t="shared" si="417"/>
        <v>8.5000000000000006E-2</v>
      </c>
      <c r="U675" s="97">
        <f t="shared" si="396"/>
        <v>19</v>
      </c>
      <c r="V675" s="97">
        <v>252</v>
      </c>
      <c r="W675" s="96">
        <f t="shared" si="409"/>
        <v>1.0061698269999999</v>
      </c>
      <c r="X675" s="89">
        <f t="shared" si="410"/>
        <v>5.0297401300000004</v>
      </c>
      <c r="Y675" s="137">
        <f t="shared" si="411"/>
        <v>0</v>
      </c>
      <c r="Z675" s="99" t="str">
        <f t="shared" si="419"/>
        <v>J=</v>
      </c>
      <c r="AA675" s="94">
        <f t="shared" si="420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12"/>
        <v>45552</v>
      </c>
      <c r="B676" s="89">
        <f t="shared" si="405"/>
        <v>820.64639848000002</v>
      </c>
      <c r="C676" s="89">
        <f t="shared" si="399"/>
        <v>748.54820443727067</v>
      </c>
      <c r="D676" s="90">
        <f t="shared" si="413"/>
        <v>6941.51</v>
      </c>
      <c r="E676" s="91">
        <f t="shared" si="402"/>
        <v>6967.89</v>
      </c>
      <c r="F676" s="92">
        <f t="shared" si="403"/>
        <v>45493</v>
      </c>
      <c r="G676" s="93">
        <f t="shared" si="406"/>
        <v>3.8003258656977845E-3</v>
      </c>
      <c r="H676" s="94">
        <f t="shared" si="404"/>
        <v>45555</v>
      </c>
      <c r="I676" s="94">
        <f t="shared" si="407"/>
        <v>45555</v>
      </c>
      <c r="J676" s="95">
        <f t="shared" si="414"/>
        <v>23</v>
      </c>
      <c r="K676" s="95">
        <f t="shared" si="401"/>
        <v>20</v>
      </c>
      <c r="L676" s="8">
        <f t="shared" si="415"/>
        <v>1.00330381</v>
      </c>
      <c r="M676" s="96">
        <f t="shared" si="400"/>
        <v>1.00210048</v>
      </c>
      <c r="N676" s="96">
        <f t="shared" si="421"/>
        <v>1.0856552904960797</v>
      </c>
      <c r="O676" s="89">
        <f t="shared" si="398"/>
        <v>1.08924208</v>
      </c>
      <c r="P676" s="89">
        <f t="shared" si="408"/>
        <v>815.35020317999999</v>
      </c>
      <c r="Q676" s="11">
        <f t="shared" si="418"/>
        <v>0</v>
      </c>
      <c r="R676" s="7">
        <f t="shared" si="416"/>
        <v>0</v>
      </c>
      <c r="S676" s="89">
        <f t="shared" si="397"/>
        <v>0</v>
      </c>
      <c r="T676" s="98">
        <f t="shared" si="417"/>
        <v>8.5000000000000006E-2</v>
      </c>
      <c r="U676" s="97">
        <f t="shared" si="396"/>
        <v>20</v>
      </c>
      <c r="V676" s="97">
        <v>252</v>
      </c>
      <c r="W676" s="96">
        <f t="shared" si="409"/>
        <v>1.006495608</v>
      </c>
      <c r="X676" s="89">
        <f t="shared" si="410"/>
        <v>5.2961952999999999</v>
      </c>
      <c r="Y676" s="137">
        <f t="shared" si="411"/>
        <v>0</v>
      </c>
      <c r="Z676" s="99" t="str">
        <f t="shared" si="419"/>
        <v>J=</v>
      </c>
      <c r="AA676" s="94">
        <f t="shared" si="420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12"/>
        <v>45553</v>
      </c>
      <c r="B677" s="89">
        <f t="shared" si="405"/>
        <v>821.04751042999999</v>
      </c>
      <c r="C677" s="89">
        <f t="shared" si="399"/>
        <v>748.54820443727067</v>
      </c>
      <c r="D677" s="90">
        <f t="shared" si="413"/>
        <v>6941.51</v>
      </c>
      <c r="E677" s="91">
        <f t="shared" si="402"/>
        <v>6967.89</v>
      </c>
      <c r="F677" s="92">
        <f t="shared" si="403"/>
        <v>45493</v>
      </c>
      <c r="G677" s="93">
        <f t="shared" si="406"/>
        <v>3.8003258656977845E-3</v>
      </c>
      <c r="H677" s="94">
        <f t="shared" si="404"/>
        <v>45555</v>
      </c>
      <c r="I677" s="94">
        <f t="shared" si="407"/>
        <v>45555</v>
      </c>
      <c r="J677" s="95">
        <f t="shared" si="414"/>
        <v>23</v>
      </c>
      <c r="K677" s="95">
        <f t="shared" si="401"/>
        <v>21</v>
      </c>
      <c r="L677" s="8">
        <f t="shared" si="415"/>
        <v>1.00346929</v>
      </c>
      <c r="M677" s="96">
        <f t="shared" si="400"/>
        <v>1.00210048</v>
      </c>
      <c r="N677" s="96">
        <f t="shared" si="421"/>
        <v>1.0856552904960797</v>
      </c>
      <c r="O677" s="89">
        <f t="shared" si="398"/>
        <v>1.0894217399999999</v>
      </c>
      <c r="P677" s="89">
        <f t="shared" si="408"/>
        <v>815.48468734999994</v>
      </c>
      <c r="Q677" s="11">
        <f t="shared" si="418"/>
        <v>0</v>
      </c>
      <c r="R677" s="7">
        <f t="shared" si="416"/>
        <v>0</v>
      </c>
      <c r="S677" s="89">
        <f t="shared" si="397"/>
        <v>0</v>
      </c>
      <c r="T677" s="98">
        <f t="shared" si="417"/>
        <v>8.5000000000000006E-2</v>
      </c>
      <c r="U677" s="97">
        <f t="shared" ref="U677:U740" si="422">IF(Q676&gt;0,1,IF(K677=K676,U676,U676+1))</f>
        <v>21</v>
      </c>
      <c r="V677" s="97">
        <v>252</v>
      </c>
      <c r="W677" s="96">
        <f t="shared" si="409"/>
        <v>1.0068214929999999</v>
      </c>
      <c r="X677" s="89">
        <f t="shared" si="410"/>
        <v>5.5628230800000003</v>
      </c>
      <c r="Y677" s="137">
        <f t="shared" si="411"/>
        <v>0</v>
      </c>
      <c r="Z677" s="99" t="str">
        <f t="shared" si="419"/>
        <v>J=</v>
      </c>
      <c r="AA677" s="94">
        <f t="shared" si="420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12"/>
        <v>45554</v>
      </c>
      <c r="B678" s="89">
        <f t="shared" si="405"/>
        <v>821.44880483999998</v>
      </c>
      <c r="C678" s="89">
        <f t="shared" si="399"/>
        <v>748.54820443727067</v>
      </c>
      <c r="D678" s="90">
        <f t="shared" si="413"/>
        <v>6941.51</v>
      </c>
      <c r="E678" s="91">
        <f t="shared" si="402"/>
        <v>6967.89</v>
      </c>
      <c r="F678" s="92">
        <f t="shared" si="403"/>
        <v>45493</v>
      </c>
      <c r="G678" s="93">
        <f t="shared" si="406"/>
        <v>3.8003258656977845E-3</v>
      </c>
      <c r="H678" s="94">
        <f t="shared" si="404"/>
        <v>45555</v>
      </c>
      <c r="I678" s="94">
        <f t="shared" si="407"/>
        <v>45555</v>
      </c>
      <c r="J678" s="95">
        <f t="shared" si="414"/>
        <v>23</v>
      </c>
      <c r="K678" s="95">
        <f t="shared" si="401"/>
        <v>22</v>
      </c>
      <c r="L678" s="8">
        <f t="shared" si="415"/>
        <v>1.00363479</v>
      </c>
      <c r="M678" s="96">
        <f t="shared" si="400"/>
        <v>1.00210048</v>
      </c>
      <c r="N678" s="96">
        <f t="shared" si="421"/>
        <v>1.0856552904960797</v>
      </c>
      <c r="O678" s="89">
        <f t="shared" si="398"/>
        <v>1.08960141</v>
      </c>
      <c r="P678" s="89">
        <f t="shared" si="408"/>
        <v>815.61917900000003</v>
      </c>
      <c r="Q678" s="11">
        <f t="shared" si="418"/>
        <v>0</v>
      </c>
      <c r="R678" s="7">
        <f t="shared" si="416"/>
        <v>0</v>
      </c>
      <c r="S678" s="89">
        <f t="shared" si="397"/>
        <v>0</v>
      </c>
      <c r="T678" s="98">
        <f t="shared" si="417"/>
        <v>8.5000000000000006E-2</v>
      </c>
      <c r="U678" s="97">
        <f t="shared" si="422"/>
        <v>22</v>
      </c>
      <c r="V678" s="97">
        <v>252</v>
      </c>
      <c r="W678" s="96">
        <f t="shared" si="409"/>
        <v>1.007147485</v>
      </c>
      <c r="X678" s="89">
        <f t="shared" si="410"/>
        <v>5.8296258400000003</v>
      </c>
      <c r="Y678" s="137">
        <f t="shared" si="411"/>
        <v>0</v>
      </c>
      <c r="Z678" s="99" t="str">
        <f t="shared" si="419"/>
        <v>J=</v>
      </c>
      <c r="AA678" s="94">
        <f t="shared" si="420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88">
        <f t="shared" si="412"/>
        <v>45555</v>
      </c>
      <c r="B679" s="89">
        <f t="shared" si="405"/>
        <v>821.85030195000002</v>
      </c>
      <c r="C679" s="89">
        <f t="shared" si="399"/>
        <v>748.54820443727067</v>
      </c>
      <c r="D679" s="90">
        <f t="shared" si="413"/>
        <v>6941.51</v>
      </c>
      <c r="E679" s="91">
        <f t="shared" si="402"/>
        <v>6967.89</v>
      </c>
      <c r="F679" s="92">
        <f t="shared" si="403"/>
        <v>45493</v>
      </c>
      <c r="G679" s="93">
        <f t="shared" si="406"/>
        <v>3.8003258656977845E-3</v>
      </c>
      <c r="H679" s="94">
        <f t="shared" si="404"/>
        <v>45586</v>
      </c>
      <c r="I679" s="94">
        <f t="shared" si="407"/>
        <v>45555</v>
      </c>
      <c r="J679" s="95">
        <f t="shared" si="414"/>
        <v>23</v>
      </c>
      <c r="K679" s="95">
        <f t="shared" si="401"/>
        <v>23</v>
      </c>
      <c r="L679" s="8">
        <f t="shared" si="415"/>
        <v>1.0038003200000001</v>
      </c>
      <c r="M679" s="96">
        <f t="shared" si="400"/>
        <v>1.00210048</v>
      </c>
      <c r="N679" s="96">
        <f t="shared" si="421"/>
        <v>1.0856552904960797</v>
      </c>
      <c r="O679" s="89">
        <f t="shared" si="398"/>
        <v>1.08978112</v>
      </c>
      <c r="P679" s="89">
        <f t="shared" si="408"/>
        <v>815.7537006</v>
      </c>
      <c r="Q679" s="11">
        <f t="shared" si="418"/>
        <v>22</v>
      </c>
      <c r="R679" s="158">
        <f>S679/P679</f>
        <v>1.8796001205660974E-2</v>
      </c>
      <c r="S679" s="89">
        <f>14.37521171+0.95769583</f>
        <v>15.332907540000001</v>
      </c>
      <c r="T679" s="98">
        <f t="shared" si="417"/>
        <v>8.5000000000000006E-2</v>
      </c>
      <c r="U679" s="97">
        <f t="shared" si="422"/>
        <v>23</v>
      </c>
      <c r="V679" s="97">
        <v>252</v>
      </c>
      <c r="W679" s="96">
        <f t="shared" si="409"/>
        <v>1.007473581</v>
      </c>
      <c r="X679" s="89">
        <f t="shared" si="410"/>
        <v>6.0966013500000003</v>
      </c>
      <c r="Y679" s="137">
        <f t="shared" si="411"/>
        <v>21.429508890000001</v>
      </c>
      <c r="Z679" s="99" t="str">
        <f t="shared" si="419"/>
        <v>J=</v>
      </c>
      <c r="AA679" s="94">
        <f t="shared" si="420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12"/>
        <v>45556</v>
      </c>
      <c r="B680" s="89">
        <f t="shared" si="405"/>
        <v>800.6799549000001</v>
      </c>
      <c r="C680" s="89">
        <f t="shared" si="399"/>
        <v>734.47849148426963</v>
      </c>
      <c r="D680" s="90">
        <f t="shared" si="413"/>
        <v>6967.89</v>
      </c>
      <c r="E680" s="91">
        <f t="shared" si="402"/>
        <v>6966.5</v>
      </c>
      <c r="F680" s="92">
        <f t="shared" si="403"/>
        <v>45524</v>
      </c>
      <c r="G680" s="93">
        <f t="shared" si="406"/>
        <v>-1.9948650165257931E-4</v>
      </c>
      <c r="H680" s="94">
        <f t="shared" si="404"/>
        <v>45586</v>
      </c>
      <c r="I680" s="94">
        <f t="shared" si="407"/>
        <v>45586</v>
      </c>
      <c r="J680" s="95">
        <f t="shared" si="414"/>
        <v>21</v>
      </c>
      <c r="K680" s="95">
        <f t="shared" si="401"/>
        <v>1</v>
      </c>
      <c r="L680" s="8">
        <f t="shared" si="415"/>
        <v>1</v>
      </c>
      <c r="M680" s="96">
        <f t="shared" si="400"/>
        <v>1.0038003200000001</v>
      </c>
      <c r="N680" s="96">
        <f t="shared" si="421"/>
        <v>1.0897811280096579</v>
      </c>
      <c r="O680" s="89">
        <f t="shared" si="398"/>
        <v>1.08978112</v>
      </c>
      <c r="P680" s="89">
        <f t="shared" si="408"/>
        <v>800.42079306000005</v>
      </c>
      <c r="Q680" s="11">
        <f t="shared" si="418"/>
        <v>0</v>
      </c>
      <c r="R680" s="7">
        <f t="shared" si="416"/>
        <v>0</v>
      </c>
      <c r="S680" s="89">
        <f t="shared" ref="S680:S742" si="423">IF(R680&gt;0,TRUNC(R680*P680,8),0)</f>
        <v>0</v>
      </c>
      <c r="T680" s="98">
        <f t="shared" si="417"/>
        <v>8.5000000000000006E-2</v>
      </c>
      <c r="U680" s="97">
        <f t="shared" si="422"/>
        <v>1</v>
      </c>
      <c r="V680" s="97">
        <v>252</v>
      </c>
      <c r="W680" s="96">
        <f t="shared" si="409"/>
        <v>1.0003237819999999</v>
      </c>
      <c r="X680" s="89">
        <f t="shared" si="410"/>
        <v>0.25916183999999998</v>
      </c>
      <c r="Y680" s="137">
        <f t="shared" si="411"/>
        <v>0</v>
      </c>
      <c r="Z680" s="99" t="str">
        <f t="shared" si="419"/>
        <v>J=</v>
      </c>
      <c r="AA680" s="94">
        <f t="shared" si="420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12"/>
        <v>45557</v>
      </c>
      <c r="B681" s="89">
        <f t="shared" si="405"/>
        <v>800.6799549000001</v>
      </c>
      <c r="C681" s="89">
        <f t="shared" si="399"/>
        <v>734.47849148426963</v>
      </c>
      <c r="D681" s="90">
        <f t="shared" si="413"/>
        <v>6967.89</v>
      </c>
      <c r="E681" s="91">
        <f t="shared" si="402"/>
        <v>6966.5</v>
      </c>
      <c r="F681" s="92">
        <f t="shared" si="403"/>
        <v>45524</v>
      </c>
      <c r="G681" s="93">
        <f t="shared" si="406"/>
        <v>-1.9948650165257931E-4</v>
      </c>
      <c r="H681" s="94">
        <f t="shared" si="404"/>
        <v>45586</v>
      </c>
      <c r="I681" s="94">
        <f t="shared" si="407"/>
        <v>45586</v>
      </c>
      <c r="J681" s="95">
        <f t="shared" si="414"/>
        <v>21</v>
      </c>
      <c r="K681" s="95">
        <f t="shared" si="401"/>
        <v>1</v>
      </c>
      <c r="L681" s="8">
        <f t="shared" si="415"/>
        <v>1</v>
      </c>
      <c r="M681" s="96">
        <f t="shared" si="400"/>
        <v>1.0038003200000001</v>
      </c>
      <c r="N681" s="96">
        <f t="shared" si="421"/>
        <v>1.0897811280096579</v>
      </c>
      <c r="O681" s="89">
        <f t="shared" ref="O681:O744" si="424">TRUNC(TRUNC((L681*N681),15),8)</f>
        <v>1.08978112</v>
      </c>
      <c r="P681" s="89">
        <f t="shared" si="408"/>
        <v>800.42079306000005</v>
      </c>
      <c r="Q681" s="11">
        <f t="shared" si="418"/>
        <v>0</v>
      </c>
      <c r="R681" s="7">
        <f t="shared" si="416"/>
        <v>0</v>
      </c>
      <c r="S681" s="89">
        <f t="shared" si="423"/>
        <v>0</v>
      </c>
      <c r="T681" s="98">
        <f t="shared" si="417"/>
        <v>8.5000000000000006E-2</v>
      </c>
      <c r="U681" s="97">
        <f t="shared" si="422"/>
        <v>1</v>
      </c>
      <c r="V681" s="97">
        <v>252</v>
      </c>
      <c r="W681" s="96">
        <f t="shared" si="409"/>
        <v>1.0003237819999999</v>
      </c>
      <c r="X681" s="89">
        <f t="shared" si="410"/>
        <v>0.25916183999999998</v>
      </c>
      <c r="Y681" s="137">
        <f t="shared" si="411"/>
        <v>0</v>
      </c>
      <c r="Z681" s="99" t="str">
        <f t="shared" si="419"/>
        <v>J=</v>
      </c>
      <c r="AA681" s="94">
        <f t="shared" si="420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12"/>
        <v>45558</v>
      </c>
      <c r="B682" s="89">
        <f t="shared" si="405"/>
        <v>800.6799549000001</v>
      </c>
      <c r="C682" s="89">
        <f t="shared" ref="C682:C745" si="425">C681-(S681/O681)</f>
        <v>734.47849148426963</v>
      </c>
      <c r="D682" s="90">
        <f t="shared" si="413"/>
        <v>6967.89</v>
      </c>
      <c r="E682" s="91">
        <f t="shared" si="402"/>
        <v>6966.5</v>
      </c>
      <c r="F682" s="92">
        <f t="shared" si="403"/>
        <v>45524</v>
      </c>
      <c r="G682" s="93">
        <f t="shared" si="406"/>
        <v>-1.9948650165257931E-4</v>
      </c>
      <c r="H682" s="94">
        <f t="shared" si="404"/>
        <v>45586</v>
      </c>
      <c r="I682" s="94">
        <f t="shared" si="407"/>
        <v>45586</v>
      </c>
      <c r="J682" s="95">
        <f t="shared" si="414"/>
        <v>21</v>
      </c>
      <c r="K682" s="95">
        <f t="shared" si="401"/>
        <v>1</v>
      </c>
      <c r="L682" s="8">
        <f t="shared" si="415"/>
        <v>1</v>
      </c>
      <c r="M682" s="96">
        <f t="shared" ref="M682:M745" si="426">IF(I682&gt;I681,L681,M681)</f>
        <v>1.0038003200000001</v>
      </c>
      <c r="N682" s="96">
        <f t="shared" si="421"/>
        <v>1.0897811280096579</v>
      </c>
      <c r="O682" s="89">
        <f t="shared" si="424"/>
        <v>1.08978112</v>
      </c>
      <c r="P682" s="89">
        <f t="shared" si="408"/>
        <v>800.42079306000005</v>
      </c>
      <c r="Q682" s="11">
        <f t="shared" si="418"/>
        <v>0</v>
      </c>
      <c r="R682" s="7">
        <f t="shared" si="416"/>
        <v>0</v>
      </c>
      <c r="S682" s="89">
        <f t="shared" si="423"/>
        <v>0</v>
      </c>
      <c r="T682" s="98">
        <f t="shared" si="417"/>
        <v>8.5000000000000006E-2</v>
      </c>
      <c r="U682" s="97">
        <f t="shared" si="422"/>
        <v>1</v>
      </c>
      <c r="V682" s="97">
        <v>252</v>
      </c>
      <c r="W682" s="96">
        <f t="shared" si="409"/>
        <v>1.0003237819999999</v>
      </c>
      <c r="X682" s="89">
        <f t="shared" si="410"/>
        <v>0.25916183999999998</v>
      </c>
      <c r="Y682" s="137">
        <f t="shared" si="411"/>
        <v>0</v>
      </c>
      <c r="Z682" s="99" t="str">
        <f t="shared" si="419"/>
        <v>J=</v>
      </c>
      <c r="AA682" s="94">
        <f t="shared" si="420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12"/>
        <v>45559</v>
      </c>
      <c r="B683" s="89">
        <f t="shared" si="405"/>
        <v>800.93920159000004</v>
      </c>
      <c r="C683" s="89">
        <f t="shared" si="425"/>
        <v>734.47849148426963</v>
      </c>
      <c r="D683" s="90">
        <f t="shared" si="413"/>
        <v>6967.89</v>
      </c>
      <c r="E683" s="91">
        <f t="shared" si="402"/>
        <v>6966.5</v>
      </c>
      <c r="F683" s="92">
        <f t="shared" si="403"/>
        <v>45524</v>
      </c>
      <c r="G683" s="93">
        <f t="shared" si="406"/>
        <v>-1.9948650165257931E-4</v>
      </c>
      <c r="H683" s="94">
        <f t="shared" si="404"/>
        <v>45586</v>
      </c>
      <c r="I683" s="94">
        <f t="shared" si="407"/>
        <v>45586</v>
      </c>
      <c r="J683" s="95">
        <f t="shared" si="414"/>
        <v>21</v>
      </c>
      <c r="K683" s="95">
        <f t="shared" ref="K683:K746" si="427">(J683-(NETWORKDAYS(A683,I683,AD$201:AD$502)-1))</f>
        <v>2</v>
      </c>
      <c r="L683" s="8">
        <f t="shared" si="415"/>
        <v>1</v>
      </c>
      <c r="M683" s="96">
        <f t="shared" si="426"/>
        <v>1.0038003200000001</v>
      </c>
      <c r="N683" s="96">
        <f t="shared" si="421"/>
        <v>1.0897811280096579</v>
      </c>
      <c r="O683" s="89">
        <f t="shared" si="424"/>
        <v>1.08978112</v>
      </c>
      <c r="P683" s="89">
        <f t="shared" si="408"/>
        <v>800.42079306000005</v>
      </c>
      <c r="Q683" s="11">
        <f t="shared" si="418"/>
        <v>0</v>
      </c>
      <c r="R683" s="7">
        <f t="shared" si="416"/>
        <v>0</v>
      </c>
      <c r="S683" s="89">
        <f t="shared" si="423"/>
        <v>0</v>
      </c>
      <c r="T683" s="98">
        <f t="shared" si="417"/>
        <v>8.5000000000000006E-2</v>
      </c>
      <c r="U683" s="97">
        <f t="shared" si="422"/>
        <v>2</v>
      </c>
      <c r="V683" s="97">
        <v>252</v>
      </c>
      <c r="W683" s="96">
        <f t="shared" si="409"/>
        <v>1.00064767</v>
      </c>
      <c r="X683" s="89">
        <f t="shared" si="410"/>
        <v>0.51840852999999998</v>
      </c>
      <c r="Y683" s="137">
        <f t="shared" si="411"/>
        <v>0</v>
      </c>
      <c r="Z683" s="99" t="str">
        <f t="shared" si="419"/>
        <v>J=</v>
      </c>
      <c r="AA683" s="94">
        <f t="shared" si="420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12"/>
        <v>45560</v>
      </c>
      <c r="B684" s="89">
        <f t="shared" si="405"/>
        <v>801.19853152000007</v>
      </c>
      <c r="C684" s="89">
        <f t="shared" si="425"/>
        <v>734.47849148426963</v>
      </c>
      <c r="D684" s="90">
        <f t="shared" si="413"/>
        <v>6967.89</v>
      </c>
      <c r="E684" s="91">
        <f t="shared" ref="E684:E747" si="428">IF($K684=1,VLOOKUP($A683,$AO$10:$AS$200,4),E683)</f>
        <v>6966.5</v>
      </c>
      <c r="F684" s="92">
        <f t="shared" ref="F684:F747" si="429">IF($K684=1,VLOOKUP($A683,$AO$10:$AS$200,5),F683)</f>
        <v>45524</v>
      </c>
      <c r="G684" s="93">
        <f t="shared" si="406"/>
        <v>-1.9948650165257931E-4</v>
      </c>
      <c r="H684" s="94">
        <f t="shared" ref="H684:H747" si="430">IF(DAY(A684)=H$9,VLOOKUP(A684,AH$118:AN$450,4),H683)</f>
        <v>45586</v>
      </c>
      <c r="I684" s="94">
        <f t="shared" si="407"/>
        <v>45586</v>
      </c>
      <c r="J684" s="95">
        <f t="shared" si="414"/>
        <v>21</v>
      </c>
      <c r="K684" s="95">
        <f t="shared" si="427"/>
        <v>3</v>
      </c>
      <c r="L684" s="8">
        <f t="shared" si="415"/>
        <v>1</v>
      </c>
      <c r="M684" s="96">
        <f t="shared" si="426"/>
        <v>1.0038003200000001</v>
      </c>
      <c r="N684" s="96">
        <f t="shared" si="421"/>
        <v>1.0897811280096579</v>
      </c>
      <c r="O684" s="89">
        <f t="shared" si="424"/>
        <v>1.08978112</v>
      </c>
      <c r="P684" s="89">
        <f t="shared" si="408"/>
        <v>800.42079306000005</v>
      </c>
      <c r="Q684" s="11">
        <f t="shared" si="418"/>
        <v>0</v>
      </c>
      <c r="R684" s="7">
        <f t="shared" si="416"/>
        <v>0</v>
      </c>
      <c r="S684" s="89">
        <f t="shared" si="423"/>
        <v>0</v>
      </c>
      <c r="T684" s="98">
        <f t="shared" si="417"/>
        <v>8.5000000000000006E-2</v>
      </c>
      <c r="U684" s="97">
        <f t="shared" si="422"/>
        <v>3</v>
      </c>
      <c r="V684" s="97">
        <v>252</v>
      </c>
      <c r="W684" s="96">
        <f t="shared" si="409"/>
        <v>1.000971662</v>
      </c>
      <c r="X684" s="89">
        <f t="shared" si="410"/>
        <v>0.77773846000000002</v>
      </c>
      <c r="Y684" s="137">
        <f t="shared" si="411"/>
        <v>0</v>
      </c>
      <c r="Z684" s="99" t="str">
        <f t="shared" si="419"/>
        <v>J=</v>
      </c>
      <c r="AA684" s="94">
        <f t="shared" si="420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12"/>
        <v>45561</v>
      </c>
      <c r="B685" s="89">
        <f t="shared" si="405"/>
        <v>801.45794550000005</v>
      </c>
      <c r="C685" s="89">
        <f t="shared" si="425"/>
        <v>734.47849148426963</v>
      </c>
      <c r="D685" s="90">
        <f t="shared" si="413"/>
        <v>6967.89</v>
      </c>
      <c r="E685" s="91">
        <f t="shared" si="428"/>
        <v>6966.5</v>
      </c>
      <c r="F685" s="92">
        <f t="shared" si="429"/>
        <v>45524</v>
      </c>
      <c r="G685" s="93">
        <f t="shared" si="406"/>
        <v>-1.9948650165257931E-4</v>
      </c>
      <c r="H685" s="94">
        <f t="shared" si="430"/>
        <v>45586</v>
      </c>
      <c r="I685" s="94">
        <f t="shared" si="407"/>
        <v>45586</v>
      </c>
      <c r="J685" s="95">
        <f t="shared" si="414"/>
        <v>21</v>
      </c>
      <c r="K685" s="95">
        <f t="shared" si="427"/>
        <v>4</v>
      </c>
      <c r="L685" s="8">
        <f t="shared" si="415"/>
        <v>1</v>
      </c>
      <c r="M685" s="96">
        <f t="shared" si="426"/>
        <v>1.0038003200000001</v>
      </c>
      <c r="N685" s="96">
        <f t="shared" si="421"/>
        <v>1.0897811280096579</v>
      </c>
      <c r="O685" s="89">
        <f t="shared" si="424"/>
        <v>1.08978112</v>
      </c>
      <c r="P685" s="89">
        <f t="shared" si="408"/>
        <v>800.42079306000005</v>
      </c>
      <c r="Q685" s="11">
        <f t="shared" si="418"/>
        <v>0</v>
      </c>
      <c r="R685" s="7">
        <f t="shared" si="416"/>
        <v>0</v>
      </c>
      <c r="S685" s="89">
        <f t="shared" si="423"/>
        <v>0</v>
      </c>
      <c r="T685" s="98">
        <f t="shared" si="417"/>
        <v>8.5000000000000006E-2</v>
      </c>
      <c r="U685" s="97">
        <f t="shared" si="422"/>
        <v>4</v>
      </c>
      <c r="V685" s="97">
        <v>252</v>
      </c>
      <c r="W685" s="96">
        <f t="shared" si="409"/>
        <v>1.001295759</v>
      </c>
      <c r="X685" s="89">
        <f t="shared" si="410"/>
        <v>1.0371524400000001</v>
      </c>
      <c r="Y685" s="137">
        <f t="shared" si="411"/>
        <v>0</v>
      </c>
      <c r="Z685" s="99" t="str">
        <f t="shared" si="419"/>
        <v>J=</v>
      </c>
      <c r="AA685" s="94">
        <f t="shared" si="420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12"/>
        <v>45562</v>
      </c>
      <c r="B686" s="89">
        <f t="shared" si="405"/>
        <v>801.71744352000007</v>
      </c>
      <c r="C686" s="89">
        <f t="shared" si="425"/>
        <v>734.47849148426963</v>
      </c>
      <c r="D686" s="90">
        <f t="shared" si="413"/>
        <v>6967.89</v>
      </c>
      <c r="E686" s="91">
        <f t="shared" si="428"/>
        <v>6966.5</v>
      </c>
      <c r="F686" s="92">
        <f t="shared" si="429"/>
        <v>45524</v>
      </c>
      <c r="G686" s="93">
        <f t="shared" si="406"/>
        <v>-1.9948650165257931E-4</v>
      </c>
      <c r="H686" s="94">
        <f t="shared" si="430"/>
        <v>45586</v>
      </c>
      <c r="I686" s="94">
        <f t="shared" si="407"/>
        <v>45586</v>
      </c>
      <c r="J686" s="95">
        <f t="shared" si="414"/>
        <v>21</v>
      </c>
      <c r="K686" s="95">
        <f t="shared" si="427"/>
        <v>5</v>
      </c>
      <c r="L686" s="8">
        <f t="shared" si="415"/>
        <v>1</v>
      </c>
      <c r="M686" s="96">
        <f t="shared" si="426"/>
        <v>1.0038003200000001</v>
      </c>
      <c r="N686" s="96">
        <f t="shared" si="421"/>
        <v>1.0897811280096579</v>
      </c>
      <c r="O686" s="89">
        <f t="shared" si="424"/>
        <v>1.08978112</v>
      </c>
      <c r="P686" s="89">
        <f t="shared" si="408"/>
        <v>800.42079306000005</v>
      </c>
      <c r="Q686" s="11">
        <f t="shared" si="418"/>
        <v>0</v>
      </c>
      <c r="R686" s="7">
        <f t="shared" si="416"/>
        <v>0</v>
      </c>
      <c r="S686" s="89">
        <f t="shared" si="423"/>
        <v>0</v>
      </c>
      <c r="T686" s="98">
        <f t="shared" si="417"/>
        <v>8.5000000000000006E-2</v>
      </c>
      <c r="U686" s="97">
        <f t="shared" si="422"/>
        <v>5</v>
      </c>
      <c r="V686" s="97">
        <v>252</v>
      </c>
      <c r="W686" s="96">
        <f t="shared" si="409"/>
        <v>1.0016199610000001</v>
      </c>
      <c r="X686" s="89">
        <f t="shared" si="410"/>
        <v>1.2966504599999999</v>
      </c>
      <c r="Y686" s="137">
        <f t="shared" si="411"/>
        <v>0</v>
      </c>
      <c r="Z686" s="99" t="str">
        <f t="shared" si="419"/>
        <v>J=</v>
      </c>
      <c r="AA686" s="94">
        <f t="shared" si="420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12"/>
        <v>45563</v>
      </c>
      <c r="B687" s="89">
        <f t="shared" si="405"/>
        <v>801.97702559000004</v>
      </c>
      <c r="C687" s="89">
        <f t="shared" si="425"/>
        <v>734.47849148426963</v>
      </c>
      <c r="D687" s="90">
        <f t="shared" si="413"/>
        <v>6967.89</v>
      </c>
      <c r="E687" s="91">
        <f t="shared" si="428"/>
        <v>6966.5</v>
      </c>
      <c r="F687" s="92">
        <f t="shared" si="429"/>
        <v>45524</v>
      </c>
      <c r="G687" s="93">
        <f t="shared" si="406"/>
        <v>-1.9948650165257931E-4</v>
      </c>
      <c r="H687" s="94">
        <f t="shared" si="430"/>
        <v>45586</v>
      </c>
      <c r="I687" s="94">
        <f t="shared" si="407"/>
        <v>45586</v>
      </c>
      <c r="J687" s="95">
        <f t="shared" si="414"/>
        <v>21</v>
      </c>
      <c r="K687" s="95">
        <f t="shared" si="427"/>
        <v>6</v>
      </c>
      <c r="L687" s="8">
        <f t="shared" si="415"/>
        <v>1</v>
      </c>
      <c r="M687" s="96">
        <f t="shared" si="426"/>
        <v>1.0038003200000001</v>
      </c>
      <c r="N687" s="96">
        <f t="shared" si="421"/>
        <v>1.0897811280096579</v>
      </c>
      <c r="O687" s="89">
        <f t="shared" si="424"/>
        <v>1.08978112</v>
      </c>
      <c r="P687" s="89">
        <f t="shared" si="408"/>
        <v>800.42079306000005</v>
      </c>
      <c r="Q687" s="11">
        <f t="shared" si="418"/>
        <v>0</v>
      </c>
      <c r="R687" s="7">
        <f t="shared" si="416"/>
        <v>0</v>
      </c>
      <c r="S687" s="89">
        <f t="shared" si="423"/>
        <v>0</v>
      </c>
      <c r="T687" s="98">
        <f t="shared" si="417"/>
        <v>8.5000000000000006E-2</v>
      </c>
      <c r="U687" s="97">
        <f t="shared" si="422"/>
        <v>6</v>
      </c>
      <c r="V687" s="97">
        <v>252</v>
      </c>
      <c r="W687" s="96">
        <f t="shared" si="409"/>
        <v>1.0019442679999999</v>
      </c>
      <c r="X687" s="89">
        <f t="shared" si="410"/>
        <v>1.5562325299999999</v>
      </c>
      <c r="Y687" s="137">
        <f t="shared" si="411"/>
        <v>0</v>
      </c>
      <c r="Z687" s="99" t="str">
        <f t="shared" si="419"/>
        <v>J=</v>
      </c>
      <c r="AA687" s="94">
        <f t="shared" si="420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12"/>
        <v>45564</v>
      </c>
      <c r="B688" s="89">
        <f t="shared" si="405"/>
        <v>801.97702559000004</v>
      </c>
      <c r="C688" s="89">
        <f t="shared" si="425"/>
        <v>734.47849148426963</v>
      </c>
      <c r="D688" s="90">
        <f t="shared" si="413"/>
        <v>6967.89</v>
      </c>
      <c r="E688" s="91">
        <f t="shared" si="428"/>
        <v>6966.5</v>
      </c>
      <c r="F688" s="92">
        <f t="shared" si="429"/>
        <v>45524</v>
      </c>
      <c r="G688" s="93">
        <f t="shared" si="406"/>
        <v>-1.9948650165257931E-4</v>
      </c>
      <c r="H688" s="94">
        <f t="shared" si="430"/>
        <v>45586</v>
      </c>
      <c r="I688" s="94">
        <f t="shared" si="407"/>
        <v>45586</v>
      </c>
      <c r="J688" s="95">
        <f t="shared" si="414"/>
        <v>21</v>
      </c>
      <c r="K688" s="95">
        <f t="shared" si="427"/>
        <v>6</v>
      </c>
      <c r="L688" s="8">
        <f t="shared" si="415"/>
        <v>1</v>
      </c>
      <c r="M688" s="96">
        <f t="shared" si="426"/>
        <v>1.0038003200000001</v>
      </c>
      <c r="N688" s="96">
        <f t="shared" si="421"/>
        <v>1.0897811280096579</v>
      </c>
      <c r="O688" s="89">
        <f t="shared" si="424"/>
        <v>1.08978112</v>
      </c>
      <c r="P688" s="89">
        <f t="shared" si="408"/>
        <v>800.42079306000005</v>
      </c>
      <c r="Q688" s="11">
        <f t="shared" si="418"/>
        <v>0</v>
      </c>
      <c r="R688" s="7">
        <f t="shared" si="416"/>
        <v>0</v>
      </c>
      <c r="S688" s="89">
        <f t="shared" si="423"/>
        <v>0</v>
      </c>
      <c r="T688" s="98">
        <f t="shared" si="417"/>
        <v>8.5000000000000006E-2</v>
      </c>
      <c r="U688" s="97">
        <f t="shared" si="422"/>
        <v>6</v>
      </c>
      <c r="V688" s="97">
        <v>252</v>
      </c>
      <c r="W688" s="96">
        <f t="shared" si="409"/>
        <v>1.0019442679999999</v>
      </c>
      <c r="X688" s="89">
        <f t="shared" si="410"/>
        <v>1.5562325299999999</v>
      </c>
      <c r="Y688" s="137">
        <f t="shared" si="411"/>
        <v>0</v>
      </c>
      <c r="Z688" s="99" t="str">
        <f t="shared" si="419"/>
        <v>J=</v>
      </c>
      <c r="AA688" s="94">
        <f t="shared" si="420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12"/>
        <v>45565</v>
      </c>
      <c r="B689" s="89">
        <f t="shared" si="405"/>
        <v>801.97702559000004</v>
      </c>
      <c r="C689" s="89">
        <f t="shared" si="425"/>
        <v>734.47849148426963</v>
      </c>
      <c r="D689" s="90">
        <f t="shared" si="413"/>
        <v>6967.89</v>
      </c>
      <c r="E689" s="91">
        <f t="shared" si="428"/>
        <v>6966.5</v>
      </c>
      <c r="F689" s="92">
        <f t="shared" si="429"/>
        <v>45524</v>
      </c>
      <c r="G689" s="93">
        <f t="shared" si="406"/>
        <v>-1.9948650165257931E-4</v>
      </c>
      <c r="H689" s="94">
        <f t="shared" si="430"/>
        <v>45586</v>
      </c>
      <c r="I689" s="94">
        <f t="shared" si="407"/>
        <v>45586</v>
      </c>
      <c r="J689" s="95">
        <f t="shared" si="414"/>
        <v>21</v>
      </c>
      <c r="K689" s="95">
        <f t="shared" si="427"/>
        <v>6</v>
      </c>
      <c r="L689" s="8">
        <f t="shared" si="415"/>
        <v>1</v>
      </c>
      <c r="M689" s="96">
        <f t="shared" si="426"/>
        <v>1.0038003200000001</v>
      </c>
      <c r="N689" s="96">
        <f t="shared" si="421"/>
        <v>1.0897811280096579</v>
      </c>
      <c r="O689" s="89">
        <f t="shared" si="424"/>
        <v>1.08978112</v>
      </c>
      <c r="P689" s="89">
        <f t="shared" si="408"/>
        <v>800.42079306000005</v>
      </c>
      <c r="Q689" s="11">
        <f t="shared" si="418"/>
        <v>0</v>
      </c>
      <c r="R689" s="7">
        <f t="shared" si="416"/>
        <v>0</v>
      </c>
      <c r="S689" s="89">
        <f t="shared" si="423"/>
        <v>0</v>
      </c>
      <c r="T689" s="98">
        <f t="shared" si="417"/>
        <v>8.5000000000000006E-2</v>
      </c>
      <c r="U689" s="97">
        <f t="shared" si="422"/>
        <v>6</v>
      </c>
      <c r="V689" s="97">
        <v>252</v>
      </c>
      <c r="W689" s="96">
        <f t="shared" si="409"/>
        <v>1.0019442679999999</v>
      </c>
      <c r="X689" s="89">
        <f t="shared" si="410"/>
        <v>1.5562325299999999</v>
      </c>
      <c r="Y689" s="137">
        <f t="shared" si="411"/>
        <v>0</v>
      </c>
      <c r="Z689" s="99" t="str">
        <f t="shared" si="419"/>
        <v>J=</v>
      </c>
      <c r="AA689" s="94">
        <f t="shared" si="420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12"/>
        <v>45566</v>
      </c>
      <c r="B690" s="89">
        <f t="shared" si="405"/>
        <v>802.23669170000005</v>
      </c>
      <c r="C690" s="89">
        <f t="shared" si="425"/>
        <v>734.47849148426963</v>
      </c>
      <c r="D690" s="90">
        <f t="shared" si="413"/>
        <v>6967.89</v>
      </c>
      <c r="E690" s="91">
        <f t="shared" si="428"/>
        <v>6966.5</v>
      </c>
      <c r="F690" s="92">
        <f t="shared" si="429"/>
        <v>45524</v>
      </c>
      <c r="G690" s="93">
        <f t="shared" si="406"/>
        <v>-1.9948650165257931E-4</v>
      </c>
      <c r="H690" s="94">
        <f t="shared" si="430"/>
        <v>45586</v>
      </c>
      <c r="I690" s="94">
        <f t="shared" si="407"/>
        <v>45586</v>
      </c>
      <c r="J690" s="95">
        <f t="shared" si="414"/>
        <v>21</v>
      </c>
      <c r="K690" s="95">
        <f t="shared" si="427"/>
        <v>7</v>
      </c>
      <c r="L690" s="8">
        <f t="shared" si="415"/>
        <v>1</v>
      </c>
      <c r="M690" s="96">
        <f t="shared" si="426"/>
        <v>1.0038003200000001</v>
      </c>
      <c r="N690" s="96">
        <f t="shared" si="421"/>
        <v>1.0897811280096579</v>
      </c>
      <c r="O690" s="89">
        <f t="shared" si="424"/>
        <v>1.08978112</v>
      </c>
      <c r="P690" s="89">
        <f t="shared" si="408"/>
        <v>800.42079306000005</v>
      </c>
      <c r="Q690" s="11">
        <f t="shared" si="418"/>
        <v>0</v>
      </c>
      <c r="R690" s="7">
        <f t="shared" si="416"/>
        <v>0</v>
      </c>
      <c r="S690" s="89">
        <f t="shared" si="423"/>
        <v>0</v>
      </c>
      <c r="T690" s="98">
        <f t="shared" si="417"/>
        <v>8.5000000000000006E-2</v>
      </c>
      <c r="U690" s="97">
        <f t="shared" si="422"/>
        <v>7</v>
      </c>
      <c r="V690" s="97">
        <v>252</v>
      </c>
      <c r="W690" s="96">
        <f t="shared" si="409"/>
        <v>1.00226868</v>
      </c>
      <c r="X690" s="89">
        <f t="shared" si="410"/>
        <v>1.8158986399999999</v>
      </c>
      <c r="Y690" s="137">
        <f t="shared" si="411"/>
        <v>0</v>
      </c>
      <c r="Z690" s="99" t="str">
        <f t="shared" si="419"/>
        <v>J=</v>
      </c>
      <c r="AA690" s="94">
        <f t="shared" si="420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12"/>
        <v>45567</v>
      </c>
      <c r="B691" s="89">
        <f t="shared" si="405"/>
        <v>802.49644185</v>
      </c>
      <c r="C691" s="89">
        <f t="shared" si="425"/>
        <v>734.47849148426963</v>
      </c>
      <c r="D691" s="90">
        <f t="shared" si="413"/>
        <v>6967.89</v>
      </c>
      <c r="E691" s="91">
        <f t="shared" si="428"/>
        <v>6966.5</v>
      </c>
      <c r="F691" s="92">
        <f t="shared" si="429"/>
        <v>45524</v>
      </c>
      <c r="G691" s="93">
        <f t="shared" si="406"/>
        <v>-1.9948650165257931E-4</v>
      </c>
      <c r="H691" s="94">
        <f t="shared" si="430"/>
        <v>45586</v>
      </c>
      <c r="I691" s="94">
        <f t="shared" si="407"/>
        <v>45586</v>
      </c>
      <c r="J691" s="95">
        <f t="shared" si="414"/>
        <v>21</v>
      </c>
      <c r="K691" s="95">
        <f t="shared" si="427"/>
        <v>8</v>
      </c>
      <c r="L691" s="8">
        <f t="shared" si="415"/>
        <v>1</v>
      </c>
      <c r="M691" s="96">
        <f t="shared" si="426"/>
        <v>1.0038003200000001</v>
      </c>
      <c r="N691" s="96">
        <f t="shared" si="421"/>
        <v>1.0897811280096579</v>
      </c>
      <c r="O691" s="89">
        <f t="shared" si="424"/>
        <v>1.08978112</v>
      </c>
      <c r="P691" s="89">
        <f t="shared" si="408"/>
        <v>800.42079306000005</v>
      </c>
      <c r="Q691" s="11">
        <f t="shared" si="418"/>
        <v>0</v>
      </c>
      <c r="R691" s="7">
        <f t="shared" si="416"/>
        <v>0</v>
      </c>
      <c r="S691" s="89">
        <f t="shared" si="423"/>
        <v>0</v>
      </c>
      <c r="T691" s="98">
        <f t="shared" si="417"/>
        <v>8.5000000000000006E-2</v>
      </c>
      <c r="U691" s="97">
        <f t="shared" si="422"/>
        <v>8</v>
      </c>
      <c r="V691" s="97">
        <v>252</v>
      </c>
      <c r="W691" s="96">
        <f t="shared" si="409"/>
        <v>1.0025931969999999</v>
      </c>
      <c r="X691" s="89">
        <f t="shared" si="410"/>
        <v>2.0756487899999998</v>
      </c>
      <c r="Y691" s="137">
        <f t="shared" si="411"/>
        <v>0</v>
      </c>
      <c r="Z691" s="99" t="str">
        <f t="shared" si="419"/>
        <v>J=</v>
      </c>
      <c r="AA691" s="94">
        <f t="shared" si="420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12"/>
        <v>45568</v>
      </c>
      <c r="B692" s="89">
        <f t="shared" si="405"/>
        <v>802.75627605</v>
      </c>
      <c r="C692" s="89">
        <f t="shared" si="425"/>
        <v>734.47849148426963</v>
      </c>
      <c r="D692" s="90">
        <f t="shared" si="413"/>
        <v>6967.89</v>
      </c>
      <c r="E692" s="91">
        <f t="shared" si="428"/>
        <v>6966.5</v>
      </c>
      <c r="F692" s="92">
        <f t="shared" si="429"/>
        <v>45524</v>
      </c>
      <c r="G692" s="93">
        <f t="shared" si="406"/>
        <v>-1.9948650165257931E-4</v>
      </c>
      <c r="H692" s="94">
        <f t="shared" si="430"/>
        <v>45586</v>
      </c>
      <c r="I692" s="94">
        <f t="shared" si="407"/>
        <v>45586</v>
      </c>
      <c r="J692" s="95">
        <f t="shared" si="414"/>
        <v>21</v>
      </c>
      <c r="K692" s="95">
        <f t="shared" si="427"/>
        <v>9</v>
      </c>
      <c r="L692" s="8">
        <f t="shared" si="415"/>
        <v>1</v>
      </c>
      <c r="M692" s="96">
        <f t="shared" si="426"/>
        <v>1.0038003200000001</v>
      </c>
      <c r="N692" s="96">
        <f t="shared" si="421"/>
        <v>1.0897811280096579</v>
      </c>
      <c r="O692" s="89">
        <f t="shared" si="424"/>
        <v>1.08978112</v>
      </c>
      <c r="P692" s="89">
        <f t="shared" si="408"/>
        <v>800.42079306000005</v>
      </c>
      <c r="Q692" s="11">
        <f t="shared" si="418"/>
        <v>0</v>
      </c>
      <c r="R692" s="7">
        <f t="shared" si="416"/>
        <v>0</v>
      </c>
      <c r="S692" s="89">
        <f t="shared" si="423"/>
        <v>0</v>
      </c>
      <c r="T692" s="98">
        <f t="shared" si="417"/>
        <v>8.5000000000000006E-2</v>
      </c>
      <c r="U692" s="97">
        <f t="shared" si="422"/>
        <v>9</v>
      </c>
      <c r="V692" s="97">
        <v>252</v>
      </c>
      <c r="W692" s="96">
        <f t="shared" si="409"/>
        <v>1.0029178190000001</v>
      </c>
      <c r="X692" s="89">
        <f t="shared" si="410"/>
        <v>2.33548299</v>
      </c>
      <c r="Y692" s="137">
        <f t="shared" si="411"/>
        <v>0</v>
      </c>
      <c r="Z692" s="99" t="str">
        <f t="shared" si="419"/>
        <v>J=</v>
      </c>
      <c r="AA692" s="94">
        <f t="shared" si="420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12"/>
        <v>45569</v>
      </c>
      <c r="B693" s="89">
        <f t="shared" si="405"/>
        <v>803.0161951</v>
      </c>
      <c r="C693" s="89">
        <f t="shared" si="425"/>
        <v>734.47849148426963</v>
      </c>
      <c r="D693" s="90">
        <f t="shared" si="413"/>
        <v>6967.89</v>
      </c>
      <c r="E693" s="91">
        <f t="shared" si="428"/>
        <v>6966.5</v>
      </c>
      <c r="F693" s="92">
        <f t="shared" si="429"/>
        <v>45524</v>
      </c>
      <c r="G693" s="93">
        <f t="shared" si="406"/>
        <v>-1.9948650165257931E-4</v>
      </c>
      <c r="H693" s="94">
        <f t="shared" si="430"/>
        <v>45586</v>
      </c>
      <c r="I693" s="94">
        <f t="shared" si="407"/>
        <v>45586</v>
      </c>
      <c r="J693" s="95">
        <f t="shared" si="414"/>
        <v>21</v>
      </c>
      <c r="K693" s="95">
        <f t="shared" si="427"/>
        <v>10</v>
      </c>
      <c r="L693" s="8">
        <f t="shared" si="415"/>
        <v>1</v>
      </c>
      <c r="M693" s="96">
        <f t="shared" si="426"/>
        <v>1.0038003200000001</v>
      </c>
      <c r="N693" s="96">
        <f t="shared" si="421"/>
        <v>1.0897811280096579</v>
      </c>
      <c r="O693" s="89">
        <f t="shared" si="424"/>
        <v>1.08978112</v>
      </c>
      <c r="P693" s="89">
        <f t="shared" si="408"/>
        <v>800.42079306000005</v>
      </c>
      <c r="Q693" s="11">
        <f t="shared" si="418"/>
        <v>0</v>
      </c>
      <c r="R693" s="7">
        <f t="shared" si="416"/>
        <v>0</v>
      </c>
      <c r="S693" s="89">
        <f t="shared" si="423"/>
        <v>0</v>
      </c>
      <c r="T693" s="98">
        <f t="shared" si="417"/>
        <v>8.5000000000000006E-2</v>
      </c>
      <c r="U693" s="97">
        <f t="shared" si="422"/>
        <v>10</v>
      </c>
      <c r="V693" s="97">
        <v>252</v>
      </c>
      <c r="W693" s="96">
        <f t="shared" si="409"/>
        <v>1.0032425469999999</v>
      </c>
      <c r="X693" s="89">
        <f t="shared" si="410"/>
        <v>2.5954020400000002</v>
      </c>
      <c r="Y693" s="137">
        <f t="shared" si="411"/>
        <v>0</v>
      </c>
      <c r="Z693" s="99" t="str">
        <f t="shared" si="419"/>
        <v>J=</v>
      </c>
      <c r="AA693" s="94">
        <f t="shared" si="420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12"/>
        <v>45570</v>
      </c>
      <c r="B694" s="89">
        <f t="shared" si="405"/>
        <v>803.2761973800001</v>
      </c>
      <c r="C694" s="89">
        <f t="shared" si="425"/>
        <v>734.47849148426963</v>
      </c>
      <c r="D694" s="90">
        <f t="shared" si="413"/>
        <v>6967.89</v>
      </c>
      <c r="E694" s="91">
        <f t="shared" si="428"/>
        <v>6966.5</v>
      </c>
      <c r="F694" s="92">
        <f t="shared" si="429"/>
        <v>45524</v>
      </c>
      <c r="G694" s="93">
        <f t="shared" si="406"/>
        <v>-1.9948650165257931E-4</v>
      </c>
      <c r="H694" s="94">
        <f t="shared" si="430"/>
        <v>45586</v>
      </c>
      <c r="I694" s="94">
        <f t="shared" si="407"/>
        <v>45586</v>
      </c>
      <c r="J694" s="95">
        <f t="shared" si="414"/>
        <v>21</v>
      </c>
      <c r="K694" s="95">
        <f t="shared" si="427"/>
        <v>11</v>
      </c>
      <c r="L694" s="8">
        <f t="shared" si="415"/>
        <v>1</v>
      </c>
      <c r="M694" s="96">
        <f t="shared" si="426"/>
        <v>1.0038003200000001</v>
      </c>
      <c r="N694" s="96">
        <f t="shared" si="421"/>
        <v>1.0897811280096579</v>
      </c>
      <c r="O694" s="89">
        <f t="shared" si="424"/>
        <v>1.08978112</v>
      </c>
      <c r="P694" s="89">
        <f t="shared" si="408"/>
        <v>800.42079306000005</v>
      </c>
      <c r="Q694" s="11">
        <f t="shared" si="418"/>
        <v>0</v>
      </c>
      <c r="R694" s="7">
        <f t="shared" si="416"/>
        <v>0</v>
      </c>
      <c r="S694" s="89">
        <f t="shared" si="423"/>
        <v>0</v>
      </c>
      <c r="T694" s="98">
        <f t="shared" si="417"/>
        <v>8.5000000000000006E-2</v>
      </c>
      <c r="U694" s="97">
        <f t="shared" si="422"/>
        <v>11</v>
      </c>
      <c r="V694" s="97">
        <v>252</v>
      </c>
      <c r="W694" s="96">
        <f t="shared" si="409"/>
        <v>1.0035673789999999</v>
      </c>
      <c r="X694" s="89">
        <f t="shared" si="410"/>
        <v>2.8554043199999999</v>
      </c>
      <c r="Y694" s="137">
        <f t="shared" si="411"/>
        <v>0</v>
      </c>
      <c r="Z694" s="99" t="str">
        <f t="shared" si="419"/>
        <v>J=</v>
      </c>
      <c r="AA694" s="94">
        <f t="shared" si="420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12"/>
        <v>45571</v>
      </c>
      <c r="B695" s="89">
        <f t="shared" si="405"/>
        <v>803.2761973800001</v>
      </c>
      <c r="C695" s="89">
        <f t="shared" si="425"/>
        <v>734.47849148426963</v>
      </c>
      <c r="D695" s="90">
        <f t="shared" si="413"/>
        <v>6967.89</v>
      </c>
      <c r="E695" s="91">
        <f t="shared" si="428"/>
        <v>6966.5</v>
      </c>
      <c r="F695" s="92">
        <f t="shared" si="429"/>
        <v>45524</v>
      </c>
      <c r="G695" s="93">
        <f t="shared" si="406"/>
        <v>-1.9948650165257931E-4</v>
      </c>
      <c r="H695" s="94">
        <f t="shared" si="430"/>
        <v>45586</v>
      </c>
      <c r="I695" s="94">
        <f t="shared" si="407"/>
        <v>45586</v>
      </c>
      <c r="J695" s="95">
        <f t="shared" si="414"/>
        <v>21</v>
      </c>
      <c r="K695" s="95">
        <f t="shared" si="427"/>
        <v>11</v>
      </c>
      <c r="L695" s="8">
        <f t="shared" si="415"/>
        <v>1</v>
      </c>
      <c r="M695" s="96">
        <f t="shared" si="426"/>
        <v>1.0038003200000001</v>
      </c>
      <c r="N695" s="96">
        <f t="shared" si="421"/>
        <v>1.0897811280096579</v>
      </c>
      <c r="O695" s="89">
        <f t="shared" si="424"/>
        <v>1.08978112</v>
      </c>
      <c r="P695" s="89">
        <f t="shared" si="408"/>
        <v>800.42079306000005</v>
      </c>
      <c r="Q695" s="11">
        <f t="shared" si="418"/>
        <v>0</v>
      </c>
      <c r="R695" s="7">
        <f t="shared" si="416"/>
        <v>0</v>
      </c>
      <c r="S695" s="89">
        <f t="shared" si="423"/>
        <v>0</v>
      </c>
      <c r="T695" s="98">
        <f t="shared" si="417"/>
        <v>8.5000000000000006E-2</v>
      </c>
      <c r="U695" s="97">
        <f t="shared" si="422"/>
        <v>11</v>
      </c>
      <c r="V695" s="97">
        <v>252</v>
      </c>
      <c r="W695" s="96">
        <f t="shared" si="409"/>
        <v>1.0035673789999999</v>
      </c>
      <c r="X695" s="89">
        <f t="shared" si="410"/>
        <v>2.8554043199999999</v>
      </c>
      <c r="Y695" s="137">
        <f t="shared" si="411"/>
        <v>0</v>
      </c>
      <c r="Z695" s="99" t="str">
        <f t="shared" si="419"/>
        <v>J=</v>
      </c>
      <c r="AA695" s="94">
        <f t="shared" si="420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12"/>
        <v>45572</v>
      </c>
      <c r="B696" s="89">
        <f t="shared" si="405"/>
        <v>803.2761973800001</v>
      </c>
      <c r="C696" s="89">
        <f t="shared" si="425"/>
        <v>734.47849148426963</v>
      </c>
      <c r="D696" s="90">
        <f t="shared" si="413"/>
        <v>6967.89</v>
      </c>
      <c r="E696" s="91">
        <f t="shared" si="428"/>
        <v>6966.5</v>
      </c>
      <c r="F696" s="92">
        <f t="shared" si="429"/>
        <v>45524</v>
      </c>
      <c r="G696" s="93">
        <f t="shared" si="406"/>
        <v>-1.9948650165257931E-4</v>
      </c>
      <c r="H696" s="94">
        <f t="shared" si="430"/>
        <v>45586</v>
      </c>
      <c r="I696" s="94">
        <f t="shared" si="407"/>
        <v>45586</v>
      </c>
      <c r="J696" s="95">
        <f t="shared" si="414"/>
        <v>21</v>
      </c>
      <c r="K696" s="95">
        <f t="shared" si="427"/>
        <v>11</v>
      </c>
      <c r="L696" s="8">
        <f t="shared" si="415"/>
        <v>1</v>
      </c>
      <c r="M696" s="96">
        <f t="shared" si="426"/>
        <v>1.0038003200000001</v>
      </c>
      <c r="N696" s="96">
        <f t="shared" si="421"/>
        <v>1.0897811280096579</v>
      </c>
      <c r="O696" s="89">
        <f t="shared" si="424"/>
        <v>1.08978112</v>
      </c>
      <c r="P696" s="89">
        <f t="shared" si="408"/>
        <v>800.42079306000005</v>
      </c>
      <c r="Q696" s="11">
        <f t="shared" si="418"/>
        <v>0</v>
      </c>
      <c r="R696" s="7">
        <f t="shared" si="416"/>
        <v>0</v>
      </c>
      <c r="S696" s="89">
        <f t="shared" si="423"/>
        <v>0</v>
      </c>
      <c r="T696" s="98">
        <f t="shared" si="417"/>
        <v>8.5000000000000006E-2</v>
      </c>
      <c r="U696" s="97">
        <f t="shared" si="422"/>
        <v>11</v>
      </c>
      <c r="V696" s="97">
        <v>252</v>
      </c>
      <c r="W696" s="96">
        <f t="shared" si="409"/>
        <v>1.0035673789999999</v>
      </c>
      <c r="X696" s="89">
        <f t="shared" si="410"/>
        <v>2.8554043199999999</v>
      </c>
      <c r="Y696" s="137">
        <f t="shared" si="411"/>
        <v>0</v>
      </c>
      <c r="Z696" s="99" t="str">
        <f t="shared" si="419"/>
        <v>J=</v>
      </c>
      <c r="AA696" s="94">
        <f t="shared" si="420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12"/>
        <v>45573</v>
      </c>
      <c r="B697" s="89">
        <f t="shared" si="405"/>
        <v>803.53628451000009</v>
      </c>
      <c r="C697" s="89">
        <f t="shared" si="425"/>
        <v>734.47849148426963</v>
      </c>
      <c r="D697" s="90">
        <f t="shared" si="413"/>
        <v>6967.89</v>
      </c>
      <c r="E697" s="91">
        <f t="shared" si="428"/>
        <v>6966.5</v>
      </c>
      <c r="F697" s="92">
        <f t="shared" si="429"/>
        <v>45524</v>
      </c>
      <c r="G697" s="93">
        <f t="shared" si="406"/>
        <v>-1.9948650165257931E-4</v>
      </c>
      <c r="H697" s="94">
        <f t="shared" si="430"/>
        <v>45586</v>
      </c>
      <c r="I697" s="94">
        <f t="shared" si="407"/>
        <v>45586</v>
      </c>
      <c r="J697" s="95">
        <f t="shared" si="414"/>
        <v>21</v>
      </c>
      <c r="K697" s="95">
        <f t="shared" si="427"/>
        <v>12</v>
      </c>
      <c r="L697" s="8">
        <f t="shared" si="415"/>
        <v>1</v>
      </c>
      <c r="M697" s="96">
        <f t="shared" si="426"/>
        <v>1.0038003200000001</v>
      </c>
      <c r="N697" s="96">
        <f t="shared" si="421"/>
        <v>1.0897811280096579</v>
      </c>
      <c r="O697" s="89">
        <f t="shared" si="424"/>
        <v>1.08978112</v>
      </c>
      <c r="P697" s="89">
        <f t="shared" si="408"/>
        <v>800.42079306000005</v>
      </c>
      <c r="Q697" s="11">
        <f t="shared" si="418"/>
        <v>0</v>
      </c>
      <c r="R697" s="7">
        <f t="shared" si="416"/>
        <v>0</v>
      </c>
      <c r="S697" s="89">
        <f t="shared" si="423"/>
        <v>0</v>
      </c>
      <c r="T697" s="98">
        <f t="shared" si="417"/>
        <v>8.5000000000000006E-2</v>
      </c>
      <c r="U697" s="97">
        <f t="shared" si="422"/>
        <v>12</v>
      </c>
      <c r="V697" s="97">
        <v>252</v>
      </c>
      <c r="W697" s="96">
        <f t="shared" si="409"/>
        <v>1.003892317</v>
      </c>
      <c r="X697" s="89">
        <f t="shared" si="410"/>
        <v>3.1154914499999999</v>
      </c>
      <c r="Y697" s="137">
        <f t="shared" si="411"/>
        <v>0</v>
      </c>
      <c r="Z697" s="99" t="str">
        <f t="shared" si="419"/>
        <v>J=</v>
      </c>
      <c r="AA697" s="94">
        <f t="shared" si="420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12"/>
        <v>45574</v>
      </c>
      <c r="B698" s="89">
        <f t="shared" si="405"/>
        <v>803.79645489000006</v>
      </c>
      <c r="C698" s="89">
        <f t="shared" si="425"/>
        <v>734.47849148426963</v>
      </c>
      <c r="D698" s="90">
        <f t="shared" si="413"/>
        <v>6967.89</v>
      </c>
      <c r="E698" s="91">
        <f t="shared" si="428"/>
        <v>6966.5</v>
      </c>
      <c r="F698" s="92">
        <f t="shared" si="429"/>
        <v>45524</v>
      </c>
      <c r="G698" s="93">
        <f t="shared" si="406"/>
        <v>-1.9948650165257931E-4</v>
      </c>
      <c r="H698" s="94">
        <f t="shared" si="430"/>
        <v>45586</v>
      </c>
      <c r="I698" s="94">
        <f t="shared" si="407"/>
        <v>45586</v>
      </c>
      <c r="J698" s="95">
        <f t="shared" si="414"/>
        <v>21</v>
      </c>
      <c r="K698" s="95">
        <f t="shared" si="427"/>
        <v>13</v>
      </c>
      <c r="L698" s="8">
        <f t="shared" si="415"/>
        <v>1</v>
      </c>
      <c r="M698" s="96">
        <f t="shared" si="426"/>
        <v>1.0038003200000001</v>
      </c>
      <c r="N698" s="96">
        <f t="shared" si="421"/>
        <v>1.0897811280096579</v>
      </c>
      <c r="O698" s="89">
        <f t="shared" si="424"/>
        <v>1.08978112</v>
      </c>
      <c r="P698" s="89">
        <f t="shared" si="408"/>
        <v>800.42079306000005</v>
      </c>
      <c r="Q698" s="11">
        <f t="shared" si="418"/>
        <v>0</v>
      </c>
      <c r="R698" s="7">
        <f t="shared" si="416"/>
        <v>0</v>
      </c>
      <c r="S698" s="89">
        <f t="shared" si="423"/>
        <v>0</v>
      </c>
      <c r="T698" s="98">
        <f t="shared" si="417"/>
        <v>8.5000000000000006E-2</v>
      </c>
      <c r="U698" s="97">
        <f t="shared" si="422"/>
        <v>13</v>
      </c>
      <c r="V698" s="97">
        <v>252</v>
      </c>
      <c r="W698" s="96">
        <f t="shared" si="409"/>
        <v>1.0042173590000001</v>
      </c>
      <c r="X698" s="89">
        <f t="shared" si="410"/>
        <v>3.3756618299999999</v>
      </c>
      <c r="Y698" s="137">
        <f t="shared" si="411"/>
        <v>0</v>
      </c>
      <c r="Z698" s="99" t="str">
        <f t="shared" si="419"/>
        <v>J=</v>
      </c>
      <c r="AA698" s="94">
        <f t="shared" si="420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12"/>
        <v>45575</v>
      </c>
      <c r="B699" s="89">
        <f t="shared" si="405"/>
        <v>804.05671091000011</v>
      </c>
      <c r="C699" s="89">
        <f t="shared" si="425"/>
        <v>734.47849148426963</v>
      </c>
      <c r="D699" s="90">
        <f t="shared" si="413"/>
        <v>6967.89</v>
      </c>
      <c r="E699" s="91">
        <f t="shared" si="428"/>
        <v>6966.5</v>
      </c>
      <c r="F699" s="92">
        <f t="shared" si="429"/>
        <v>45524</v>
      </c>
      <c r="G699" s="93">
        <f t="shared" si="406"/>
        <v>-1.9948650165257931E-4</v>
      </c>
      <c r="H699" s="94">
        <f t="shared" si="430"/>
        <v>45586</v>
      </c>
      <c r="I699" s="94">
        <f t="shared" si="407"/>
        <v>45586</v>
      </c>
      <c r="J699" s="95">
        <f t="shared" si="414"/>
        <v>21</v>
      </c>
      <c r="K699" s="95">
        <f t="shared" si="427"/>
        <v>14</v>
      </c>
      <c r="L699" s="8">
        <f t="shared" si="415"/>
        <v>1</v>
      </c>
      <c r="M699" s="96">
        <f t="shared" si="426"/>
        <v>1.0038003200000001</v>
      </c>
      <c r="N699" s="96">
        <f t="shared" si="421"/>
        <v>1.0897811280096579</v>
      </c>
      <c r="O699" s="89">
        <f t="shared" si="424"/>
        <v>1.08978112</v>
      </c>
      <c r="P699" s="89">
        <f t="shared" si="408"/>
        <v>800.42079306000005</v>
      </c>
      <c r="Q699" s="11">
        <f t="shared" si="418"/>
        <v>0</v>
      </c>
      <c r="R699" s="7">
        <f t="shared" si="416"/>
        <v>0</v>
      </c>
      <c r="S699" s="89">
        <f t="shared" si="423"/>
        <v>0</v>
      </c>
      <c r="T699" s="98">
        <f t="shared" si="417"/>
        <v>8.5000000000000006E-2</v>
      </c>
      <c r="U699" s="97">
        <f t="shared" si="422"/>
        <v>14</v>
      </c>
      <c r="V699" s="97">
        <v>252</v>
      </c>
      <c r="W699" s="96">
        <f t="shared" si="409"/>
        <v>1.0045425079999999</v>
      </c>
      <c r="X699" s="89">
        <f t="shared" si="410"/>
        <v>3.6359178499999998</v>
      </c>
      <c r="Y699" s="137">
        <f t="shared" si="411"/>
        <v>0</v>
      </c>
      <c r="Z699" s="99" t="str">
        <f t="shared" si="419"/>
        <v>J=</v>
      </c>
      <c r="AA699" s="94">
        <f t="shared" si="420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12"/>
        <v>45576</v>
      </c>
      <c r="B700" s="89">
        <f t="shared" si="405"/>
        <v>804.31705018000002</v>
      </c>
      <c r="C700" s="89">
        <f t="shared" si="425"/>
        <v>734.47849148426963</v>
      </c>
      <c r="D700" s="90">
        <f t="shared" si="413"/>
        <v>6967.89</v>
      </c>
      <c r="E700" s="91">
        <f t="shared" si="428"/>
        <v>6966.5</v>
      </c>
      <c r="F700" s="92">
        <f t="shared" si="429"/>
        <v>45524</v>
      </c>
      <c r="G700" s="93">
        <f t="shared" si="406"/>
        <v>-1.9948650165257931E-4</v>
      </c>
      <c r="H700" s="94">
        <f t="shared" si="430"/>
        <v>45586</v>
      </c>
      <c r="I700" s="94">
        <f t="shared" si="407"/>
        <v>45586</v>
      </c>
      <c r="J700" s="95">
        <f t="shared" si="414"/>
        <v>21</v>
      </c>
      <c r="K700" s="95">
        <f t="shared" si="427"/>
        <v>15</v>
      </c>
      <c r="L700" s="8">
        <f t="shared" si="415"/>
        <v>1</v>
      </c>
      <c r="M700" s="96">
        <f t="shared" si="426"/>
        <v>1.0038003200000001</v>
      </c>
      <c r="N700" s="96">
        <f t="shared" si="421"/>
        <v>1.0897811280096579</v>
      </c>
      <c r="O700" s="89">
        <f t="shared" si="424"/>
        <v>1.08978112</v>
      </c>
      <c r="P700" s="89">
        <f t="shared" si="408"/>
        <v>800.42079306000005</v>
      </c>
      <c r="Q700" s="11">
        <f t="shared" si="418"/>
        <v>0</v>
      </c>
      <c r="R700" s="7">
        <f t="shared" si="416"/>
        <v>0</v>
      </c>
      <c r="S700" s="89">
        <f t="shared" si="423"/>
        <v>0</v>
      </c>
      <c r="T700" s="98">
        <f t="shared" si="417"/>
        <v>8.5000000000000006E-2</v>
      </c>
      <c r="U700" s="97">
        <f t="shared" si="422"/>
        <v>15</v>
      </c>
      <c r="V700" s="97">
        <v>252</v>
      </c>
      <c r="W700" s="96">
        <f t="shared" si="409"/>
        <v>1.0048677610000001</v>
      </c>
      <c r="X700" s="89">
        <f t="shared" si="410"/>
        <v>3.89625712</v>
      </c>
      <c r="Y700" s="137">
        <f t="shared" si="411"/>
        <v>0</v>
      </c>
      <c r="Z700" s="99" t="str">
        <f t="shared" si="419"/>
        <v>J=</v>
      </c>
      <c r="AA700" s="94">
        <f t="shared" si="420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12"/>
        <v>45577</v>
      </c>
      <c r="B701" s="89">
        <f t="shared" si="405"/>
        <v>804.57747348000009</v>
      </c>
      <c r="C701" s="89">
        <f t="shared" si="425"/>
        <v>734.47849148426963</v>
      </c>
      <c r="D701" s="90">
        <f t="shared" si="413"/>
        <v>6967.89</v>
      </c>
      <c r="E701" s="91">
        <f t="shared" si="428"/>
        <v>6966.5</v>
      </c>
      <c r="F701" s="92">
        <f t="shared" si="429"/>
        <v>45524</v>
      </c>
      <c r="G701" s="93">
        <f t="shared" si="406"/>
        <v>-1.9948650165257931E-4</v>
      </c>
      <c r="H701" s="94">
        <f t="shared" si="430"/>
        <v>45586</v>
      </c>
      <c r="I701" s="94">
        <f t="shared" si="407"/>
        <v>45586</v>
      </c>
      <c r="J701" s="95">
        <f t="shared" si="414"/>
        <v>21</v>
      </c>
      <c r="K701" s="95">
        <f t="shared" si="427"/>
        <v>16</v>
      </c>
      <c r="L701" s="8">
        <f t="shared" si="415"/>
        <v>1</v>
      </c>
      <c r="M701" s="96">
        <f t="shared" si="426"/>
        <v>1.0038003200000001</v>
      </c>
      <c r="N701" s="96">
        <f t="shared" si="421"/>
        <v>1.0897811280096579</v>
      </c>
      <c r="O701" s="89">
        <f t="shared" si="424"/>
        <v>1.08978112</v>
      </c>
      <c r="P701" s="89">
        <f t="shared" si="408"/>
        <v>800.42079306000005</v>
      </c>
      <c r="Q701" s="11">
        <f t="shared" si="418"/>
        <v>0</v>
      </c>
      <c r="R701" s="7">
        <f t="shared" si="416"/>
        <v>0</v>
      </c>
      <c r="S701" s="89">
        <f t="shared" si="423"/>
        <v>0</v>
      </c>
      <c r="T701" s="98">
        <f t="shared" si="417"/>
        <v>8.5000000000000006E-2</v>
      </c>
      <c r="U701" s="97">
        <f t="shared" si="422"/>
        <v>16</v>
      </c>
      <c r="V701" s="97">
        <v>252</v>
      </c>
      <c r="W701" s="96">
        <f t="shared" si="409"/>
        <v>1.0051931190000001</v>
      </c>
      <c r="X701" s="89">
        <f t="shared" si="410"/>
        <v>4.1566804199999998</v>
      </c>
      <c r="Y701" s="137">
        <f t="shared" si="411"/>
        <v>0</v>
      </c>
      <c r="Z701" s="99" t="str">
        <f t="shared" si="419"/>
        <v>J=</v>
      </c>
      <c r="AA701" s="94">
        <f t="shared" si="420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12"/>
        <v>45578</v>
      </c>
      <c r="B702" s="89">
        <f t="shared" si="405"/>
        <v>804.57747348000009</v>
      </c>
      <c r="C702" s="89">
        <f t="shared" si="425"/>
        <v>734.47849148426963</v>
      </c>
      <c r="D702" s="90">
        <f t="shared" si="413"/>
        <v>6967.89</v>
      </c>
      <c r="E702" s="91">
        <f t="shared" si="428"/>
        <v>6966.5</v>
      </c>
      <c r="F702" s="92">
        <f t="shared" si="429"/>
        <v>45524</v>
      </c>
      <c r="G702" s="93">
        <f t="shared" si="406"/>
        <v>-1.9948650165257931E-4</v>
      </c>
      <c r="H702" s="94">
        <f t="shared" si="430"/>
        <v>45586</v>
      </c>
      <c r="I702" s="94">
        <f t="shared" si="407"/>
        <v>45586</v>
      </c>
      <c r="J702" s="95">
        <f t="shared" si="414"/>
        <v>21</v>
      </c>
      <c r="K702" s="95">
        <f t="shared" si="427"/>
        <v>16</v>
      </c>
      <c r="L702" s="8">
        <f t="shared" si="415"/>
        <v>1</v>
      </c>
      <c r="M702" s="96">
        <f t="shared" si="426"/>
        <v>1.0038003200000001</v>
      </c>
      <c r="N702" s="96">
        <f t="shared" si="421"/>
        <v>1.0897811280096579</v>
      </c>
      <c r="O702" s="89">
        <f t="shared" si="424"/>
        <v>1.08978112</v>
      </c>
      <c r="P702" s="89">
        <f t="shared" si="408"/>
        <v>800.42079306000005</v>
      </c>
      <c r="Q702" s="11">
        <f t="shared" si="418"/>
        <v>0</v>
      </c>
      <c r="R702" s="7">
        <f t="shared" si="416"/>
        <v>0</v>
      </c>
      <c r="S702" s="89">
        <f t="shared" si="423"/>
        <v>0</v>
      </c>
      <c r="T702" s="98">
        <f t="shared" si="417"/>
        <v>8.5000000000000006E-2</v>
      </c>
      <c r="U702" s="97">
        <f t="shared" si="422"/>
        <v>16</v>
      </c>
      <c r="V702" s="97">
        <v>252</v>
      </c>
      <c r="W702" s="96">
        <f t="shared" si="409"/>
        <v>1.0051931190000001</v>
      </c>
      <c r="X702" s="89">
        <f t="shared" si="410"/>
        <v>4.1566804199999998</v>
      </c>
      <c r="Y702" s="137">
        <f t="shared" si="411"/>
        <v>0</v>
      </c>
      <c r="Z702" s="99" t="str">
        <f t="shared" si="419"/>
        <v>J=</v>
      </c>
      <c r="AA702" s="94">
        <f t="shared" si="420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12"/>
        <v>45579</v>
      </c>
      <c r="B703" s="89">
        <f t="shared" si="405"/>
        <v>804.57747348000009</v>
      </c>
      <c r="C703" s="89">
        <f t="shared" si="425"/>
        <v>734.47849148426963</v>
      </c>
      <c r="D703" s="90">
        <f t="shared" si="413"/>
        <v>6967.89</v>
      </c>
      <c r="E703" s="91">
        <f t="shared" si="428"/>
        <v>6966.5</v>
      </c>
      <c r="F703" s="92">
        <f t="shared" si="429"/>
        <v>45524</v>
      </c>
      <c r="G703" s="93">
        <f t="shared" si="406"/>
        <v>-1.9948650165257931E-4</v>
      </c>
      <c r="H703" s="94">
        <f t="shared" si="430"/>
        <v>45586</v>
      </c>
      <c r="I703" s="94">
        <f t="shared" si="407"/>
        <v>45586</v>
      </c>
      <c r="J703" s="95">
        <f t="shared" si="414"/>
        <v>21</v>
      </c>
      <c r="K703" s="95">
        <f t="shared" si="427"/>
        <v>16</v>
      </c>
      <c r="L703" s="8">
        <f t="shared" si="415"/>
        <v>1</v>
      </c>
      <c r="M703" s="96">
        <f t="shared" si="426"/>
        <v>1.0038003200000001</v>
      </c>
      <c r="N703" s="96">
        <f t="shared" si="421"/>
        <v>1.0897811280096579</v>
      </c>
      <c r="O703" s="89">
        <f t="shared" si="424"/>
        <v>1.08978112</v>
      </c>
      <c r="P703" s="89">
        <f t="shared" si="408"/>
        <v>800.42079306000005</v>
      </c>
      <c r="Q703" s="11">
        <f t="shared" si="418"/>
        <v>0</v>
      </c>
      <c r="R703" s="7">
        <f t="shared" si="416"/>
        <v>0</v>
      </c>
      <c r="S703" s="89">
        <f t="shared" si="423"/>
        <v>0</v>
      </c>
      <c r="T703" s="98">
        <f t="shared" si="417"/>
        <v>8.5000000000000006E-2</v>
      </c>
      <c r="U703" s="97">
        <f t="shared" si="422"/>
        <v>16</v>
      </c>
      <c r="V703" s="97">
        <v>252</v>
      </c>
      <c r="W703" s="96">
        <f t="shared" si="409"/>
        <v>1.0051931190000001</v>
      </c>
      <c r="X703" s="89">
        <f t="shared" si="410"/>
        <v>4.1566804199999998</v>
      </c>
      <c r="Y703" s="137">
        <f t="shared" si="411"/>
        <v>0</v>
      </c>
      <c r="Z703" s="99" t="str">
        <f t="shared" si="419"/>
        <v>J=</v>
      </c>
      <c r="AA703" s="94">
        <f t="shared" si="420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12"/>
        <v>45580</v>
      </c>
      <c r="B704" s="89">
        <f t="shared" si="405"/>
        <v>804.83798164000007</v>
      </c>
      <c r="C704" s="89">
        <f t="shared" si="425"/>
        <v>734.47849148426963</v>
      </c>
      <c r="D704" s="90">
        <f t="shared" si="413"/>
        <v>6967.89</v>
      </c>
      <c r="E704" s="91">
        <f t="shared" si="428"/>
        <v>6966.5</v>
      </c>
      <c r="F704" s="92">
        <f t="shared" si="429"/>
        <v>45524</v>
      </c>
      <c r="G704" s="93">
        <f t="shared" si="406"/>
        <v>-1.9948650165257931E-4</v>
      </c>
      <c r="H704" s="94">
        <f t="shared" si="430"/>
        <v>45586</v>
      </c>
      <c r="I704" s="94">
        <f t="shared" si="407"/>
        <v>45586</v>
      </c>
      <c r="J704" s="95">
        <f t="shared" si="414"/>
        <v>21</v>
      </c>
      <c r="K704" s="95">
        <f t="shared" si="427"/>
        <v>17</v>
      </c>
      <c r="L704" s="8">
        <f t="shared" si="415"/>
        <v>1</v>
      </c>
      <c r="M704" s="96">
        <f t="shared" si="426"/>
        <v>1.0038003200000001</v>
      </c>
      <c r="N704" s="96">
        <f t="shared" si="421"/>
        <v>1.0897811280096579</v>
      </c>
      <c r="O704" s="89">
        <f t="shared" si="424"/>
        <v>1.08978112</v>
      </c>
      <c r="P704" s="89">
        <f t="shared" si="408"/>
        <v>800.42079306000005</v>
      </c>
      <c r="Q704" s="11">
        <f t="shared" si="418"/>
        <v>0</v>
      </c>
      <c r="R704" s="7">
        <f t="shared" si="416"/>
        <v>0</v>
      </c>
      <c r="S704" s="89">
        <f t="shared" si="423"/>
        <v>0</v>
      </c>
      <c r="T704" s="98">
        <f t="shared" si="417"/>
        <v>8.5000000000000006E-2</v>
      </c>
      <c r="U704" s="97">
        <f t="shared" si="422"/>
        <v>17</v>
      </c>
      <c r="V704" s="97">
        <v>252</v>
      </c>
      <c r="W704" s="96">
        <f t="shared" si="409"/>
        <v>1.005518583</v>
      </c>
      <c r="X704" s="89">
        <f t="shared" si="410"/>
        <v>4.4171885800000004</v>
      </c>
      <c r="Y704" s="137">
        <f t="shared" si="411"/>
        <v>0</v>
      </c>
      <c r="Z704" s="99" t="str">
        <f t="shared" si="419"/>
        <v>J=</v>
      </c>
      <c r="AA704" s="94">
        <f t="shared" si="420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12"/>
        <v>45581</v>
      </c>
      <c r="B705" s="89">
        <f t="shared" si="405"/>
        <v>805.09857463000003</v>
      </c>
      <c r="C705" s="89">
        <f t="shared" si="425"/>
        <v>734.47849148426963</v>
      </c>
      <c r="D705" s="90">
        <f t="shared" si="413"/>
        <v>6967.89</v>
      </c>
      <c r="E705" s="91">
        <f t="shared" si="428"/>
        <v>6966.5</v>
      </c>
      <c r="F705" s="92">
        <f t="shared" si="429"/>
        <v>45524</v>
      </c>
      <c r="G705" s="93">
        <f t="shared" si="406"/>
        <v>-1.9948650165257931E-4</v>
      </c>
      <c r="H705" s="94">
        <f t="shared" si="430"/>
        <v>45586</v>
      </c>
      <c r="I705" s="94">
        <f t="shared" si="407"/>
        <v>45586</v>
      </c>
      <c r="J705" s="95">
        <f t="shared" si="414"/>
        <v>21</v>
      </c>
      <c r="K705" s="95">
        <f t="shared" si="427"/>
        <v>18</v>
      </c>
      <c r="L705" s="8">
        <f t="shared" si="415"/>
        <v>1</v>
      </c>
      <c r="M705" s="96">
        <f t="shared" si="426"/>
        <v>1.0038003200000001</v>
      </c>
      <c r="N705" s="96">
        <f t="shared" si="421"/>
        <v>1.0897811280096579</v>
      </c>
      <c r="O705" s="89">
        <f t="shared" si="424"/>
        <v>1.08978112</v>
      </c>
      <c r="P705" s="89">
        <f t="shared" si="408"/>
        <v>800.42079306000005</v>
      </c>
      <c r="Q705" s="11">
        <f t="shared" si="418"/>
        <v>0</v>
      </c>
      <c r="R705" s="7">
        <f t="shared" si="416"/>
        <v>0</v>
      </c>
      <c r="S705" s="89">
        <f t="shared" si="423"/>
        <v>0</v>
      </c>
      <c r="T705" s="98">
        <f t="shared" si="417"/>
        <v>8.5000000000000006E-2</v>
      </c>
      <c r="U705" s="97">
        <f t="shared" si="422"/>
        <v>18</v>
      </c>
      <c r="V705" s="97">
        <v>252</v>
      </c>
      <c r="W705" s="96">
        <f t="shared" si="409"/>
        <v>1.005844153</v>
      </c>
      <c r="X705" s="89">
        <f t="shared" si="410"/>
        <v>4.6777815699999996</v>
      </c>
      <c r="Y705" s="137">
        <f t="shared" si="411"/>
        <v>0</v>
      </c>
      <c r="Z705" s="99" t="str">
        <f t="shared" si="419"/>
        <v>J=</v>
      </c>
      <c r="AA705" s="94">
        <f t="shared" si="420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12"/>
        <v>45582</v>
      </c>
      <c r="B706" s="89">
        <f t="shared" si="405"/>
        <v>805.3592508800001</v>
      </c>
      <c r="C706" s="89">
        <f t="shared" si="425"/>
        <v>734.47849148426963</v>
      </c>
      <c r="D706" s="90">
        <f t="shared" si="413"/>
        <v>6967.89</v>
      </c>
      <c r="E706" s="91">
        <f t="shared" si="428"/>
        <v>6966.5</v>
      </c>
      <c r="F706" s="92">
        <f t="shared" si="429"/>
        <v>45524</v>
      </c>
      <c r="G706" s="93">
        <f t="shared" si="406"/>
        <v>-1.9948650165257931E-4</v>
      </c>
      <c r="H706" s="94">
        <f t="shared" si="430"/>
        <v>45586</v>
      </c>
      <c r="I706" s="94">
        <f t="shared" si="407"/>
        <v>45586</v>
      </c>
      <c r="J706" s="95">
        <f t="shared" si="414"/>
        <v>21</v>
      </c>
      <c r="K706" s="95">
        <f t="shared" si="427"/>
        <v>19</v>
      </c>
      <c r="L706" s="8">
        <f t="shared" si="415"/>
        <v>1</v>
      </c>
      <c r="M706" s="96">
        <f t="shared" si="426"/>
        <v>1.0038003200000001</v>
      </c>
      <c r="N706" s="96">
        <f t="shared" si="421"/>
        <v>1.0897811280096579</v>
      </c>
      <c r="O706" s="89">
        <f t="shared" si="424"/>
        <v>1.08978112</v>
      </c>
      <c r="P706" s="89">
        <f t="shared" si="408"/>
        <v>800.42079306000005</v>
      </c>
      <c r="Q706" s="11">
        <f t="shared" si="418"/>
        <v>0</v>
      </c>
      <c r="R706" s="7">
        <f t="shared" si="416"/>
        <v>0</v>
      </c>
      <c r="S706" s="89">
        <f t="shared" si="423"/>
        <v>0</v>
      </c>
      <c r="T706" s="98">
        <f t="shared" si="417"/>
        <v>8.5000000000000006E-2</v>
      </c>
      <c r="U706" s="97">
        <f t="shared" si="422"/>
        <v>19</v>
      </c>
      <c r="V706" s="97">
        <v>252</v>
      </c>
      <c r="W706" s="96">
        <f t="shared" si="409"/>
        <v>1.0061698269999999</v>
      </c>
      <c r="X706" s="89">
        <f t="shared" si="410"/>
        <v>4.93845782</v>
      </c>
      <c r="Y706" s="137">
        <f t="shared" si="411"/>
        <v>0</v>
      </c>
      <c r="Z706" s="99" t="str">
        <f t="shared" si="419"/>
        <v>J=</v>
      </c>
      <c r="AA706" s="94">
        <f t="shared" si="420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12"/>
        <v>45583</v>
      </c>
      <c r="B707" s="89">
        <f t="shared" si="405"/>
        <v>805.62001276000001</v>
      </c>
      <c r="C707" s="89">
        <f t="shared" si="425"/>
        <v>734.47849148426963</v>
      </c>
      <c r="D707" s="90">
        <f t="shared" si="413"/>
        <v>6967.89</v>
      </c>
      <c r="E707" s="91">
        <f t="shared" si="428"/>
        <v>6966.5</v>
      </c>
      <c r="F707" s="92">
        <f t="shared" si="429"/>
        <v>45524</v>
      </c>
      <c r="G707" s="93">
        <f t="shared" si="406"/>
        <v>-1.9948650165257931E-4</v>
      </c>
      <c r="H707" s="94">
        <f t="shared" si="430"/>
        <v>45586</v>
      </c>
      <c r="I707" s="94">
        <f t="shared" si="407"/>
        <v>45586</v>
      </c>
      <c r="J707" s="95">
        <f t="shared" si="414"/>
        <v>21</v>
      </c>
      <c r="K707" s="95">
        <f t="shared" si="427"/>
        <v>20</v>
      </c>
      <c r="L707" s="8">
        <f t="shared" si="415"/>
        <v>1</v>
      </c>
      <c r="M707" s="96">
        <f t="shared" si="426"/>
        <v>1.0038003200000001</v>
      </c>
      <c r="N707" s="96">
        <f t="shared" si="421"/>
        <v>1.0897811280096579</v>
      </c>
      <c r="O707" s="89">
        <f t="shared" si="424"/>
        <v>1.08978112</v>
      </c>
      <c r="P707" s="89">
        <f t="shared" si="408"/>
        <v>800.42079306000005</v>
      </c>
      <c r="Q707" s="11">
        <f t="shared" si="418"/>
        <v>0</v>
      </c>
      <c r="R707" s="7">
        <f t="shared" si="416"/>
        <v>0</v>
      </c>
      <c r="S707" s="89">
        <f t="shared" si="423"/>
        <v>0</v>
      </c>
      <c r="T707" s="98">
        <f t="shared" si="417"/>
        <v>8.5000000000000006E-2</v>
      </c>
      <c r="U707" s="97">
        <f t="shared" si="422"/>
        <v>20</v>
      </c>
      <c r="V707" s="97">
        <v>252</v>
      </c>
      <c r="W707" s="96">
        <f t="shared" si="409"/>
        <v>1.006495608</v>
      </c>
      <c r="X707" s="89">
        <f t="shared" si="410"/>
        <v>5.1992197000000004</v>
      </c>
      <c r="Y707" s="137">
        <f t="shared" si="411"/>
        <v>0</v>
      </c>
      <c r="Z707" s="99" t="str">
        <f t="shared" si="419"/>
        <v>J=</v>
      </c>
      <c r="AA707" s="94">
        <f t="shared" si="420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12"/>
        <v>45584</v>
      </c>
      <c r="B708" s="89">
        <f t="shared" si="405"/>
        <v>805.88085789000002</v>
      </c>
      <c r="C708" s="89">
        <f t="shared" si="425"/>
        <v>734.47849148426963</v>
      </c>
      <c r="D708" s="90">
        <f t="shared" si="413"/>
        <v>6967.89</v>
      </c>
      <c r="E708" s="91">
        <f t="shared" si="428"/>
        <v>6966.5</v>
      </c>
      <c r="F708" s="92">
        <f t="shared" si="429"/>
        <v>45524</v>
      </c>
      <c r="G708" s="93">
        <f t="shared" si="406"/>
        <v>-1.9948650165257931E-4</v>
      </c>
      <c r="H708" s="94">
        <f t="shared" si="430"/>
        <v>45586</v>
      </c>
      <c r="I708" s="94">
        <f t="shared" si="407"/>
        <v>45586</v>
      </c>
      <c r="J708" s="95">
        <f t="shared" si="414"/>
        <v>21</v>
      </c>
      <c r="K708" s="95">
        <f t="shared" si="427"/>
        <v>21</v>
      </c>
      <c r="L708" s="8">
        <f t="shared" si="415"/>
        <v>1</v>
      </c>
      <c r="M708" s="96">
        <f t="shared" si="426"/>
        <v>1.0038003200000001</v>
      </c>
      <c r="N708" s="96">
        <f t="shared" si="421"/>
        <v>1.0897811280096579</v>
      </c>
      <c r="O708" s="89">
        <f t="shared" si="424"/>
        <v>1.08978112</v>
      </c>
      <c r="P708" s="89">
        <f t="shared" si="408"/>
        <v>800.42079306000005</v>
      </c>
      <c r="Q708" s="11">
        <f t="shared" si="418"/>
        <v>0</v>
      </c>
      <c r="R708" s="7">
        <f t="shared" si="416"/>
        <v>0</v>
      </c>
      <c r="S708" s="89">
        <f t="shared" si="423"/>
        <v>0</v>
      </c>
      <c r="T708" s="98">
        <f t="shared" si="417"/>
        <v>8.5000000000000006E-2</v>
      </c>
      <c r="U708" s="97">
        <f t="shared" si="422"/>
        <v>21</v>
      </c>
      <c r="V708" s="97">
        <v>252</v>
      </c>
      <c r="W708" s="96">
        <f t="shared" si="409"/>
        <v>1.0068214929999999</v>
      </c>
      <c r="X708" s="89">
        <f t="shared" si="410"/>
        <v>5.4600648300000003</v>
      </c>
      <c r="Y708" s="137">
        <f t="shared" si="411"/>
        <v>0</v>
      </c>
      <c r="Z708" s="99" t="str">
        <f t="shared" si="419"/>
        <v>J=</v>
      </c>
      <c r="AA708" s="94">
        <f t="shared" si="420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12"/>
        <v>45585</v>
      </c>
      <c r="B709" s="89">
        <f t="shared" si="405"/>
        <v>805.88085789000002</v>
      </c>
      <c r="C709" s="89">
        <f t="shared" si="425"/>
        <v>734.47849148426963</v>
      </c>
      <c r="D709" s="90">
        <f t="shared" si="413"/>
        <v>6967.89</v>
      </c>
      <c r="E709" s="91">
        <f t="shared" si="428"/>
        <v>6966.5</v>
      </c>
      <c r="F709" s="92">
        <f t="shared" si="429"/>
        <v>45524</v>
      </c>
      <c r="G709" s="93">
        <f t="shared" si="406"/>
        <v>-1.9948650165257931E-4</v>
      </c>
      <c r="H709" s="94">
        <f t="shared" si="430"/>
        <v>45617</v>
      </c>
      <c r="I709" s="94">
        <f t="shared" si="407"/>
        <v>45586</v>
      </c>
      <c r="J709" s="95">
        <f t="shared" si="414"/>
        <v>21</v>
      </c>
      <c r="K709" s="95">
        <f t="shared" si="427"/>
        <v>21</v>
      </c>
      <c r="L709" s="8">
        <f t="shared" si="415"/>
        <v>1</v>
      </c>
      <c r="M709" s="96">
        <f t="shared" si="426"/>
        <v>1.0038003200000001</v>
      </c>
      <c r="N709" s="96">
        <f t="shared" si="421"/>
        <v>1.0897811280096579</v>
      </c>
      <c r="O709" s="89">
        <f t="shared" si="424"/>
        <v>1.08978112</v>
      </c>
      <c r="P709" s="89">
        <f t="shared" si="408"/>
        <v>800.42079306000005</v>
      </c>
      <c r="Q709" s="11">
        <f t="shared" si="418"/>
        <v>0</v>
      </c>
      <c r="R709" s="7">
        <f t="shared" si="416"/>
        <v>0</v>
      </c>
      <c r="S709" s="89">
        <f t="shared" si="423"/>
        <v>0</v>
      </c>
      <c r="T709" s="98">
        <f t="shared" si="417"/>
        <v>8.5000000000000006E-2</v>
      </c>
      <c r="U709" s="97">
        <f t="shared" si="422"/>
        <v>21</v>
      </c>
      <c r="V709" s="97">
        <v>252</v>
      </c>
      <c r="W709" s="96">
        <f t="shared" si="409"/>
        <v>1.0068214929999999</v>
      </c>
      <c r="X709" s="89">
        <f t="shared" si="410"/>
        <v>5.4600648300000003</v>
      </c>
      <c r="Y709" s="137">
        <f t="shared" si="411"/>
        <v>0</v>
      </c>
      <c r="Z709" s="99" t="str">
        <f t="shared" si="419"/>
        <v>J=</v>
      </c>
      <c r="AA709" s="94">
        <f t="shared" si="420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88">
        <f t="shared" si="412"/>
        <v>45586</v>
      </c>
      <c r="B710" s="89">
        <f t="shared" si="405"/>
        <v>805.88085789000002</v>
      </c>
      <c r="C710" s="89">
        <f t="shared" si="425"/>
        <v>734.47849148426963</v>
      </c>
      <c r="D710" s="90">
        <f t="shared" si="413"/>
        <v>6967.89</v>
      </c>
      <c r="E710" s="91">
        <f t="shared" si="428"/>
        <v>6966.5</v>
      </c>
      <c r="F710" s="92">
        <f t="shared" si="429"/>
        <v>45524</v>
      </c>
      <c r="G710" s="93">
        <f t="shared" si="406"/>
        <v>-1.9948650165257931E-4</v>
      </c>
      <c r="H710" s="94">
        <f t="shared" si="430"/>
        <v>45617</v>
      </c>
      <c r="I710" s="94">
        <f t="shared" si="407"/>
        <v>45586</v>
      </c>
      <c r="J710" s="95">
        <f t="shared" si="414"/>
        <v>21</v>
      </c>
      <c r="K710" s="95">
        <f t="shared" si="427"/>
        <v>21</v>
      </c>
      <c r="L710" s="8">
        <f t="shared" si="415"/>
        <v>1</v>
      </c>
      <c r="M710" s="96">
        <f t="shared" si="426"/>
        <v>1.0038003200000001</v>
      </c>
      <c r="N710" s="96">
        <f t="shared" si="421"/>
        <v>1.0897811280096579</v>
      </c>
      <c r="O710" s="89">
        <f t="shared" si="424"/>
        <v>1.08978112</v>
      </c>
      <c r="P710" s="89">
        <f t="shared" si="408"/>
        <v>800.42079306000005</v>
      </c>
      <c r="Q710" s="11">
        <f t="shared" si="418"/>
        <v>23</v>
      </c>
      <c r="R710" s="158">
        <f>S710/P710</f>
        <v>2.7532454117977983E-2</v>
      </c>
      <c r="S710" s="89">
        <f>14.47240835+7.56514041</f>
        <v>22.03754876</v>
      </c>
      <c r="T710" s="98">
        <f t="shared" si="417"/>
        <v>8.5000000000000006E-2</v>
      </c>
      <c r="U710" s="97">
        <f t="shared" si="422"/>
        <v>21</v>
      </c>
      <c r="V710" s="97">
        <v>252</v>
      </c>
      <c r="W710" s="96">
        <f t="shared" si="409"/>
        <v>1.0068214929999999</v>
      </c>
      <c r="X710" s="89">
        <f t="shared" si="410"/>
        <v>5.4600648300000003</v>
      </c>
      <c r="Y710" s="137">
        <f t="shared" si="411"/>
        <v>27.49761359</v>
      </c>
      <c r="Z710" s="99" t="str">
        <f t="shared" si="419"/>
        <v>J=</v>
      </c>
      <c r="AA710" s="94">
        <f t="shared" si="420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12"/>
        <v>45587</v>
      </c>
      <c r="B711" s="89">
        <f t="shared" si="405"/>
        <v>778.79805252999995</v>
      </c>
      <c r="C711" s="89">
        <f t="shared" si="425"/>
        <v>714.25649611697975</v>
      </c>
      <c r="D711" s="90">
        <f t="shared" si="413"/>
        <v>6966.5</v>
      </c>
      <c r="E711" s="91">
        <f t="shared" si="428"/>
        <v>6997.15</v>
      </c>
      <c r="F711" s="92">
        <f t="shared" si="429"/>
        <v>45556</v>
      </c>
      <c r="G711" s="93">
        <f t="shared" si="406"/>
        <v>4.39962678532968E-3</v>
      </c>
      <c r="H711" s="94">
        <f t="shared" si="430"/>
        <v>45617</v>
      </c>
      <c r="I711" s="94">
        <f t="shared" si="407"/>
        <v>45617</v>
      </c>
      <c r="J711" s="95">
        <f t="shared" si="414"/>
        <v>21</v>
      </c>
      <c r="K711" s="95">
        <f t="shared" si="427"/>
        <v>1</v>
      </c>
      <c r="L711" s="8">
        <f t="shared" si="415"/>
        <v>1.00020906</v>
      </c>
      <c r="M711" s="96">
        <f t="shared" si="426"/>
        <v>1</v>
      </c>
      <c r="N711" s="96">
        <f t="shared" si="421"/>
        <v>1.0897811280096579</v>
      </c>
      <c r="O711" s="89">
        <f t="shared" si="424"/>
        <v>1.0900089500000001</v>
      </c>
      <c r="P711" s="89">
        <f t="shared" si="408"/>
        <v>778.54597335999995</v>
      </c>
      <c r="Q711" s="11">
        <f t="shared" si="418"/>
        <v>0</v>
      </c>
      <c r="R711" s="7">
        <f t="shared" si="416"/>
        <v>0</v>
      </c>
      <c r="S711" s="89">
        <f t="shared" si="423"/>
        <v>0</v>
      </c>
      <c r="T711" s="98">
        <f t="shared" si="417"/>
        <v>8.5000000000000006E-2</v>
      </c>
      <c r="U711" s="97">
        <f t="shared" si="422"/>
        <v>1</v>
      </c>
      <c r="V711" s="97">
        <v>252</v>
      </c>
      <c r="W711" s="96">
        <f t="shared" si="409"/>
        <v>1.0003237819999999</v>
      </c>
      <c r="X711" s="89">
        <f t="shared" si="410"/>
        <v>0.25207917000000002</v>
      </c>
      <c r="Y711" s="137">
        <f t="shared" si="411"/>
        <v>0</v>
      </c>
      <c r="Z711" s="99" t="str">
        <f t="shared" si="419"/>
        <v>J=</v>
      </c>
      <c r="AA711" s="94">
        <f t="shared" si="420"/>
        <v>45617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12"/>
        <v>45588</v>
      </c>
      <c r="B712" s="89">
        <f t="shared" si="405"/>
        <v>779.21309869999993</v>
      </c>
      <c r="C712" s="89">
        <f t="shared" si="425"/>
        <v>714.25649611697975</v>
      </c>
      <c r="D712" s="90">
        <f t="shared" si="413"/>
        <v>6966.5</v>
      </c>
      <c r="E712" s="91">
        <f t="shared" si="428"/>
        <v>6997.15</v>
      </c>
      <c r="F712" s="92">
        <f t="shared" si="429"/>
        <v>45556</v>
      </c>
      <c r="G712" s="93">
        <f t="shared" si="406"/>
        <v>4.39962678532968E-3</v>
      </c>
      <c r="H712" s="94">
        <f t="shared" si="430"/>
        <v>45617</v>
      </c>
      <c r="I712" s="94">
        <f t="shared" si="407"/>
        <v>45617</v>
      </c>
      <c r="J712" s="95">
        <f t="shared" si="414"/>
        <v>21</v>
      </c>
      <c r="K712" s="95">
        <f t="shared" si="427"/>
        <v>2</v>
      </c>
      <c r="L712" s="8">
        <f t="shared" si="415"/>
        <v>1.00041818</v>
      </c>
      <c r="M712" s="96">
        <f t="shared" si="426"/>
        <v>1</v>
      </c>
      <c r="N712" s="96">
        <f t="shared" si="421"/>
        <v>1.0897811280096579</v>
      </c>
      <c r="O712" s="89">
        <f t="shared" si="424"/>
        <v>1.0902368499999999</v>
      </c>
      <c r="P712" s="89">
        <f t="shared" si="408"/>
        <v>778.70875240999999</v>
      </c>
      <c r="Q712" s="11">
        <f t="shared" si="418"/>
        <v>0</v>
      </c>
      <c r="R712" s="7">
        <f t="shared" si="416"/>
        <v>0</v>
      </c>
      <c r="S712" s="89">
        <f t="shared" si="423"/>
        <v>0</v>
      </c>
      <c r="T712" s="98">
        <f t="shared" si="417"/>
        <v>8.5000000000000006E-2</v>
      </c>
      <c r="U712" s="97">
        <f t="shared" si="422"/>
        <v>2</v>
      </c>
      <c r="V712" s="97">
        <v>252</v>
      </c>
      <c r="W712" s="96">
        <f t="shared" si="409"/>
        <v>1.00064767</v>
      </c>
      <c r="X712" s="89">
        <f t="shared" si="410"/>
        <v>0.50434628999999997</v>
      </c>
      <c r="Y712" s="137">
        <f t="shared" si="411"/>
        <v>0</v>
      </c>
      <c r="Z712" s="99" t="str">
        <f t="shared" si="419"/>
        <v>J=</v>
      </c>
      <c r="AA712" s="94">
        <f t="shared" si="420"/>
        <v>45617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12"/>
        <v>45589</v>
      </c>
      <c r="B713" s="89">
        <f t="shared" si="405"/>
        <v>779.62835279000001</v>
      </c>
      <c r="C713" s="89">
        <f t="shared" si="425"/>
        <v>714.25649611697975</v>
      </c>
      <c r="D713" s="90">
        <f t="shared" si="413"/>
        <v>6966.5</v>
      </c>
      <c r="E713" s="91">
        <f t="shared" si="428"/>
        <v>6997.15</v>
      </c>
      <c r="F713" s="92">
        <f t="shared" si="429"/>
        <v>45556</v>
      </c>
      <c r="G713" s="93">
        <f t="shared" si="406"/>
        <v>4.39962678532968E-3</v>
      </c>
      <c r="H713" s="94">
        <f t="shared" si="430"/>
        <v>45617</v>
      </c>
      <c r="I713" s="94">
        <f t="shared" si="407"/>
        <v>45617</v>
      </c>
      <c r="J713" s="95">
        <f t="shared" si="414"/>
        <v>21</v>
      </c>
      <c r="K713" s="95">
        <f t="shared" si="427"/>
        <v>3</v>
      </c>
      <c r="L713" s="8">
        <f t="shared" si="415"/>
        <v>1.0006273299999999</v>
      </c>
      <c r="M713" s="96">
        <f t="shared" si="426"/>
        <v>1</v>
      </c>
      <c r="N713" s="96">
        <f t="shared" si="421"/>
        <v>1.0897811280096579</v>
      </c>
      <c r="O713" s="89">
        <f t="shared" si="424"/>
        <v>1.09046478</v>
      </c>
      <c r="P713" s="89">
        <f t="shared" si="408"/>
        <v>778.87155289999998</v>
      </c>
      <c r="Q713" s="11">
        <f t="shared" si="418"/>
        <v>0</v>
      </c>
      <c r="R713" s="7">
        <f t="shared" si="416"/>
        <v>0</v>
      </c>
      <c r="S713" s="89">
        <f t="shared" si="423"/>
        <v>0</v>
      </c>
      <c r="T713" s="98">
        <f t="shared" si="417"/>
        <v>8.5000000000000006E-2</v>
      </c>
      <c r="U713" s="97">
        <f t="shared" si="422"/>
        <v>3</v>
      </c>
      <c r="V713" s="97">
        <v>252</v>
      </c>
      <c r="W713" s="96">
        <f t="shared" si="409"/>
        <v>1.000971662</v>
      </c>
      <c r="X713" s="89">
        <f t="shared" si="410"/>
        <v>0.75679989000000003</v>
      </c>
      <c r="Y713" s="137">
        <f t="shared" si="411"/>
        <v>0</v>
      </c>
      <c r="Z713" s="99" t="str">
        <f t="shared" si="419"/>
        <v>J=</v>
      </c>
      <c r="AA713" s="94">
        <f t="shared" si="420"/>
        <v>45617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12"/>
        <v>45590</v>
      </c>
      <c r="B714" s="89">
        <f t="shared" ref="B714:B777" si="431">(P714+X714)</f>
        <v>780.04382991</v>
      </c>
      <c r="C714" s="89">
        <f t="shared" si="425"/>
        <v>714.25649611697975</v>
      </c>
      <c r="D714" s="90">
        <f t="shared" si="413"/>
        <v>6966.5</v>
      </c>
      <c r="E714" s="91">
        <f t="shared" si="428"/>
        <v>6997.15</v>
      </c>
      <c r="F714" s="92">
        <f t="shared" si="429"/>
        <v>45556</v>
      </c>
      <c r="G714" s="93">
        <f t="shared" ref="G714:G777" si="432">(E714/D714)-1</f>
        <v>4.39962678532968E-3</v>
      </c>
      <c r="H714" s="94">
        <f t="shared" si="430"/>
        <v>45617</v>
      </c>
      <c r="I714" s="94">
        <f t="shared" ref="I714:I777" si="433">IF(A714&gt;I713,H714,I713)</f>
        <v>45617</v>
      </c>
      <c r="J714" s="95">
        <f t="shared" si="414"/>
        <v>21</v>
      </c>
      <c r="K714" s="95">
        <f t="shared" si="427"/>
        <v>4</v>
      </c>
      <c r="L714" s="8">
        <f t="shared" si="415"/>
        <v>1.0008365299999999</v>
      </c>
      <c r="M714" s="96">
        <f t="shared" si="426"/>
        <v>1</v>
      </c>
      <c r="N714" s="96">
        <f t="shared" si="421"/>
        <v>1.0897811280096579</v>
      </c>
      <c r="O714" s="89">
        <f t="shared" si="424"/>
        <v>1.09069276</v>
      </c>
      <c r="P714" s="89">
        <f t="shared" ref="P714:P777" si="434">TRUNC(C714*O714,8)</f>
        <v>779.03438908999999</v>
      </c>
      <c r="Q714" s="11">
        <f t="shared" si="418"/>
        <v>0</v>
      </c>
      <c r="R714" s="7">
        <f t="shared" si="416"/>
        <v>0</v>
      </c>
      <c r="S714" s="89">
        <f t="shared" si="423"/>
        <v>0</v>
      </c>
      <c r="T714" s="98">
        <f t="shared" si="417"/>
        <v>8.5000000000000006E-2</v>
      </c>
      <c r="U714" s="97">
        <f t="shared" si="422"/>
        <v>4</v>
      </c>
      <c r="V714" s="97">
        <v>252</v>
      </c>
      <c r="W714" s="96">
        <f t="shared" ref="W714:W777" si="435">ROUND((1+T714)^TRUNC((U714/V714),9),9)</f>
        <v>1.001295759</v>
      </c>
      <c r="X714" s="89">
        <f t="shared" ref="X714:X777" si="436">TRUNC((P714*(W714-1)),8)</f>
        <v>1.00944082</v>
      </c>
      <c r="Y714" s="137">
        <f t="shared" ref="Y714:Y777" si="437">IF(AND(Q714&gt;0,Z714&lt;&gt;"INCORPJ="),S714+X714,0)</f>
        <v>0</v>
      </c>
      <c r="Z714" s="99" t="str">
        <f t="shared" si="419"/>
        <v>J=</v>
      </c>
      <c r="AA714" s="94">
        <f t="shared" si="420"/>
        <v>45617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38">(A714+1)</f>
        <v>45591</v>
      </c>
      <c r="B715" s="89">
        <f t="shared" si="431"/>
        <v>780.45952302000001</v>
      </c>
      <c r="C715" s="89">
        <f t="shared" si="425"/>
        <v>714.25649611697975</v>
      </c>
      <c r="D715" s="90">
        <f t="shared" ref="D715:D778" si="439">IF(E715=E714,D714,E714)</f>
        <v>6966.5</v>
      </c>
      <c r="E715" s="91">
        <f t="shared" si="428"/>
        <v>6997.15</v>
      </c>
      <c r="F715" s="92">
        <f t="shared" si="429"/>
        <v>45556</v>
      </c>
      <c r="G715" s="93">
        <f t="shared" si="432"/>
        <v>4.39962678532968E-3</v>
      </c>
      <c r="H715" s="94">
        <f t="shared" si="430"/>
        <v>45617</v>
      </c>
      <c r="I715" s="94">
        <f t="shared" si="433"/>
        <v>45617</v>
      </c>
      <c r="J715" s="95">
        <f t="shared" ref="J715:J778" si="440">IF(I715=I714,J714,NETWORKDAYS(I714,I715,$AD$201:$AD$502)-1)</f>
        <v>21</v>
      </c>
      <c r="K715" s="95">
        <f t="shared" si="427"/>
        <v>5</v>
      </c>
      <c r="L715" s="8">
        <f t="shared" ref="L715:L778" si="441">IF(E715&lt;D715,1,TRUNC((E715/D715)^TRUNC((K715/J715),9),8))</f>
        <v>1.0010457699999999</v>
      </c>
      <c r="M715" s="96">
        <f t="shared" si="426"/>
        <v>1</v>
      </c>
      <c r="N715" s="96">
        <f t="shared" si="421"/>
        <v>1.0897811280096579</v>
      </c>
      <c r="O715" s="89">
        <f t="shared" si="424"/>
        <v>1.09092078</v>
      </c>
      <c r="P715" s="89">
        <f t="shared" si="434"/>
        <v>779.19725386000005</v>
      </c>
      <c r="Q715" s="11">
        <f t="shared" si="418"/>
        <v>0</v>
      </c>
      <c r="R715" s="7">
        <f t="shared" ref="R715:R778" si="442">IF(Q715&gt;0,VLOOKUP($A715,$AD$10:$AI$200,6),0)</f>
        <v>0</v>
      </c>
      <c r="S715" s="89">
        <f t="shared" si="423"/>
        <v>0</v>
      </c>
      <c r="T715" s="98">
        <f t="shared" ref="T715:T778" si="443">(T714)</f>
        <v>8.5000000000000006E-2</v>
      </c>
      <c r="U715" s="97">
        <f t="shared" si="422"/>
        <v>5</v>
      </c>
      <c r="V715" s="97">
        <v>252</v>
      </c>
      <c r="W715" s="96">
        <f t="shared" si="435"/>
        <v>1.0016199610000001</v>
      </c>
      <c r="X715" s="89">
        <f t="shared" si="436"/>
        <v>1.26226916</v>
      </c>
      <c r="Y715" s="137">
        <f t="shared" si="437"/>
        <v>0</v>
      </c>
      <c r="Z715" s="99" t="str">
        <f t="shared" si="419"/>
        <v>J=</v>
      </c>
      <c r="AA715" s="94">
        <f t="shared" si="420"/>
        <v>45617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38"/>
        <v>45592</v>
      </c>
      <c r="B716" s="89">
        <f t="shared" si="431"/>
        <v>780.45952302000001</v>
      </c>
      <c r="C716" s="89">
        <f t="shared" si="425"/>
        <v>714.25649611697975</v>
      </c>
      <c r="D716" s="90">
        <f t="shared" si="439"/>
        <v>6966.5</v>
      </c>
      <c r="E716" s="91">
        <f t="shared" si="428"/>
        <v>6997.15</v>
      </c>
      <c r="F716" s="92">
        <f t="shared" si="429"/>
        <v>45556</v>
      </c>
      <c r="G716" s="93">
        <f t="shared" si="432"/>
        <v>4.39962678532968E-3</v>
      </c>
      <c r="H716" s="94">
        <f t="shared" si="430"/>
        <v>45617</v>
      </c>
      <c r="I716" s="94">
        <f t="shared" si="433"/>
        <v>45617</v>
      </c>
      <c r="J716" s="95">
        <f t="shared" si="440"/>
        <v>21</v>
      </c>
      <c r="K716" s="95">
        <f t="shared" si="427"/>
        <v>5</v>
      </c>
      <c r="L716" s="8">
        <f t="shared" si="441"/>
        <v>1.0010457699999999</v>
      </c>
      <c r="M716" s="96">
        <f t="shared" si="426"/>
        <v>1</v>
      </c>
      <c r="N716" s="96">
        <f t="shared" si="421"/>
        <v>1.0897811280096579</v>
      </c>
      <c r="O716" s="89">
        <f t="shared" si="424"/>
        <v>1.09092078</v>
      </c>
      <c r="P716" s="89">
        <f t="shared" si="434"/>
        <v>779.19725386000005</v>
      </c>
      <c r="Q716" s="11">
        <f t="shared" ref="Q716:Q779" si="444">IF(VLOOKUP(A716,AD$10:AK$200,8)=VLOOKUP(A715,AD$10:AK$200,8),0,VLOOKUP(A716,AD$10:AK$200,8))</f>
        <v>0</v>
      </c>
      <c r="R716" s="7">
        <f t="shared" si="442"/>
        <v>0</v>
      </c>
      <c r="S716" s="89">
        <f t="shared" si="423"/>
        <v>0</v>
      </c>
      <c r="T716" s="98">
        <f t="shared" si="443"/>
        <v>8.5000000000000006E-2</v>
      </c>
      <c r="U716" s="97">
        <f t="shared" si="422"/>
        <v>5</v>
      </c>
      <c r="V716" s="97">
        <v>252</v>
      </c>
      <c r="W716" s="96">
        <f t="shared" si="435"/>
        <v>1.0016199610000001</v>
      </c>
      <c r="X716" s="89">
        <f t="shared" si="436"/>
        <v>1.26226916</v>
      </c>
      <c r="Y716" s="137">
        <f t="shared" si="437"/>
        <v>0</v>
      </c>
      <c r="Z716" s="99" t="str">
        <f t="shared" ref="Z716:Z779" si="445">IF($Q715&gt;0,VLOOKUP($A715,$AD$10:$AM$200,9),Z715)</f>
        <v>J=</v>
      </c>
      <c r="AA716" s="94">
        <f t="shared" ref="AA716:AA779" si="446">IF($Q715&gt;0,VLOOKUP($A715,$AD$10:$AM$200,10),AA715)</f>
        <v>45617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38"/>
        <v>45593</v>
      </c>
      <c r="B717" s="89">
        <f t="shared" si="431"/>
        <v>780.45952302000001</v>
      </c>
      <c r="C717" s="89">
        <f t="shared" si="425"/>
        <v>714.25649611697975</v>
      </c>
      <c r="D717" s="90">
        <f t="shared" si="439"/>
        <v>6966.5</v>
      </c>
      <c r="E717" s="91">
        <f t="shared" si="428"/>
        <v>6997.15</v>
      </c>
      <c r="F717" s="92">
        <f t="shared" si="429"/>
        <v>45556</v>
      </c>
      <c r="G717" s="93">
        <f t="shared" si="432"/>
        <v>4.39962678532968E-3</v>
      </c>
      <c r="H717" s="94">
        <f t="shared" si="430"/>
        <v>45617</v>
      </c>
      <c r="I717" s="94">
        <f t="shared" si="433"/>
        <v>45617</v>
      </c>
      <c r="J717" s="95">
        <f t="shared" si="440"/>
        <v>21</v>
      </c>
      <c r="K717" s="95">
        <f t="shared" si="427"/>
        <v>5</v>
      </c>
      <c r="L717" s="8">
        <f t="shared" si="441"/>
        <v>1.0010457699999999</v>
      </c>
      <c r="M717" s="96">
        <f t="shared" si="426"/>
        <v>1</v>
      </c>
      <c r="N717" s="96">
        <f t="shared" si="421"/>
        <v>1.0897811280096579</v>
      </c>
      <c r="O717" s="89">
        <f t="shared" si="424"/>
        <v>1.09092078</v>
      </c>
      <c r="P717" s="89">
        <f t="shared" si="434"/>
        <v>779.19725386000005</v>
      </c>
      <c r="Q717" s="11">
        <f t="shared" si="444"/>
        <v>0</v>
      </c>
      <c r="R717" s="7">
        <f t="shared" si="442"/>
        <v>0</v>
      </c>
      <c r="S717" s="89">
        <f t="shared" si="423"/>
        <v>0</v>
      </c>
      <c r="T717" s="98">
        <f t="shared" si="443"/>
        <v>8.5000000000000006E-2</v>
      </c>
      <c r="U717" s="97">
        <f t="shared" si="422"/>
        <v>5</v>
      </c>
      <c r="V717" s="97">
        <v>252</v>
      </c>
      <c r="W717" s="96">
        <f t="shared" si="435"/>
        <v>1.0016199610000001</v>
      </c>
      <c r="X717" s="89">
        <f t="shared" si="436"/>
        <v>1.26226916</v>
      </c>
      <c r="Y717" s="137">
        <f t="shared" si="437"/>
        <v>0</v>
      </c>
      <c r="Z717" s="99" t="str">
        <f t="shared" si="445"/>
        <v>J=</v>
      </c>
      <c r="AA717" s="94">
        <f t="shared" si="446"/>
        <v>45617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38"/>
        <v>45594</v>
      </c>
      <c r="B718" s="89">
        <f t="shared" si="431"/>
        <v>780.87544649999995</v>
      </c>
      <c r="C718" s="89">
        <f t="shared" si="425"/>
        <v>714.25649611697975</v>
      </c>
      <c r="D718" s="90">
        <f t="shared" si="439"/>
        <v>6966.5</v>
      </c>
      <c r="E718" s="91">
        <f t="shared" si="428"/>
        <v>6997.15</v>
      </c>
      <c r="F718" s="92">
        <f t="shared" si="429"/>
        <v>45556</v>
      </c>
      <c r="G718" s="93">
        <f t="shared" si="432"/>
        <v>4.39962678532968E-3</v>
      </c>
      <c r="H718" s="94">
        <f t="shared" si="430"/>
        <v>45617</v>
      </c>
      <c r="I718" s="94">
        <f t="shared" si="433"/>
        <v>45617</v>
      </c>
      <c r="J718" s="95">
        <f t="shared" si="440"/>
        <v>21</v>
      </c>
      <c r="K718" s="95">
        <f t="shared" si="427"/>
        <v>6</v>
      </c>
      <c r="L718" s="8">
        <f t="shared" si="441"/>
        <v>1.0012550600000001</v>
      </c>
      <c r="M718" s="96">
        <f t="shared" si="426"/>
        <v>1</v>
      </c>
      <c r="N718" s="96">
        <f t="shared" si="421"/>
        <v>1.0897811280096579</v>
      </c>
      <c r="O718" s="89">
        <f t="shared" si="424"/>
        <v>1.0911488600000001</v>
      </c>
      <c r="P718" s="89">
        <f t="shared" si="434"/>
        <v>779.36016147999999</v>
      </c>
      <c r="Q718" s="11">
        <f t="shared" si="444"/>
        <v>0</v>
      </c>
      <c r="R718" s="7">
        <f t="shared" si="442"/>
        <v>0</v>
      </c>
      <c r="S718" s="89">
        <f t="shared" si="423"/>
        <v>0</v>
      </c>
      <c r="T718" s="98">
        <f t="shared" si="443"/>
        <v>8.5000000000000006E-2</v>
      </c>
      <c r="U718" s="97">
        <f t="shared" si="422"/>
        <v>6</v>
      </c>
      <c r="V718" s="97">
        <v>252</v>
      </c>
      <c r="W718" s="96">
        <f t="shared" si="435"/>
        <v>1.0019442679999999</v>
      </c>
      <c r="X718" s="89">
        <f t="shared" si="436"/>
        <v>1.5152850200000001</v>
      </c>
      <c r="Y718" s="137">
        <f t="shared" si="437"/>
        <v>0</v>
      </c>
      <c r="Z718" s="99" t="str">
        <f t="shared" si="445"/>
        <v>J=</v>
      </c>
      <c r="AA718" s="94">
        <f t="shared" si="446"/>
        <v>45617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38"/>
        <v>45595</v>
      </c>
      <c r="B719" s="89">
        <f t="shared" si="431"/>
        <v>781.29159328999992</v>
      </c>
      <c r="C719" s="89">
        <f t="shared" si="425"/>
        <v>714.25649611697975</v>
      </c>
      <c r="D719" s="90">
        <f t="shared" si="439"/>
        <v>6966.5</v>
      </c>
      <c r="E719" s="91">
        <f t="shared" si="428"/>
        <v>6997.15</v>
      </c>
      <c r="F719" s="92">
        <f t="shared" si="429"/>
        <v>45556</v>
      </c>
      <c r="G719" s="93">
        <f t="shared" si="432"/>
        <v>4.39962678532968E-3</v>
      </c>
      <c r="H719" s="94">
        <f t="shared" si="430"/>
        <v>45617</v>
      </c>
      <c r="I719" s="94">
        <f t="shared" si="433"/>
        <v>45617</v>
      </c>
      <c r="J719" s="95">
        <f t="shared" si="440"/>
        <v>21</v>
      </c>
      <c r="K719" s="95">
        <f t="shared" si="427"/>
        <v>7</v>
      </c>
      <c r="L719" s="8">
        <f t="shared" si="441"/>
        <v>1.00146439</v>
      </c>
      <c r="M719" s="96">
        <f t="shared" si="426"/>
        <v>1</v>
      </c>
      <c r="N719" s="96">
        <f t="shared" si="421"/>
        <v>1.0897811280096579</v>
      </c>
      <c r="O719" s="89">
        <f t="shared" si="424"/>
        <v>1.0913769900000001</v>
      </c>
      <c r="P719" s="89">
        <f t="shared" si="434"/>
        <v>779.52310481999996</v>
      </c>
      <c r="Q719" s="11">
        <f t="shared" si="444"/>
        <v>0</v>
      </c>
      <c r="R719" s="7">
        <f t="shared" si="442"/>
        <v>0</v>
      </c>
      <c r="S719" s="89">
        <f t="shared" si="423"/>
        <v>0</v>
      </c>
      <c r="T719" s="98">
        <f t="shared" si="443"/>
        <v>8.5000000000000006E-2</v>
      </c>
      <c r="U719" s="97">
        <f t="shared" si="422"/>
        <v>7</v>
      </c>
      <c r="V719" s="97">
        <v>252</v>
      </c>
      <c r="W719" s="96">
        <f t="shared" si="435"/>
        <v>1.00226868</v>
      </c>
      <c r="X719" s="89">
        <f t="shared" si="436"/>
        <v>1.7684884700000001</v>
      </c>
      <c r="Y719" s="137">
        <f t="shared" si="437"/>
        <v>0</v>
      </c>
      <c r="Z719" s="99" t="str">
        <f t="shared" si="445"/>
        <v>J=</v>
      </c>
      <c r="AA719" s="94">
        <f t="shared" si="446"/>
        <v>45617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38"/>
        <v>45596</v>
      </c>
      <c r="B720" s="89">
        <f t="shared" si="431"/>
        <v>781.7079634700001</v>
      </c>
      <c r="C720" s="89">
        <f t="shared" si="425"/>
        <v>714.25649611697975</v>
      </c>
      <c r="D720" s="90">
        <f t="shared" si="439"/>
        <v>6966.5</v>
      </c>
      <c r="E720" s="91">
        <f t="shared" si="428"/>
        <v>6997.15</v>
      </c>
      <c r="F720" s="92">
        <f t="shared" si="429"/>
        <v>45556</v>
      </c>
      <c r="G720" s="93">
        <f t="shared" si="432"/>
        <v>4.39962678532968E-3</v>
      </c>
      <c r="H720" s="94">
        <f t="shared" si="430"/>
        <v>45617</v>
      </c>
      <c r="I720" s="94">
        <f t="shared" si="433"/>
        <v>45617</v>
      </c>
      <c r="J720" s="95">
        <f t="shared" si="440"/>
        <v>21</v>
      </c>
      <c r="K720" s="95">
        <f t="shared" si="427"/>
        <v>8</v>
      </c>
      <c r="L720" s="8">
        <f t="shared" si="441"/>
        <v>1.00167377</v>
      </c>
      <c r="M720" s="96">
        <f t="shared" si="426"/>
        <v>1</v>
      </c>
      <c r="N720" s="96">
        <f t="shared" si="421"/>
        <v>1.0897811280096579</v>
      </c>
      <c r="O720" s="89">
        <f t="shared" si="424"/>
        <v>1.09160517</v>
      </c>
      <c r="P720" s="89">
        <f t="shared" si="434"/>
        <v>779.68608386000005</v>
      </c>
      <c r="Q720" s="11">
        <f t="shared" si="444"/>
        <v>0</v>
      </c>
      <c r="R720" s="7">
        <f t="shared" si="442"/>
        <v>0</v>
      </c>
      <c r="S720" s="89">
        <f t="shared" si="423"/>
        <v>0</v>
      </c>
      <c r="T720" s="98">
        <f t="shared" si="443"/>
        <v>8.5000000000000006E-2</v>
      </c>
      <c r="U720" s="97">
        <f t="shared" si="422"/>
        <v>8</v>
      </c>
      <c r="V720" s="97">
        <v>252</v>
      </c>
      <c r="W720" s="96">
        <f t="shared" si="435"/>
        <v>1.0025931969999999</v>
      </c>
      <c r="X720" s="89">
        <f t="shared" si="436"/>
        <v>2.02187961</v>
      </c>
      <c r="Y720" s="137">
        <f t="shared" si="437"/>
        <v>0</v>
      </c>
      <c r="Z720" s="99" t="str">
        <f t="shared" si="445"/>
        <v>J=</v>
      </c>
      <c r="AA720" s="94">
        <f t="shared" si="446"/>
        <v>45617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38"/>
        <v>45597</v>
      </c>
      <c r="B721" s="89">
        <f t="shared" si="431"/>
        <v>782.12454280999998</v>
      </c>
      <c r="C721" s="89">
        <f t="shared" si="425"/>
        <v>714.25649611697975</v>
      </c>
      <c r="D721" s="90">
        <f t="shared" si="439"/>
        <v>6966.5</v>
      </c>
      <c r="E721" s="91">
        <f t="shared" si="428"/>
        <v>6997.15</v>
      </c>
      <c r="F721" s="92">
        <f t="shared" si="429"/>
        <v>45556</v>
      </c>
      <c r="G721" s="93">
        <f t="shared" si="432"/>
        <v>4.39962678532968E-3</v>
      </c>
      <c r="H721" s="94">
        <f t="shared" si="430"/>
        <v>45617</v>
      </c>
      <c r="I721" s="94">
        <f t="shared" si="433"/>
        <v>45617</v>
      </c>
      <c r="J721" s="95">
        <f t="shared" si="440"/>
        <v>21</v>
      </c>
      <c r="K721" s="95">
        <f t="shared" si="427"/>
        <v>9</v>
      </c>
      <c r="L721" s="8">
        <f t="shared" si="441"/>
        <v>1.0018831800000001</v>
      </c>
      <c r="M721" s="96">
        <f t="shared" si="426"/>
        <v>1</v>
      </c>
      <c r="N721" s="96">
        <f t="shared" si="421"/>
        <v>1.0897811280096579</v>
      </c>
      <c r="O721" s="89">
        <f t="shared" si="424"/>
        <v>1.09183338</v>
      </c>
      <c r="P721" s="89">
        <f t="shared" si="434"/>
        <v>779.84908433999999</v>
      </c>
      <c r="Q721" s="11">
        <f t="shared" si="444"/>
        <v>0</v>
      </c>
      <c r="R721" s="7">
        <f t="shared" si="442"/>
        <v>0</v>
      </c>
      <c r="S721" s="89">
        <f t="shared" si="423"/>
        <v>0</v>
      </c>
      <c r="T721" s="98">
        <f t="shared" si="443"/>
        <v>8.5000000000000006E-2</v>
      </c>
      <c r="U721" s="97">
        <f t="shared" si="422"/>
        <v>9</v>
      </c>
      <c r="V721" s="97">
        <v>252</v>
      </c>
      <c r="W721" s="96">
        <f t="shared" si="435"/>
        <v>1.0029178190000001</v>
      </c>
      <c r="X721" s="89">
        <f t="shared" si="436"/>
        <v>2.2754584699999998</v>
      </c>
      <c r="Y721" s="137">
        <f t="shared" si="437"/>
        <v>0</v>
      </c>
      <c r="Z721" s="99" t="str">
        <f t="shared" si="445"/>
        <v>J=</v>
      </c>
      <c r="AA721" s="94">
        <f t="shared" si="446"/>
        <v>45617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38"/>
        <v>45598</v>
      </c>
      <c r="B722" s="89">
        <f t="shared" si="431"/>
        <v>782.54135365000002</v>
      </c>
      <c r="C722" s="89">
        <f t="shared" si="425"/>
        <v>714.25649611697975</v>
      </c>
      <c r="D722" s="90">
        <f t="shared" si="439"/>
        <v>6966.5</v>
      </c>
      <c r="E722" s="91">
        <f t="shared" si="428"/>
        <v>6997.15</v>
      </c>
      <c r="F722" s="92">
        <f t="shared" si="429"/>
        <v>45556</v>
      </c>
      <c r="G722" s="93">
        <f t="shared" si="432"/>
        <v>4.39962678532968E-3</v>
      </c>
      <c r="H722" s="94">
        <f t="shared" si="430"/>
        <v>45617</v>
      </c>
      <c r="I722" s="94">
        <f t="shared" si="433"/>
        <v>45617</v>
      </c>
      <c r="J722" s="95">
        <f t="shared" si="440"/>
        <v>21</v>
      </c>
      <c r="K722" s="95">
        <f t="shared" si="427"/>
        <v>10</v>
      </c>
      <c r="L722" s="8">
        <f t="shared" si="441"/>
        <v>1.00209265</v>
      </c>
      <c r="M722" s="96">
        <f t="shared" si="426"/>
        <v>1</v>
      </c>
      <c r="N722" s="96">
        <f t="shared" si="421"/>
        <v>1.0897811280096579</v>
      </c>
      <c r="O722" s="89">
        <f t="shared" si="424"/>
        <v>1.09206165</v>
      </c>
      <c r="P722" s="89">
        <f t="shared" si="434"/>
        <v>780.01212767000004</v>
      </c>
      <c r="Q722" s="11">
        <f t="shared" si="444"/>
        <v>0</v>
      </c>
      <c r="R722" s="7">
        <f t="shared" si="442"/>
        <v>0</v>
      </c>
      <c r="S722" s="89">
        <f t="shared" si="423"/>
        <v>0</v>
      </c>
      <c r="T722" s="98">
        <f t="shared" si="443"/>
        <v>8.5000000000000006E-2</v>
      </c>
      <c r="U722" s="97">
        <f t="shared" si="422"/>
        <v>10</v>
      </c>
      <c r="V722" s="97">
        <v>252</v>
      </c>
      <c r="W722" s="96">
        <f t="shared" si="435"/>
        <v>1.0032425469999999</v>
      </c>
      <c r="X722" s="89">
        <f t="shared" si="436"/>
        <v>2.5292259800000001</v>
      </c>
      <c r="Y722" s="137">
        <f t="shared" si="437"/>
        <v>0</v>
      </c>
      <c r="Z722" s="99" t="str">
        <f t="shared" si="445"/>
        <v>J=</v>
      </c>
      <c r="AA722" s="94">
        <f t="shared" si="446"/>
        <v>45617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38"/>
        <v>45599</v>
      </c>
      <c r="B723" s="89">
        <f t="shared" si="431"/>
        <v>782.54135365000002</v>
      </c>
      <c r="C723" s="89">
        <f t="shared" si="425"/>
        <v>714.25649611697975</v>
      </c>
      <c r="D723" s="90">
        <f t="shared" si="439"/>
        <v>6966.5</v>
      </c>
      <c r="E723" s="91">
        <f t="shared" si="428"/>
        <v>6997.15</v>
      </c>
      <c r="F723" s="92">
        <f t="shared" si="429"/>
        <v>45556</v>
      </c>
      <c r="G723" s="93">
        <f t="shared" si="432"/>
        <v>4.39962678532968E-3</v>
      </c>
      <c r="H723" s="94">
        <f t="shared" si="430"/>
        <v>45617</v>
      </c>
      <c r="I723" s="94">
        <f t="shared" si="433"/>
        <v>45617</v>
      </c>
      <c r="J723" s="95">
        <f t="shared" si="440"/>
        <v>21</v>
      </c>
      <c r="K723" s="95">
        <f t="shared" si="427"/>
        <v>10</v>
      </c>
      <c r="L723" s="8">
        <f t="shared" si="441"/>
        <v>1.00209265</v>
      </c>
      <c r="M723" s="96">
        <f t="shared" si="426"/>
        <v>1</v>
      </c>
      <c r="N723" s="96">
        <f t="shared" si="421"/>
        <v>1.0897811280096579</v>
      </c>
      <c r="O723" s="89">
        <f t="shared" si="424"/>
        <v>1.09206165</v>
      </c>
      <c r="P723" s="89">
        <f t="shared" si="434"/>
        <v>780.01212767000004</v>
      </c>
      <c r="Q723" s="11">
        <f t="shared" si="444"/>
        <v>0</v>
      </c>
      <c r="R723" s="7">
        <f t="shared" si="442"/>
        <v>0</v>
      </c>
      <c r="S723" s="89">
        <f t="shared" si="423"/>
        <v>0</v>
      </c>
      <c r="T723" s="98">
        <f t="shared" si="443"/>
        <v>8.5000000000000006E-2</v>
      </c>
      <c r="U723" s="97">
        <f t="shared" si="422"/>
        <v>10</v>
      </c>
      <c r="V723" s="97">
        <v>252</v>
      </c>
      <c r="W723" s="96">
        <f t="shared" si="435"/>
        <v>1.0032425469999999</v>
      </c>
      <c r="X723" s="89">
        <f t="shared" si="436"/>
        <v>2.5292259800000001</v>
      </c>
      <c r="Y723" s="137">
        <f t="shared" si="437"/>
        <v>0</v>
      </c>
      <c r="Z723" s="99" t="str">
        <f t="shared" si="445"/>
        <v>J=</v>
      </c>
      <c r="AA723" s="94">
        <f t="shared" si="446"/>
        <v>45617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38"/>
        <v>45600</v>
      </c>
      <c r="B724" s="89">
        <f t="shared" si="431"/>
        <v>782.54135365000002</v>
      </c>
      <c r="C724" s="89">
        <f t="shared" si="425"/>
        <v>714.25649611697975</v>
      </c>
      <c r="D724" s="90">
        <f t="shared" si="439"/>
        <v>6966.5</v>
      </c>
      <c r="E724" s="91">
        <f t="shared" si="428"/>
        <v>6997.15</v>
      </c>
      <c r="F724" s="92">
        <f t="shared" si="429"/>
        <v>45556</v>
      </c>
      <c r="G724" s="93">
        <f t="shared" si="432"/>
        <v>4.39962678532968E-3</v>
      </c>
      <c r="H724" s="94">
        <f t="shared" si="430"/>
        <v>45617</v>
      </c>
      <c r="I724" s="94">
        <f t="shared" si="433"/>
        <v>45617</v>
      </c>
      <c r="J724" s="95">
        <f t="shared" si="440"/>
        <v>21</v>
      </c>
      <c r="K724" s="95">
        <f t="shared" si="427"/>
        <v>10</v>
      </c>
      <c r="L724" s="8">
        <f t="shared" si="441"/>
        <v>1.00209265</v>
      </c>
      <c r="M724" s="96">
        <f t="shared" si="426"/>
        <v>1</v>
      </c>
      <c r="N724" s="96">
        <f t="shared" si="421"/>
        <v>1.0897811280096579</v>
      </c>
      <c r="O724" s="89">
        <f t="shared" si="424"/>
        <v>1.09206165</v>
      </c>
      <c r="P724" s="89">
        <f t="shared" si="434"/>
        <v>780.01212767000004</v>
      </c>
      <c r="Q724" s="11">
        <f t="shared" si="444"/>
        <v>0</v>
      </c>
      <c r="R724" s="7">
        <f t="shared" si="442"/>
        <v>0</v>
      </c>
      <c r="S724" s="89">
        <f t="shared" si="423"/>
        <v>0</v>
      </c>
      <c r="T724" s="98">
        <f t="shared" si="443"/>
        <v>8.5000000000000006E-2</v>
      </c>
      <c r="U724" s="97">
        <f t="shared" si="422"/>
        <v>10</v>
      </c>
      <c r="V724" s="97">
        <v>252</v>
      </c>
      <c r="W724" s="96">
        <f t="shared" si="435"/>
        <v>1.0032425469999999</v>
      </c>
      <c r="X724" s="89">
        <f t="shared" si="436"/>
        <v>2.5292259800000001</v>
      </c>
      <c r="Y724" s="137">
        <f t="shared" si="437"/>
        <v>0</v>
      </c>
      <c r="Z724" s="99" t="str">
        <f t="shared" si="445"/>
        <v>J=</v>
      </c>
      <c r="AA724" s="94">
        <f t="shared" si="446"/>
        <v>45617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38"/>
        <v>45601</v>
      </c>
      <c r="B725" s="89">
        <f t="shared" si="431"/>
        <v>782.95838019000007</v>
      </c>
      <c r="C725" s="89">
        <f t="shared" si="425"/>
        <v>714.25649611697975</v>
      </c>
      <c r="D725" s="90">
        <f t="shared" si="439"/>
        <v>6966.5</v>
      </c>
      <c r="E725" s="91">
        <f t="shared" si="428"/>
        <v>6997.15</v>
      </c>
      <c r="F725" s="92">
        <f t="shared" si="429"/>
        <v>45556</v>
      </c>
      <c r="G725" s="93">
        <f t="shared" si="432"/>
        <v>4.39962678532968E-3</v>
      </c>
      <c r="H725" s="94">
        <f t="shared" si="430"/>
        <v>45617</v>
      </c>
      <c r="I725" s="94">
        <f t="shared" si="433"/>
        <v>45617</v>
      </c>
      <c r="J725" s="95">
        <f t="shared" si="440"/>
        <v>21</v>
      </c>
      <c r="K725" s="95">
        <f t="shared" si="427"/>
        <v>11</v>
      </c>
      <c r="L725" s="8">
        <f t="shared" si="441"/>
        <v>1.00230215</v>
      </c>
      <c r="M725" s="96">
        <f t="shared" si="426"/>
        <v>1</v>
      </c>
      <c r="N725" s="96">
        <f t="shared" si="421"/>
        <v>1.0897811280096579</v>
      </c>
      <c r="O725" s="89">
        <f t="shared" si="424"/>
        <v>1.09228996</v>
      </c>
      <c r="P725" s="89">
        <f t="shared" si="434"/>
        <v>780.17519957000002</v>
      </c>
      <c r="Q725" s="11">
        <f t="shared" si="444"/>
        <v>0</v>
      </c>
      <c r="R725" s="7">
        <f t="shared" si="442"/>
        <v>0</v>
      </c>
      <c r="S725" s="89">
        <f t="shared" si="423"/>
        <v>0</v>
      </c>
      <c r="T725" s="98">
        <f t="shared" si="443"/>
        <v>8.5000000000000006E-2</v>
      </c>
      <c r="U725" s="97">
        <f t="shared" si="422"/>
        <v>11</v>
      </c>
      <c r="V725" s="97">
        <v>252</v>
      </c>
      <c r="W725" s="96">
        <f t="shared" si="435"/>
        <v>1.0035673789999999</v>
      </c>
      <c r="X725" s="89">
        <f t="shared" si="436"/>
        <v>2.78318062</v>
      </c>
      <c r="Y725" s="137">
        <f t="shared" si="437"/>
        <v>0</v>
      </c>
      <c r="Z725" s="99" t="str">
        <f t="shared" si="445"/>
        <v>J=</v>
      </c>
      <c r="AA725" s="94">
        <f t="shared" si="446"/>
        <v>45617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38"/>
        <v>45602</v>
      </c>
      <c r="B726" s="89">
        <f t="shared" si="431"/>
        <v>783.37563839999996</v>
      </c>
      <c r="C726" s="89">
        <f t="shared" si="425"/>
        <v>714.25649611697975</v>
      </c>
      <c r="D726" s="90">
        <f t="shared" si="439"/>
        <v>6966.5</v>
      </c>
      <c r="E726" s="91">
        <f t="shared" si="428"/>
        <v>6997.15</v>
      </c>
      <c r="F726" s="92">
        <f t="shared" si="429"/>
        <v>45556</v>
      </c>
      <c r="G726" s="93">
        <f t="shared" si="432"/>
        <v>4.39962678532968E-3</v>
      </c>
      <c r="H726" s="94">
        <f t="shared" si="430"/>
        <v>45617</v>
      </c>
      <c r="I726" s="94">
        <f t="shared" si="433"/>
        <v>45617</v>
      </c>
      <c r="J726" s="95">
        <f t="shared" si="440"/>
        <v>21</v>
      </c>
      <c r="K726" s="95">
        <f t="shared" si="427"/>
        <v>12</v>
      </c>
      <c r="L726" s="8">
        <f t="shared" si="441"/>
        <v>1.0025116999999999</v>
      </c>
      <c r="M726" s="96">
        <f t="shared" si="426"/>
        <v>1</v>
      </c>
      <c r="N726" s="96">
        <f t="shared" si="421"/>
        <v>1.0897811280096579</v>
      </c>
      <c r="O726" s="89">
        <f t="shared" si="424"/>
        <v>1.0925183300000001</v>
      </c>
      <c r="P726" s="89">
        <f t="shared" si="434"/>
        <v>780.33831431999999</v>
      </c>
      <c r="Q726" s="11">
        <f t="shared" si="444"/>
        <v>0</v>
      </c>
      <c r="R726" s="7">
        <f t="shared" si="442"/>
        <v>0</v>
      </c>
      <c r="S726" s="89">
        <f t="shared" si="423"/>
        <v>0</v>
      </c>
      <c r="T726" s="98">
        <f t="shared" si="443"/>
        <v>8.5000000000000006E-2</v>
      </c>
      <c r="U726" s="97">
        <f t="shared" si="422"/>
        <v>12</v>
      </c>
      <c r="V726" s="97">
        <v>252</v>
      </c>
      <c r="W726" s="96">
        <f t="shared" si="435"/>
        <v>1.003892317</v>
      </c>
      <c r="X726" s="89">
        <f t="shared" si="436"/>
        <v>3.0373240799999999</v>
      </c>
      <c r="Y726" s="137">
        <f t="shared" si="437"/>
        <v>0</v>
      </c>
      <c r="Z726" s="99" t="str">
        <f t="shared" si="445"/>
        <v>J=</v>
      </c>
      <c r="AA726" s="94">
        <f t="shared" si="446"/>
        <v>45617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38"/>
        <v>45603</v>
      </c>
      <c r="B727" s="89">
        <f t="shared" si="431"/>
        <v>783.79311249</v>
      </c>
      <c r="C727" s="89">
        <f t="shared" si="425"/>
        <v>714.25649611697975</v>
      </c>
      <c r="D727" s="90">
        <f t="shared" si="439"/>
        <v>6966.5</v>
      </c>
      <c r="E727" s="91">
        <f t="shared" si="428"/>
        <v>6997.15</v>
      </c>
      <c r="F727" s="92">
        <f t="shared" si="429"/>
        <v>45556</v>
      </c>
      <c r="G727" s="93">
        <f t="shared" si="432"/>
        <v>4.39962678532968E-3</v>
      </c>
      <c r="H727" s="94">
        <f t="shared" si="430"/>
        <v>45617</v>
      </c>
      <c r="I727" s="94">
        <f t="shared" si="433"/>
        <v>45617</v>
      </c>
      <c r="J727" s="95">
        <f t="shared" si="440"/>
        <v>21</v>
      </c>
      <c r="K727" s="95">
        <f t="shared" si="427"/>
        <v>13</v>
      </c>
      <c r="L727" s="8">
        <f t="shared" si="441"/>
        <v>1.0027212999999999</v>
      </c>
      <c r="M727" s="96">
        <f t="shared" si="426"/>
        <v>1</v>
      </c>
      <c r="N727" s="96">
        <f t="shared" si="421"/>
        <v>1.0897811280096579</v>
      </c>
      <c r="O727" s="89">
        <f t="shared" si="424"/>
        <v>1.0927467399999999</v>
      </c>
      <c r="P727" s="89">
        <f t="shared" si="434"/>
        <v>780.50145765000002</v>
      </c>
      <c r="Q727" s="11">
        <f t="shared" si="444"/>
        <v>0</v>
      </c>
      <c r="R727" s="7">
        <f t="shared" si="442"/>
        <v>0</v>
      </c>
      <c r="S727" s="89">
        <f t="shared" si="423"/>
        <v>0</v>
      </c>
      <c r="T727" s="98">
        <f t="shared" si="443"/>
        <v>8.5000000000000006E-2</v>
      </c>
      <c r="U727" s="97">
        <f t="shared" si="422"/>
        <v>13</v>
      </c>
      <c r="V727" s="97">
        <v>252</v>
      </c>
      <c r="W727" s="96">
        <f t="shared" si="435"/>
        <v>1.0042173590000001</v>
      </c>
      <c r="X727" s="89">
        <f t="shared" si="436"/>
        <v>3.2916548400000001</v>
      </c>
      <c r="Y727" s="137">
        <f t="shared" si="437"/>
        <v>0</v>
      </c>
      <c r="Z727" s="99" t="str">
        <f t="shared" si="445"/>
        <v>J=</v>
      </c>
      <c r="AA727" s="94">
        <f t="shared" si="446"/>
        <v>45617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38"/>
        <v>45604</v>
      </c>
      <c r="B728" s="89">
        <f t="shared" si="431"/>
        <v>784.21081203999995</v>
      </c>
      <c r="C728" s="89">
        <f t="shared" si="425"/>
        <v>714.25649611697975</v>
      </c>
      <c r="D728" s="90">
        <f t="shared" si="439"/>
        <v>6966.5</v>
      </c>
      <c r="E728" s="91">
        <f t="shared" si="428"/>
        <v>6997.15</v>
      </c>
      <c r="F728" s="92">
        <f t="shared" si="429"/>
        <v>45556</v>
      </c>
      <c r="G728" s="93">
        <f t="shared" si="432"/>
        <v>4.39962678532968E-3</v>
      </c>
      <c r="H728" s="94">
        <f t="shared" si="430"/>
        <v>45617</v>
      </c>
      <c r="I728" s="94">
        <f t="shared" si="433"/>
        <v>45617</v>
      </c>
      <c r="J728" s="95">
        <f t="shared" si="440"/>
        <v>21</v>
      </c>
      <c r="K728" s="95">
        <f t="shared" si="427"/>
        <v>14</v>
      </c>
      <c r="L728" s="8">
        <f t="shared" si="441"/>
        <v>1.00293093</v>
      </c>
      <c r="M728" s="96">
        <f t="shared" si="426"/>
        <v>1</v>
      </c>
      <c r="N728" s="96">
        <f t="shared" si="421"/>
        <v>1.0897811280096579</v>
      </c>
      <c r="O728" s="89">
        <f t="shared" si="424"/>
        <v>1.0929751999999999</v>
      </c>
      <c r="P728" s="89">
        <f t="shared" si="434"/>
        <v>780.66463668999995</v>
      </c>
      <c r="Q728" s="11">
        <f t="shared" si="444"/>
        <v>0</v>
      </c>
      <c r="R728" s="7">
        <f t="shared" si="442"/>
        <v>0</v>
      </c>
      <c r="S728" s="89">
        <f t="shared" si="423"/>
        <v>0</v>
      </c>
      <c r="T728" s="98">
        <f t="shared" si="443"/>
        <v>8.5000000000000006E-2</v>
      </c>
      <c r="U728" s="97">
        <f t="shared" si="422"/>
        <v>14</v>
      </c>
      <c r="V728" s="97">
        <v>252</v>
      </c>
      <c r="W728" s="96">
        <f t="shared" si="435"/>
        <v>1.0045425079999999</v>
      </c>
      <c r="X728" s="89">
        <f t="shared" si="436"/>
        <v>3.5461753499999999</v>
      </c>
      <c r="Y728" s="137">
        <f t="shared" si="437"/>
        <v>0</v>
      </c>
      <c r="Z728" s="99" t="str">
        <f t="shared" si="445"/>
        <v>J=</v>
      </c>
      <c r="AA728" s="94">
        <f t="shared" si="446"/>
        <v>45617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38"/>
        <v>45605</v>
      </c>
      <c r="B729" s="89">
        <f t="shared" si="431"/>
        <v>784.62872762000006</v>
      </c>
      <c r="C729" s="89">
        <f t="shared" si="425"/>
        <v>714.25649611697975</v>
      </c>
      <c r="D729" s="90">
        <f t="shared" si="439"/>
        <v>6966.5</v>
      </c>
      <c r="E729" s="91">
        <f t="shared" si="428"/>
        <v>6997.15</v>
      </c>
      <c r="F729" s="92">
        <f t="shared" si="429"/>
        <v>45556</v>
      </c>
      <c r="G729" s="93">
        <f t="shared" si="432"/>
        <v>4.39962678532968E-3</v>
      </c>
      <c r="H729" s="94">
        <f t="shared" si="430"/>
        <v>45617</v>
      </c>
      <c r="I729" s="94">
        <f t="shared" si="433"/>
        <v>45617</v>
      </c>
      <c r="J729" s="95">
        <f t="shared" si="440"/>
        <v>21</v>
      </c>
      <c r="K729" s="95">
        <f t="shared" si="427"/>
        <v>15</v>
      </c>
      <c r="L729" s="8">
        <f t="shared" si="441"/>
        <v>1.00314061</v>
      </c>
      <c r="M729" s="96">
        <f t="shared" si="426"/>
        <v>1</v>
      </c>
      <c r="N729" s="96">
        <f t="shared" si="421"/>
        <v>1.0897811280096579</v>
      </c>
      <c r="O729" s="89">
        <f t="shared" si="424"/>
        <v>1.0932036999999999</v>
      </c>
      <c r="P729" s="89">
        <f t="shared" si="434"/>
        <v>780.82784430000004</v>
      </c>
      <c r="Q729" s="11">
        <f t="shared" si="444"/>
        <v>0</v>
      </c>
      <c r="R729" s="7">
        <f t="shared" si="442"/>
        <v>0</v>
      </c>
      <c r="S729" s="89">
        <f t="shared" si="423"/>
        <v>0</v>
      </c>
      <c r="T729" s="98">
        <f t="shared" si="443"/>
        <v>8.5000000000000006E-2</v>
      </c>
      <c r="U729" s="97">
        <f t="shared" si="422"/>
        <v>15</v>
      </c>
      <c r="V729" s="97">
        <v>252</v>
      </c>
      <c r="W729" s="96">
        <f t="shared" si="435"/>
        <v>1.0048677610000001</v>
      </c>
      <c r="X729" s="89">
        <f t="shared" si="436"/>
        <v>3.8008833200000001</v>
      </c>
      <c r="Y729" s="137">
        <f t="shared" si="437"/>
        <v>0</v>
      </c>
      <c r="Z729" s="99" t="str">
        <f t="shared" si="445"/>
        <v>J=</v>
      </c>
      <c r="AA729" s="94">
        <f t="shared" si="446"/>
        <v>45617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38"/>
        <v>45606</v>
      </c>
      <c r="B730" s="89">
        <f t="shared" si="431"/>
        <v>784.62872762000006</v>
      </c>
      <c r="C730" s="89">
        <f t="shared" si="425"/>
        <v>714.25649611697975</v>
      </c>
      <c r="D730" s="90">
        <f t="shared" si="439"/>
        <v>6966.5</v>
      </c>
      <c r="E730" s="91">
        <f t="shared" si="428"/>
        <v>6997.15</v>
      </c>
      <c r="F730" s="92">
        <f t="shared" si="429"/>
        <v>45556</v>
      </c>
      <c r="G730" s="93">
        <f t="shared" si="432"/>
        <v>4.39962678532968E-3</v>
      </c>
      <c r="H730" s="94">
        <f t="shared" si="430"/>
        <v>45617</v>
      </c>
      <c r="I730" s="94">
        <f t="shared" si="433"/>
        <v>45617</v>
      </c>
      <c r="J730" s="95">
        <f t="shared" si="440"/>
        <v>21</v>
      </c>
      <c r="K730" s="95">
        <f t="shared" si="427"/>
        <v>15</v>
      </c>
      <c r="L730" s="8">
        <f t="shared" si="441"/>
        <v>1.00314061</v>
      </c>
      <c r="M730" s="96">
        <f t="shared" si="426"/>
        <v>1</v>
      </c>
      <c r="N730" s="96">
        <f t="shared" si="421"/>
        <v>1.0897811280096579</v>
      </c>
      <c r="O730" s="89">
        <f t="shared" si="424"/>
        <v>1.0932036999999999</v>
      </c>
      <c r="P730" s="89">
        <f t="shared" si="434"/>
        <v>780.82784430000004</v>
      </c>
      <c r="Q730" s="11">
        <f t="shared" si="444"/>
        <v>0</v>
      </c>
      <c r="R730" s="7">
        <f t="shared" si="442"/>
        <v>0</v>
      </c>
      <c r="S730" s="89">
        <f t="shared" si="423"/>
        <v>0</v>
      </c>
      <c r="T730" s="98">
        <f t="shared" si="443"/>
        <v>8.5000000000000006E-2</v>
      </c>
      <c r="U730" s="97">
        <f t="shared" si="422"/>
        <v>15</v>
      </c>
      <c r="V730" s="97">
        <v>252</v>
      </c>
      <c r="W730" s="96">
        <f t="shared" si="435"/>
        <v>1.0048677610000001</v>
      </c>
      <c r="X730" s="89">
        <f t="shared" si="436"/>
        <v>3.8008833200000001</v>
      </c>
      <c r="Y730" s="137">
        <f t="shared" si="437"/>
        <v>0</v>
      </c>
      <c r="Z730" s="99" t="str">
        <f t="shared" si="445"/>
        <v>J=</v>
      </c>
      <c r="AA730" s="94">
        <f t="shared" si="446"/>
        <v>45617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38"/>
        <v>45607</v>
      </c>
      <c r="B731" s="89">
        <f t="shared" si="431"/>
        <v>784.62872762000006</v>
      </c>
      <c r="C731" s="89">
        <f t="shared" si="425"/>
        <v>714.25649611697975</v>
      </c>
      <c r="D731" s="90">
        <f t="shared" si="439"/>
        <v>6966.5</v>
      </c>
      <c r="E731" s="91">
        <f t="shared" si="428"/>
        <v>6997.15</v>
      </c>
      <c r="F731" s="92">
        <f t="shared" si="429"/>
        <v>45556</v>
      </c>
      <c r="G731" s="93">
        <f t="shared" si="432"/>
        <v>4.39962678532968E-3</v>
      </c>
      <c r="H731" s="94">
        <f t="shared" si="430"/>
        <v>45617</v>
      </c>
      <c r="I731" s="94">
        <f t="shared" si="433"/>
        <v>45617</v>
      </c>
      <c r="J731" s="95">
        <f t="shared" si="440"/>
        <v>21</v>
      </c>
      <c r="K731" s="95">
        <f t="shared" si="427"/>
        <v>15</v>
      </c>
      <c r="L731" s="8">
        <f t="shared" si="441"/>
        <v>1.00314061</v>
      </c>
      <c r="M731" s="96">
        <f t="shared" si="426"/>
        <v>1</v>
      </c>
      <c r="N731" s="96">
        <f t="shared" si="421"/>
        <v>1.0897811280096579</v>
      </c>
      <c r="O731" s="89">
        <f t="shared" si="424"/>
        <v>1.0932036999999999</v>
      </c>
      <c r="P731" s="89">
        <f t="shared" si="434"/>
        <v>780.82784430000004</v>
      </c>
      <c r="Q731" s="11">
        <f t="shared" si="444"/>
        <v>0</v>
      </c>
      <c r="R731" s="7">
        <f t="shared" si="442"/>
        <v>0</v>
      </c>
      <c r="S731" s="89">
        <f t="shared" si="423"/>
        <v>0</v>
      </c>
      <c r="T731" s="98">
        <f t="shared" si="443"/>
        <v>8.5000000000000006E-2</v>
      </c>
      <c r="U731" s="97">
        <f t="shared" si="422"/>
        <v>15</v>
      </c>
      <c r="V731" s="97">
        <v>252</v>
      </c>
      <c r="W731" s="96">
        <f t="shared" si="435"/>
        <v>1.0048677610000001</v>
      </c>
      <c r="X731" s="89">
        <f t="shared" si="436"/>
        <v>3.8008833200000001</v>
      </c>
      <c r="Y731" s="137">
        <f t="shared" si="437"/>
        <v>0</v>
      </c>
      <c r="Z731" s="99" t="str">
        <f t="shared" si="445"/>
        <v>J=</v>
      </c>
      <c r="AA731" s="94">
        <f t="shared" si="446"/>
        <v>45617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38"/>
        <v>45608</v>
      </c>
      <c r="B732" s="89">
        <f t="shared" si="431"/>
        <v>785.04687445000002</v>
      </c>
      <c r="C732" s="89">
        <f t="shared" si="425"/>
        <v>714.25649611697975</v>
      </c>
      <c r="D732" s="90">
        <f t="shared" si="439"/>
        <v>6966.5</v>
      </c>
      <c r="E732" s="91">
        <f t="shared" si="428"/>
        <v>6997.15</v>
      </c>
      <c r="F732" s="92">
        <f t="shared" si="429"/>
        <v>45556</v>
      </c>
      <c r="G732" s="93">
        <f t="shared" si="432"/>
        <v>4.39962678532968E-3</v>
      </c>
      <c r="H732" s="94">
        <f t="shared" si="430"/>
        <v>45617</v>
      </c>
      <c r="I732" s="94">
        <f t="shared" si="433"/>
        <v>45617</v>
      </c>
      <c r="J732" s="95">
        <f t="shared" si="440"/>
        <v>21</v>
      </c>
      <c r="K732" s="95">
        <f t="shared" si="427"/>
        <v>16</v>
      </c>
      <c r="L732" s="8">
        <f t="shared" si="441"/>
        <v>1.0033503399999999</v>
      </c>
      <c r="M732" s="96">
        <f t="shared" si="426"/>
        <v>1</v>
      </c>
      <c r="N732" s="96">
        <f t="shared" si="421"/>
        <v>1.0897811280096579</v>
      </c>
      <c r="O732" s="89">
        <f t="shared" si="424"/>
        <v>1.0934322599999999</v>
      </c>
      <c r="P732" s="89">
        <f t="shared" si="434"/>
        <v>780.99109476000001</v>
      </c>
      <c r="Q732" s="11">
        <f t="shared" si="444"/>
        <v>0</v>
      </c>
      <c r="R732" s="7">
        <f t="shared" si="442"/>
        <v>0</v>
      </c>
      <c r="S732" s="89">
        <f t="shared" si="423"/>
        <v>0</v>
      </c>
      <c r="T732" s="98">
        <f t="shared" si="443"/>
        <v>8.5000000000000006E-2</v>
      </c>
      <c r="U732" s="97">
        <f t="shared" si="422"/>
        <v>16</v>
      </c>
      <c r="V732" s="97">
        <v>252</v>
      </c>
      <c r="W732" s="96">
        <f t="shared" si="435"/>
        <v>1.0051931190000001</v>
      </c>
      <c r="X732" s="89">
        <f t="shared" si="436"/>
        <v>4.0557796899999996</v>
      </c>
      <c r="Y732" s="137">
        <f t="shared" si="437"/>
        <v>0</v>
      </c>
      <c r="Z732" s="99" t="str">
        <f t="shared" si="445"/>
        <v>J=</v>
      </c>
      <c r="AA732" s="94">
        <f t="shared" si="446"/>
        <v>45617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38"/>
        <v>45609</v>
      </c>
      <c r="B733" s="89">
        <f t="shared" si="431"/>
        <v>785.46523904000003</v>
      </c>
      <c r="C733" s="89">
        <f t="shared" si="425"/>
        <v>714.25649611697975</v>
      </c>
      <c r="D733" s="90">
        <f t="shared" si="439"/>
        <v>6966.5</v>
      </c>
      <c r="E733" s="91">
        <f t="shared" si="428"/>
        <v>6997.15</v>
      </c>
      <c r="F733" s="92">
        <f t="shared" si="429"/>
        <v>45556</v>
      </c>
      <c r="G733" s="93">
        <f t="shared" si="432"/>
        <v>4.39962678532968E-3</v>
      </c>
      <c r="H733" s="94">
        <f t="shared" si="430"/>
        <v>45617</v>
      </c>
      <c r="I733" s="94">
        <f t="shared" si="433"/>
        <v>45617</v>
      </c>
      <c r="J733" s="95">
        <f t="shared" si="440"/>
        <v>21</v>
      </c>
      <c r="K733" s="95">
        <f t="shared" si="427"/>
        <v>17</v>
      </c>
      <c r="L733" s="8">
        <f t="shared" si="441"/>
        <v>1.00356011</v>
      </c>
      <c r="M733" s="96">
        <f t="shared" si="426"/>
        <v>1</v>
      </c>
      <c r="N733" s="96">
        <f t="shared" si="421"/>
        <v>1.0897811280096579</v>
      </c>
      <c r="O733" s="89">
        <f t="shared" si="424"/>
        <v>1.09366086</v>
      </c>
      <c r="P733" s="89">
        <f t="shared" si="434"/>
        <v>781.15437380000003</v>
      </c>
      <c r="Q733" s="11">
        <f t="shared" si="444"/>
        <v>0</v>
      </c>
      <c r="R733" s="7">
        <f t="shared" si="442"/>
        <v>0</v>
      </c>
      <c r="S733" s="89">
        <f t="shared" si="423"/>
        <v>0</v>
      </c>
      <c r="T733" s="98">
        <f t="shared" si="443"/>
        <v>8.5000000000000006E-2</v>
      </c>
      <c r="U733" s="97">
        <f t="shared" si="422"/>
        <v>17</v>
      </c>
      <c r="V733" s="97">
        <v>252</v>
      </c>
      <c r="W733" s="96">
        <f t="shared" si="435"/>
        <v>1.005518583</v>
      </c>
      <c r="X733" s="89">
        <f t="shared" si="436"/>
        <v>4.31086524</v>
      </c>
      <c r="Y733" s="137">
        <f t="shared" si="437"/>
        <v>0</v>
      </c>
      <c r="Z733" s="99" t="str">
        <f t="shared" si="445"/>
        <v>J=</v>
      </c>
      <c r="AA733" s="94">
        <f t="shared" si="446"/>
        <v>45617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38"/>
        <v>45610</v>
      </c>
      <c r="B734" s="89">
        <f t="shared" si="431"/>
        <v>785.88382865999995</v>
      </c>
      <c r="C734" s="89">
        <f t="shared" si="425"/>
        <v>714.25649611697975</v>
      </c>
      <c r="D734" s="90">
        <f t="shared" si="439"/>
        <v>6966.5</v>
      </c>
      <c r="E734" s="91">
        <f t="shared" si="428"/>
        <v>6997.15</v>
      </c>
      <c r="F734" s="92">
        <f t="shared" si="429"/>
        <v>45556</v>
      </c>
      <c r="G734" s="93">
        <f t="shared" si="432"/>
        <v>4.39962678532968E-3</v>
      </c>
      <c r="H734" s="94">
        <f t="shared" si="430"/>
        <v>45617</v>
      </c>
      <c r="I734" s="94">
        <f t="shared" si="433"/>
        <v>45617</v>
      </c>
      <c r="J734" s="95">
        <f t="shared" si="440"/>
        <v>21</v>
      </c>
      <c r="K734" s="95">
        <f t="shared" si="427"/>
        <v>18</v>
      </c>
      <c r="L734" s="8">
        <f t="shared" si="441"/>
        <v>1.0037699200000001</v>
      </c>
      <c r="M734" s="96">
        <f t="shared" si="426"/>
        <v>1</v>
      </c>
      <c r="N734" s="96">
        <f t="shared" si="421"/>
        <v>1.0897811280096579</v>
      </c>
      <c r="O734" s="89">
        <f t="shared" si="424"/>
        <v>1.0938895099999999</v>
      </c>
      <c r="P734" s="89">
        <f t="shared" si="434"/>
        <v>781.31768854999996</v>
      </c>
      <c r="Q734" s="11">
        <f t="shared" si="444"/>
        <v>0</v>
      </c>
      <c r="R734" s="7">
        <f t="shared" si="442"/>
        <v>0</v>
      </c>
      <c r="S734" s="89">
        <f t="shared" si="423"/>
        <v>0</v>
      </c>
      <c r="T734" s="98">
        <f t="shared" si="443"/>
        <v>8.5000000000000006E-2</v>
      </c>
      <c r="U734" s="97">
        <f t="shared" si="422"/>
        <v>18</v>
      </c>
      <c r="V734" s="97">
        <v>252</v>
      </c>
      <c r="W734" s="96">
        <f t="shared" si="435"/>
        <v>1.005844153</v>
      </c>
      <c r="X734" s="89">
        <f t="shared" si="436"/>
        <v>4.5661401100000001</v>
      </c>
      <c r="Y734" s="137">
        <f t="shared" si="437"/>
        <v>0</v>
      </c>
      <c r="Z734" s="99" t="str">
        <f t="shared" si="445"/>
        <v>J=</v>
      </c>
      <c r="AA734" s="94">
        <f t="shared" si="446"/>
        <v>45617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38"/>
        <v>45611</v>
      </c>
      <c r="B735" s="89">
        <f t="shared" si="431"/>
        <v>786.30264181999996</v>
      </c>
      <c r="C735" s="89">
        <f t="shared" si="425"/>
        <v>714.25649611697975</v>
      </c>
      <c r="D735" s="90">
        <f t="shared" si="439"/>
        <v>6966.5</v>
      </c>
      <c r="E735" s="91">
        <f t="shared" si="428"/>
        <v>6997.15</v>
      </c>
      <c r="F735" s="92">
        <f t="shared" si="429"/>
        <v>45556</v>
      </c>
      <c r="G735" s="93">
        <f t="shared" si="432"/>
        <v>4.39962678532968E-3</v>
      </c>
      <c r="H735" s="94">
        <f t="shared" si="430"/>
        <v>45617</v>
      </c>
      <c r="I735" s="94">
        <f t="shared" si="433"/>
        <v>45617</v>
      </c>
      <c r="J735" s="95">
        <f t="shared" si="440"/>
        <v>21</v>
      </c>
      <c r="K735" s="95">
        <f t="shared" si="427"/>
        <v>19</v>
      </c>
      <c r="L735" s="8">
        <f t="shared" si="441"/>
        <v>1.0039797800000001</v>
      </c>
      <c r="M735" s="96">
        <f t="shared" si="426"/>
        <v>1</v>
      </c>
      <c r="N735" s="96">
        <f t="shared" ref="N735:N798" si="447">IF(I735&gt;I734,N734*M735,N734)</f>
        <v>1.0897811280096579</v>
      </c>
      <c r="O735" s="89">
        <f t="shared" si="424"/>
        <v>1.09411821</v>
      </c>
      <c r="P735" s="89">
        <f t="shared" si="434"/>
        <v>781.48103901000002</v>
      </c>
      <c r="Q735" s="11">
        <f t="shared" si="444"/>
        <v>0</v>
      </c>
      <c r="R735" s="7">
        <f t="shared" si="442"/>
        <v>0</v>
      </c>
      <c r="S735" s="89">
        <f t="shared" si="423"/>
        <v>0</v>
      </c>
      <c r="T735" s="98">
        <f t="shared" si="443"/>
        <v>8.5000000000000006E-2</v>
      </c>
      <c r="U735" s="97">
        <f t="shared" si="422"/>
        <v>19</v>
      </c>
      <c r="V735" s="97">
        <v>252</v>
      </c>
      <c r="W735" s="96">
        <f t="shared" si="435"/>
        <v>1.0061698269999999</v>
      </c>
      <c r="X735" s="89">
        <f t="shared" si="436"/>
        <v>4.8216028099999999</v>
      </c>
      <c r="Y735" s="137">
        <f t="shared" si="437"/>
        <v>0</v>
      </c>
      <c r="Z735" s="99" t="str">
        <f t="shared" si="445"/>
        <v>J=</v>
      </c>
      <c r="AA735" s="94">
        <f t="shared" si="446"/>
        <v>45617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38"/>
        <v>45612</v>
      </c>
      <c r="B736" s="89">
        <f t="shared" si="431"/>
        <v>786.30264181999996</v>
      </c>
      <c r="C736" s="89">
        <f t="shared" si="425"/>
        <v>714.25649611697975</v>
      </c>
      <c r="D736" s="90">
        <f t="shared" si="439"/>
        <v>6966.5</v>
      </c>
      <c r="E736" s="91">
        <f t="shared" si="428"/>
        <v>6997.15</v>
      </c>
      <c r="F736" s="92">
        <f t="shared" si="429"/>
        <v>45556</v>
      </c>
      <c r="G736" s="93">
        <f t="shared" si="432"/>
        <v>4.39962678532968E-3</v>
      </c>
      <c r="H736" s="94">
        <f t="shared" si="430"/>
        <v>45617</v>
      </c>
      <c r="I736" s="94">
        <f t="shared" si="433"/>
        <v>45617</v>
      </c>
      <c r="J736" s="95">
        <f t="shared" si="440"/>
        <v>21</v>
      </c>
      <c r="K736" s="95">
        <f t="shared" si="427"/>
        <v>19</v>
      </c>
      <c r="L736" s="8">
        <f t="shared" si="441"/>
        <v>1.0039797800000001</v>
      </c>
      <c r="M736" s="96">
        <f t="shared" si="426"/>
        <v>1</v>
      </c>
      <c r="N736" s="96">
        <f t="shared" si="447"/>
        <v>1.0897811280096579</v>
      </c>
      <c r="O736" s="89">
        <f t="shared" si="424"/>
        <v>1.09411821</v>
      </c>
      <c r="P736" s="89">
        <f t="shared" si="434"/>
        <v>781.48103901000002</v>
      </c>
      <c r="Q736" s="11">
        <f t="shared" si="444"/>
        <v>0</v>
      </c>
      <c r="R736" s="7">
        <f t="shared" si="442"/>
        <v>0</v>
      </c>
      <c r="S736" s="89">
        <f t="shared" si="423"/>
        <v>0</v>
      </c>
      <c r="T736" s="98">
        <f t="shared" si="443"/>
        <v>8.5000000000000006E-2</v>
      </c>
      <c r="U736" s="97">
        <f t="shared" si="422"/>
        <v>19</v>
      </c>
      <c r="V736" s="97">
        <v>252</v>
      </c>
      <c r="W736" s="96">
        <f t="shared" si="435"/>
        <v>1.0061698269999999</v>
      </c>
      <c r="X736" s="89">
        <f t="shared" si="436"/>
        <v>4.8216028099999999</v>
      </c>
      <c r="Y736" s="137">
        <f t="shared" si="437"/>
        <v>0</v>
      </c>
      <c r="Z736" s="99" t="str">
        <f t="shared" si="445"/>
        <v>J=</v>
      </c>
      <c r="AA736" s="94">
        <f t="shared" si="446"/>
        <v>45617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38"/>
        <v>45613</v>
      </c>
      <c r="B737" s="89">
        <f t="shared" si="431"/>
        <v>786.30264181999996</v>
      </c>
      <c r="C737" s="89">
        <f t="shared" si="425"/>
        <v>714.25649611697975</v>
      </c>
      <c r="D737" s="90">
        <f t="shared" si="439"/>
        <v>6966.5</v>
      </c>
      <c r="E737" s="91">
        <f t="shared" si="428"/>
        <v>6997.15</v>
      </c>
      <c r="F737" s="92">
        <f t="shared" si="429"/>
        <v>45556</v>
      </c>
      <c r="G737" s="93">
        <f t="shared" si="432"/>
        <v>4.39962678532968E-3</v>
      </c>
      <c r="H737" s="94">
        <f t="shared" si="430"/>
        <v>45617</v>
      </c>
      <c r="I737" s="94">
        <f t="shared" si="433"/>
        <v>45617</v>
      </c>
      <c r="J737" s="95">
        <f t="shared" si="440"/>
        <v>21</v>
      </c>
      <c r="K737" s="95">
        <f t="shared" si="427"/>
        <v>19</v>
      </c>
      <c r="L737" s="8">
        <f t="shared" si="441"/>
        <v>1.0039797800000001</v>
      </c>
      <c r="M737" s="96">
        <f t="shared" si="426"/>
        <v>1</v>
      </c>
      <c r="N737" s="96">
        <f t="shared" si="447"/>
        <v>1.0897811280096579</v>
      </c>
      <c r="O737" s="89">
        <f t="shared" si="424"/>
        <v>1.09411821</v>
      </c>
      <c r="P737" s="89">
        <f t="shared" si="434"/>
        <v>781.48103901000002</v>
      </c>
      <c r="Q737" s="11">
        <f t="shared" si="444"/>
        <v>0</v>
      </c>
      <c r="R737" s="7">
        <f t="shared" si="442"/>
        <v>0</v>
      </c>
      <c r="S737" s="89">
        <f t="shared" si="423"/>
        <v>0</v>
      </c>
      <c r="T737" s="98">
        <f t="shared" si="443"/>
        <v>8.5000000000000006E-2</v>
      </c>
      <c r="U737" s="97">
        <f t="shared" si="422"/>
        <v>19</v>
      </c>
      <c r="V737" s="97">
        <v>252</v>
      </c>
      <c r="W737" s="96">
        <f t="shared" si="435"/>
        <v>1.0061698269999999</v>
      </c>
      <c r="X737" s="89">
        <f t="shared" si="436"/>
        <v>4.8216028099999999</v>
      </c>
      <c r="Y737" s="137">
        <f t="shared" si="437"/>
        <v>0</v>
      </c>
      <c r="Z737" s="99" t="str">
        <f t="shared" si="445"/>
        <v>J=</v>
      </c>
      <c r="AA737" s="94">
        <f t="shared" si="446"/>
        <v>45617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38"/>
        <v>45614</v>
      </c>
      <c r="B738" s="89">
        <f t="shared" si="431"/>
        <v>786.30264181999996</v>
      </c>
      <c r="C738" s="89">
        <f t="shared" si="425"/>
        <v>714.25649611697975</v>
      </c>
      <c r="D738" s="90">
        <f t="shared" si="439"/>
        <v>6966.5</v>
      </c>
      <c r="E738" s="91">
        <f t="shared" si="428"/>
        <v>6997.15</v>
      </c>
      <c r="F738" s="92">
        <f t="shared" si="429"/>
        <v>45556</v>
      </c>
      <c r="G738" s="93">
        <f t="shared" si="432"/>
        <v>4.39962678532968E-3</v>
      </c>
      <c r="H738" s="94">
        <f t="shared" si="430"/>
        <v>45617</v>
      </c>
      <c r="I738" s="94">
        <f t="shared" si="433"/>
        <v>45617</v>
      </c>
      <c r="J738" s="95">
        <f t="shared" si="440"/>
        <v>21</v>
      </c>
      <c r="K738" s="95">
        <f t="shared" si="427"/>
        <v>19</v>
      </c>
      <c r="L738" s="8">
        <f t="shared" si="441"/>
        <v>1.0039797800000001</v>
      </c>
      <c r="M738" s="96">
        <f t="shared" si="426"/>
        <v>1</v>
      </c>
      <c r="N738" s="96">
        <f t="shared" si="447"/>
        <v>1.0897811280096579</v>
      </c>
      <c r="O738" s="89">
        <f t="shared" si="424"/>
        <v>1.09411821</v>
      </c>
      <c r="P738" s="89">
        <f t="shared" si="434"/>
        <v>781.48103901000002</v>
      </c>
      <c r="Q738" s="11">
        <f t="shared" si="444"/>
        <v>0</v>
      </c>
      <c r="R738" s="7">
        <f t="shared" si="442"/>
        <v>0</v>
      </c>
      <c r="S738" s="89">
        <f t="shared" si="423"/>
        <v>0</v>
      </c>
      <c r="T738" s="98">
        <f t="shared" si="443"/>
        <v>8.5000000000000006E-2</v>
      </c>
      <c r="U738" s="97">
        <f t="shared" si="422"/>
        <v>19</v>
      </c>
      <c r="V738" s="97">
        <v>252</v>
      </c>
      <c r="W738" s="96">
        <f t="shared" si="435"/>
        <v>1.0061698269999999</v>
      </c>
      <c r="X738" s="89">
        <f t="shared" si="436"/>
        <v>4.8216028099999999</v>
      </c>
      <c r="Y738" s="137">
        <f t="shared" si="437"/>
        <v>0</v>
      </c>
      <c r="Z738" s="99" t="str">
        <f t="shared" si="445"/>
        <v>J=</v>
      </c>
      <c r="AA738" s="94">
        <f t="shared" si="446"/>
        <v>45617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38"/>
        <v>45615</v>
      </c>
      <c r="B739" s="89">
        <f t="shared" si="431"/>
        <v>786.72168095999996</v>
      </c>
      <c r="C739" s="89">
        <f t="shared" si="425"/>
        <v>714.25649611697975</v>
      </c>
      <c r="D739" s="90">
        <f t="shared" si="439"/>
        <v>6966.5</v>
      </c>
      <c r="E739" s="91">
        <f t="shared" si="428"/>
        <v>6997.15</v>
      </c>
      <c r="F739" s="92">
        <f t="shared" si="429"/>
        <v>45556</v>
      </c>
      <c r="G739" s="93">
        <f t="shared" si="432"/>
        <v>4.39962678532968E-3</v>
      </c>
      <c r="H739" s="94">
        <f t="shared" si="430"/>
        <v>45617</v>
      </c>
      <c r="I739" s="94">
        <f t="shared" si="433"/>
        <v>45617</v>
      </c>
      <c r="J739" s="95">
        <f t="shared" si="440"/>
        <v>21</v>
      </c>
      <c r="K739" s="95">
        <f t="shared" si="427"/>
        <v>20</v>
      </c>
      <c r="L739" s="8">
        <f t="shared" si="441"/>
        <v>1.0041896800000001</v>
      </c>
      <c r="M739" s="96">
        <f t="shared" si="426"/>
        <v>1</v>
      </c>
      <c r="N739" s="96">
        <f t="shared" si="447"/>
        <v>1.0897811280096579</v>
      </c>
      <c r="O739" s="89">
        <f t="shared" si="424"/>
        <v>1.09434696</v>
      </c>
      <c r="P739" s="89">
        <f t="shared" si="434"/>
        <v>781.64442517999998</v>
      </c>
      <c r="Q739" s="11">
        <f t="shared" si="444"/>
        <v>0</v>
      </c>
      <c r="R739" s="7">
        <f t="shared" si="442"/>
        <v>0</v>
      </c>
      <c r="S739" s="89">
        <f t="shared" si="423"/>
        <v>0</v>
      </c>
      <c r="T739" s="98">
        <f t="shared" si="443"/>
        <v>8.5000000000000006E-2</v>
      </c>
      <c r="U739" s="97">
        <f t="shared" si="422"/>
        <v>20</v>
      </c>
      <c r="V739" s="97">
        <v>252</v>
      </c>
      <c r="W739" s="96">
        <f t="shared" si="435"/>
        <v>1.006495608</v>
      </c>
      <c r="X739" s="89">
        <f t="shared" si="436"/>
        <v>5.0772557799999998</v>
      </c>
      <c r="Y739" s="137">
        <f t="shared" si="437"/>
        <v>0</v>
      </c>
      <c r="Z739" s="99" t="str">
        <f t="shared" si="445"/>
        <v>J=</v>
      </c>
      <c r="AA739" s="94">
        <f t="shared" si="446"/>
        <v>45617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38"/>
        <v>45616</v>
      </c>
      <c r="B740" s="89">
        <f t="shared" si="431"/>
        <v>787.14093662000005</v>
      </c>
      <c r="C740" s="89">
        <f t="shared" si="425"/>
        <v>714.25649611697975</v>
      </c>
      <c r="D740" s="90">
        <f t="shared" si="439"/>
        <v>6966.5</v>
      </c>
      <c r="E740" s="91">
        <f t="shared" si="428"/>
        <v>6997.15</v>
      </c>
      <c r="F740" s="92">
        <f t="shared" si="429"/>
        <v>45556</v>
      </c>
      <c r="G740" s="93">
        <f t="shared" si="432"/>
        <v>4.39962678532968E-3</v>
      </c>
      <c r="H740" s="94">
        <f t="shared" si="430"/>
        <v>45646</v>
      </c>
      <c r="I740" s="94">
        <f t="shared" si="433"/>
        <v>45617</v>
      </c>
      <c r="J740" s="95">
        <f t="shared" si="440"/>
        <v>21</v>
      </c>
      <c r="K740" s="95">
        <f t="shared" si="427"/>
        <v>21</v>
      </c>
      <c r="L740" s="8">
        <f t="shared" si="441"/>
        <v>1.00439962</v>
      </c>
      <c r="M740" s="96">
        <f t="shared" si="426"/>
        <v>1</v>
      </c>
      <c r="N740" s="96">
        <f t="shared" si="447"/>
        <v>1.0897811280096579</v>
      </c>
      <c r="O740" s="89">
        <f t="shared" si="424"/>
        <v>1.09457575</v>
      </c>
      <c r="P740" s="89">
        <f t="shared" si="434"/>
        <v>781.80783991999999</v>
      </c>
      <c r="Q740" s="11">
        <f t="shared" si="444"/>
        <v>0</v>
      </c>
      <c r="R740" s="7">
        <f t="shared" ref="R740" si="448">IF(Q740&gt;0,VLOOKUP($A740,$AD$10:$AI$200,6),0)</f>
        <v>0</v>
      </c>
      <c r="S740" s="89">
        <f t="shared" ref="S740" si="449">IF(R740&gt;0,TRUNC(R740*P740,8),0)</f>
        <v>0</v>
      </c>
      <c r="T740" s="98">
        <f t="shared" si="443"/>
        <v>8.5000000000000006E-2</v>
      </c>
      <c r="U740" s="97">
        <f t="shared" si="422"/>
        <v>21</v>
      </c>
      <c r="V740" s="97">
        <v>252</v>
      </c>
      <c r="W740" s="96">
        <f t="shared" si="435"/>
        <v>1.0068214929999999</v>
      </c>
      <c r="X740" s="89">
        <f t="shared" si="436"/>
        <v>5.3330966999999996</v>
      </c>
      <c r="Y740" s="137">
        <f t="shared" si="437"/>
        <v>0</v>
      </c>
      <c r="Z740" s="99" t="str">
        <f t="shared" si="445"/>
        <v>J=</v>
      </c>
      <c r="AA740" s="94">
        <f t="shared" si="446"/>
        <v>45617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88">
        <f t="shared" si="438"/>
        <v>45617</v>
      </c>
      <c r="B741" s="89">
        <f t="shared" si="431"/>
        <v>787.14093662000005</v>
      </c>
      <c r="C741" s="89">
        <f t="shared" si="425"/>
        <v>714.25649611697975</v>
      </c>
      <c r="D741" s="90">
        <f t="shared" si="439"/>
        <v>6966.5</v>
      </c>
      <c r="E741" s="91">
        <f t="shared" si="428"/>
        <v>6997.15</v>
      </c>
      <c r="F741" s="92">
        <f t="shared" si="429"/>
        <v>45556</v>
      </c>
      <c r="G741" s="93">
        <f t="shared" si="432"/>
        <v>4.39962678532968E-3</v>
      </c>
      <c r="H741" s="94">
        <f t="shared" si="430"/>
        <v>45646</v>
      </c>
      <c r="I741" s="94">
        <f t="shared" si="433"/>
        <v>45617</v>
      </c>
      <c r="J741" s="95">
        <f t="shared" si="440"/>
        <v>21</v>
      </c>
      <c r="K741" s="95">
        <f t="shared" si="427"/>
        <v>21</v>
      </c>
      <c r="L741" s="8">
        <f t="shared" si="441"/>
        <v>1.00439962</v>
      </c>
      <c r="M741" s="96">
        <f t="shared" si="426"/>
        <v>1</v>
      </c>
      <c r="N741" s="96">
        <f t="shared" si="447"/>
        <v>1.0897811280096579</v>
      </c>
      <c r="O741" s="89">
        <f t="shared" si="424"/>
        <v>1.09457575</v>
      </c>
      <c r="P741" s="89">
        <f t="shared" si="434"/>
        <v>781.80783991999999</v>
      </c>
      <c r="Q741" s="11">
        <f t="shared" si="444"/>
        <v>24</v>
      </c>
      <c r="R741" s="158">
        <f>S741/P741</f>
        <v>2.9976262239066444E-2</v>
      </c>
      <c r="S741" s="89">
        <f>14.51113531+8.92454152</f>
        <v>23.435676829999998</v>
      </c>
      <c r="T741" s="98">
        <f t="shared" si="443"/>
        <v>8.5000000000000006E-2</v>
      </c>
      <c r="U741" s="97">
        <f t="shared" ref="U741:U804" si="450">IF(Q740&gt;0,1,IF(K741=K740,U740,U740+1))</f>
        <v>21</v>
      </c>
      <c r="V741" s="97">
        <v>252</v>
      </c>
      <c r="W741" s="96">
        <f t="shared" si="435"/>
        <v>1.0068214929999999</v>
      </c>
      <c r="X741" s="89">
        <f t="shared" si="436"/>
        <v>5.3330966999999996</v>
      </c>
      <c r="Y741" s="137">
        <f t="shared" si="437"/>
        <v>28.768773529999997</v>
      </c>
      <c r="Z741" s="99" t="str">
        <f t="shared" si="445"/>
        <v>J=</v>
      </c>
      <c r="AA741" s="94">
        <f t="shared" si="446"/>
        <v>45617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38"/>
        <v>45618</v>
      </c>
      <c r="B742" s="89">
        <f t="shared" si="431"/>
        <v>758.81944919</v>
      </c>
      <c r="C742" s="89">
        <f t="shared" si="425"/>
        <v>692.8457560836838</v>
      </c>
      <c r="D742" s="90">
        <f t="shared" si="439"/>
        <v>6997.15</v>
      </c>
      <c r="E742" s="91">
        <f t="shared" si="428"/>
        <v>7036.33</v>
      </c>
      <c r="F742" s="92">
        <f t="shared" si="429"/>
        <v>45586</v>
      </c>
      <c r="G742" s="93">
        <f t="shared" si="432"/>
        <v>5.5994226220676957E-3</v>
      </c>
      <c r="H742" s="94">
        <f t="shared" si="430"/>
        <v>45646</v>
      </c>
      <c r="I742" s="94">
        <f t="shared" si="433"/>
        <v>45646</v>
      </c>
      <c r="J742" s="95">
        <f t="shared" si="440"/>
        <v>21</v>
      </c>
      <c r="K742" s="95">
        <f t="shared" si="427"/>
        <v>1</v>
      </c>
      <c r="L742" s="8">
        <f t="shared" si="441"/>
        <v>1.0002659300000001</v>
      </c>
      <c r="M742" s="96">
        <f t="shared" si="426"/>
        <v>1.00439962</v>
      </c>
      <c r="N742" s="96">
        <f t="shared" si="447"/>
        <v>1.0945757508560718</v>
      </c>
      <c r="O742" s="89">
        <f t="shared" si="424"/>
        <v>1.09486683</v>
      </c>
      <c r="P742" s="89">
        <f t="shared" si="434"/>
        <v>758.57383663999997</v>
      </c>
      <c r="Q742" s="11">
        <f t="shared" si="444"/>
        <v>0</v>
      </c>
      <c r="R742" s="7">
        <f t="shared" si="442"/>
        <v>0</v>
      </c>
      <c r="S742" s="89">
        <f t="shared" si="423"/>
        <v>0</v>
      </c>
      <c r="T742" s="98">
        <f t="shared" si="443"/>
        <v>8.5000000000000006E-2</v>
      </c>
      <c r="U742" s="97">
        <f t="shared" si="450"/>
        <v>1</v>
      </c>
      <c r="V742" s="97">
        <v>252</v>
      </c>
      <c r="W742" s="96">
        <f t="shared" si="435"/>
        <v>1.0003237819999999</v>
      </c>
      <c r="X742" s="89">
        <f t="shared" si="436"/>
        <v>0.24561255000000001</v>
      </c>
      <c r="Y742" s="137">
        <f t="shared" si="437"/>
        <v>0</v>
      </c>
      <c r="Z742" s="99" t="str">
        <f t="shared" si="445"/>
        <v>J=</v>
      </c>
      <c r="AA742" s="94">
        <f t="shared" si="446"/>
        <v>45630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38"/>
        <v>45619</v>
      </c>
      <c r="B743" s="89">
        <f t="shared" si="431"/>
        <v>759.26699484000005</v>
      </c>
      <c r="C743" s="89">
        <f t="shared" si="425"/>
        <v>692.8457560836838</v>
      </c>
      <c r="D743" s="90">
        <f t="shared" si="439"/>
        <v>6997.15</v>
      </c>
      <c r="E743" s="91">
        <f t="shared" si="428"/>
        <v>7036.33</v>
      </c>
      <c r="F743" s="92">
        <f t="shared" si="429"/>
        <v>45586</v>
      </c>
      <c r="G743" s="93">
        <f t="shared" si="432"/>
        <v>5.5994226220676957E-3</v>
      </c>
      <c r="H743" s="94">
        <f t="shared" si="430"/>
        <v>45646</v>
      </c>
      <c r="I743" s="94">
        <f t="shared" si="433"/>
        <v>45646</v>
      </c>
      <c r="J743" s="95">
        <f t="shared" si="440"/>
        <v>21</v>
      </c>
      <c r="K743" s="95">
        <f t="shared" si="427"/>
        <v>2</v>
      </c>
      <c r="L743" s="8">
        <f t="shared" si="441"/>
        <v>1.00053193</v>
      </c>
      <c r="M743" s="96">
        <f t="shared" si="426"/>
        <v>1.00439962</v>
      </c>
      <c r="N743" s="96">
        <f t="shared" si="447"/>
        <v>1.0945757508560718</v>
      </c>
      <c r="O743" s="89">
        <f t="shared" si="424"/>
        <v>1.09515798</v>
      </c>
      <c r="P743" s="89">
        <f t="shared" si="434"/>
        <v>758.77555868000002</v>
      </c>
      <c r="Q743" s="11">
        <f t="shared" si="444"/>
        <v>0</v>
      </c>
      <c r="R743" s="7">
        <f t="shared" si="442"/>
        <v>0</v>
      </c>
      <c r="S743" s="89">
        <f t="shared" ref="S743:S806" si="451">IF(R743&gt;0,TRUNC(R743*P743,8),0)</f>
        <v>0</v>
      </c>
      <c r="T743" s="98">
        <f t="shared" si="443"/>
        <v>8.5000000000000006E-2</v>
      </c>
      <c r="U743" s="97">
        <f t="shared" si="450"/>
        <v>2</v>
      </c>
      <c r="V743" s="97">
        <v>252</v>
      </c>
      <c r="W743" s="96">
        <f t="shared" si="435"/>
        <v>1.00064767</v>
      </c>
      <c r="X743" s="89">
        <f t="shared" si="436"/>
        <v>0.49143616000000001</v>
      </c>
      <c r="Y743" s="137">
        <f t="shared" si="437"/>
        <v>0</v>
      </c>
      <c r="Z743" s="99" t="str">
        <f t="shared" si="445"/>
        <v>J=</v>
      </c>
      <c r="AA743" s="94">
        <f t="shared" si="446"/>
        <v>45630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38"/>
        <v>45620</v>
      </c>
      <c r="B744" s="89">
        <f t="shared" si="431"/>
        <v>759.26699484000005</v>
      </c>
      <c r="C744" s="89">
        <f t="shared" si="425"/>
        <v>692.8457560836838</v>
      </c>
      <c r="D744" s="90">
        <f t="shared" si="439"/>
        <v>6997.15</v>
      </c>
      <c r="E744" s="91">
        <f t="shared" si="428"/>
        <v>7036.33</v>
      </c>
      <c r="F744" s="92">
        <f t="shared" si="429"/>
        <v>45586</v>
      </c>
      <c r="G744" s="93">
        <f t="shared" si="432"/>
        <v>5.5994226220676957E-3</v>
      </c>
      <c r="H744" s="94">
        <f t="shared" si="430"/>
        <v>45646</v>
      </c>
      <c r="I744" s="94">
        <f t="shared" si="433"/>
        <v>45646</v>
      </c>
      <c r="J744" s="95">
        <f t="shared" si="440"/>
        <v>21</v>
      </c>
      <c r="K744" s="95">
        <f t="shared" si="427"/>
        <v>2</v>
      </c>
      <c r="L744" s="8">
        <f t="shared" si="441"/>
        <v>1.00053193</v>
      </c>
      <c r="M744" s="96">
        <f t="shared" si="426"/>
        <v>1.00439962</v>
      </c>
      <c r="N744" s="96">
        <f t="shared" si="447"/>
        <v>1.0945757508560718</v>
      </c>
      <c r="O744" s="89">
        <f t="shared" si="424"/>
        <v>1.09515798</v>
      </c>
      <c r="P744" s="89">
        <f t="shared" si="434"/>
        <v>758.77555868000002</v>
      </c>
      <c r="Q744" s="11">
        <f t="shared" si="444"/>
        <v>0</v>
      </c>
      <c r="R744" s="7">
        <f t="shared" si="442"/>
        <v>0</v>
      </c>
      <c r="S744" s="89">
        <f t="shared" si="451"/>
        <v>0</v>
      </c>
      <c r="T744" s="98">
        <f t="shared" si="443"/>
        <v>8.5000000000000006E-2</v>
      </c>
      <c r="U744" s="97">
        <f t="shared" si="450"/>
        <v>2</v>
      </c>
      <c r="V744" s="97">
        <v>252</v>
      </c>
      <c r="W744" s="96">
        <f t="shared" si="435"/>
        <v>1.00064767</v>
      </c>
      <c r="X744" s="89">
        <f t="shared" si="436"/>
        <v>0.49143616000000001</v>
      </c>
      <c r="Y744" s="137">
        <f t="shared" si="437"/>
        <v>0</v>
      </c>
      <c r="Z744" s="99" t="str">
        <f t="shared" si="445"/>
        <v>J=</v>
      </c>
      <c r="AA744" s="94">
        <f t="shared" si="446"/>
        <v>45630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38"/>
        <v>45621</v>
      </c>
      <c r="B745" s="89">
        <f t="shared" si="431"/>
        <v>759.26699484000005</v>
      </c>
      <c r="C745" s="89">
        <f t="shared" si="425"/>
        <v>692.8457560836838</v>
      </c>
      <c r="D745" s="90">
        <f t="shared" si="439"/>
        <v>6997.15</v>
      </c>
      <c r="E745" s="91">
        <f t="shared" si="428"/>
        <v>7036.33</v>
      </c>
      <c r="F745" s="92">
        <f t="shared" si="429"/>
        <v>45586</v>
      </c>
      <c r="G745" s="93">
        <f t="shared" si="432"/>
        <v>5.5994226220676957E-3</v>
      </c>
      <c r="H745" s="94">
        <f t="shared" si="430"/>
        <v>45646</v>
      </c>
      <c r="I745" s="94">
        <f t="shared" si="433"/>
        <v>45646</v>
      </c>
      <c r="J745" s="95">
        <f t="shared" si="440"/>
        <v>21</v>
      </c>
      <c r="K745" s="95">
        <f t="shared" si="427"/>
        <v>2</v>
      </c>
      <c r="L745" s="8">
        <f t="shared" si="441"/>
        <v>1.00053193</v>
      </c>
      <c r="M745" s="96">
        <f t="shared" si="426"/>
        <v>1.00439962</v>
      </c>
      <c r="N745" s="96">
        <f t="shared" si="447"/>
        <v>1.0945757508560718</v>
      </c>
      <c r="O745" s="89">
        <f t="shared" ref="O745:O808" si="452">TRUNC(TRUNC((L745*N745),15),8)</f>
        <v>1.09515798</v>
      </c>
      <c r="P745" s="89">
        <f t="shared" si="434"/>
        <v>758.77555868000002</v>
      </c>
      <c r="Q745" s="11">
        <f t="shared" si="444"/>
        <v>0</v>
      </c>
      <c r="R745" s="7">
        <f t="shared" si="442"/>
        <v>0</v>
      </c>
      <c r="S745" s="89">
        <f t="shared" si="451"/>
        <v>0</v>
      </c>
      <c r="T745" s="98">
        <f t="shared" si="443"/>
        <v>8.5000000000000006E-2</v>
      </c>
      <c r="U745" s="97">
        <f t="shared" si="450"/>
        <v>2</v>
      </c>
      <c r="V745" s="97">
        <v>252</v>
      </c>
      <c r="W745" s="96">
        <f t="shared" si="435"/>
        <v>1.00064767</v>
      </c>
      <c r="X745" s="89">
        <f t="shared" si="436"/>
        <v>0.49143616000000001</v>
      </c>
      <c r="Y745" s="137">
        <f t="shared" si="437"/>
        <v>0</v>
      </c>
      <c r="Z745" s="99" t="str">
        <f t="shared" si="445"/>
        <v>J=</v>
      </c>
      <c r="AA745" s="94">
        <f t="shared" si="446"/>
        <v>45630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38"/>
        <v>45622</v>
      </c>
      <c r="B746" s="89">
        <f t="shared" si="431"/>
        <v>759.71481252000001</v>
      </c>
      <c r="C746" s="89">
        <f t="shared" ref="C746:C809" si="453">C745-(S745/O745)</f>
        <v>692.8457560836838</v>
      </c>
      <c r="D746" s="90">
        <f t="shared" si="439"/>
        <v>6997.15</v>
      </c>
      <c r="E746" s="91">
        <f t="shared" si="428"/>
        <v>7036.33</v>
      </c>
      <c r="F746" s="92">
        <f t="shared" si="429"/>
        <v>45586</v>
      </c>
      <c r="G746" s="93">
        <f t="shared" si="432"/>
        <v>5.5994226220676957E-3</v>
      </c>
      <c r="H746" s="94">
        <f t="shared" si="430"/>
        <v>45646</v>
      </c>
      <c r="I746" s="94">
        <f t="shared" si="433"/>
        <v>45646</v>
      </c>
      <c r="J746" s="95">
        <f t="shared" si="440"/>
        <v>21</v>
      </c>
      <c r="K746" s="95">
        <f t="shared" si="427"/>
        <v>3</v>
      </c>
      <c r="L746" s="8">
        <f t="shared" si="441"/>
        <v>1.0007980000000001</v>
      </c>
      <c r="M746" s="96">
        <f t="shared" ref="M746:M809" si="454">IF(I746&gt;I745,L745,M745)</f>
        <v>1.00439962</v>
      </c>
      <c r="N746" s="96">
        <f t="shared" si="447"/>
        <v>1.0945757508560718</v>
      </c>
      <c r="O746" s="89">
        <f t="shared" si="452"/>
        <v>1.0954492199999999</v>
      </c>
      <c r="P746" s="89">
        <f t="shared" si="434"/>
        <v>758.97734307999997</v>
      </c>
      <c r="Q746" s="11">
        <f t="shared" si="444"/>
        <v>0</v>
      </c>
      <c r="R746" s="7">
        <f t="shared" si="442"/>
        <v>0</v>
      </c>
      <c r="S746" s="89">
        <f t="shared" si="451"/>
        <v>0</v>
      </c>
      <c r="T746" s="98">
        <f t="shared" si="443"/>
        <v>8.5000000000000006E-2</v>
      </c>
      <c r="U746" s="97">
        <f t="shared" si="450"/>
        <v>3</v>
      </c>
      <c r="V746" s="97">
        <v>252</v>
      </c>
      <c r="W746" s="96">
        <f t="shared" si="435"/>
        <v>1.000971662</v>
      </c>
      <c r="X746" s="89">
        <f t="shared" si="436"/>
        <v>0.73746944000000003</v>
      </c>
      <c r="Y746" s="137">
        <f t="shared" si="437"/>
        <v>0</v>
      </c>
      <c r="Z746" s="99" t="str">
        <f t="shared" si="445"/>
        <v>J=</v>
      </c>
      <c r="AA746" s="94">
        <f t="shared" si="446"/>
        <v>45630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38"/>
        <v>45623</v>
      </c>
      <c r="B747" s="89">
        <f t="shared" si="431"/>
        <v>760.16288921</v>
      </c>
      <c r="C747" s="89">
        <f t="shared" si="453"/>
        <v>692.8457560836838</v>
      </c>
      <c r="D747" s="90">
        <f t="shared" si="439"/>
        <v>6997.15</v>
      </c>
      <c r="E747" s="91">
        <f t="shared" si="428"/>
        <v>7036.33</v>
      </c>
      <c r="F747" s="92">
        <f t="shared" si="429"/>
        <v>45586</v>
      </c>
      <c r="G747" s="93">
        <f t="shared" si="432"/>
        <v>5.5994226220676957E-3</v>
      </c>
      <c r="H747" s="94">
        <f t="shared" si="430"/>
        <v>45646</v>
      </c>
      <c r="I747" s="94">
        <f t="shared" si="433"/>
        <v>45646</v>
      </c>
      <c r="J747" s="95">
        <f t="shared" si="440"/>
        <v>21</v>
      </c>
      <c r="K747" s="95">
        <f t="shared" ref="K747:K810" si="455">(J747-(NETWORKDAYS(A747,I747,AD$201:AD$502)-1))</f>
        <v>4</v>
      </c>
      <c r="L747" s="8">
        <f t="shared" si="441"/>
        <v>1.00106414</v>
      </c>
      <c r="M747" s="96">
        <f t="shared" si="454"/>
        <v>1.00439962</v>
      </c>
      <c r="N747" s="96">
        <f t="shared" si="447"/>
        <v>1.0945757508560718</v>
      </c>
      <c r="O747" s="89">
        <f t="shared" si="452"/>
        <v>1.09574053</v>
      </c>
      <c r="P747" s="89">
        <f t="shared" si="434"/>
        <v>759.17917596999996</v>
      </c>
      <c r="Q747" s="11">
        <f t="shared" si="444"/>
        <v>0</v>
      </c>
      <c r="R747" s="7">
        <f t="shared" si="442"/>
        <v>0</v>
      </c>
      <c r="S747" s="89">
        <f t="shared" si="451"/>
        <v>0</v>
      </c>
      <c r="T747" s="98">
        <f t="shared" si="443"/>
        <v>8.5000000000000006E-2</v>
      </c>
      <c r="U747" s="97">
        <f t="shared" si="450"/>
        <v>4</v>
      </c>
      <c r="V747" s="97">
        <v>252</v>
      </c>
      <c r="W747" s="96">
        <f t="shared" si="435"/>
        <v>1.001295759</v>
      </c>
      <c r="X747" s="89">
        <f t="shared" si="436"/>
        <v>0.98371324000000004</v>
      </c>
      <c r="Y747" s="137">
        <f t="shared" si="437"/>
        <v>0</v>
      </c>
      <c r="Z747" s="99" t="str">
        <f t="shared" si="445"/>
        <v>J=</v>
      </c>
      <c r="AA747" s="94">
        <f t="shared" si="446"/>
        <v>45630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38"/>
        <v>45624</v>
      </c>
      <c r="B748" s="89">
        <f t="shared" si="431"/>
        <v>760.61123894000002</v>
      </c>
      <c r="C748" s="89">
        <f t="shared" si="453"/>
        <v>692.8457560836838</v>
      </c>
      <c r="D748" s="90">
        <f t="shared" si="439"/>
        <v>6997.15</v>
      </c>
      <c r="E748" s="91">
        <f t="shared" ref="E748:E811" si="456">IF($K748=1,VLOOKUP($A747,$AO$10:$AS$200,4),E747)</f>
        <v>7036.33</v>
      </c>
      <c r="F748" s="92">
        <f t="shared" ref="F748:F811" si="457">IF($K748=1,VLOOKUP($A747,$AO$10:$AS$200,5),F747)</f>
        <v>45586</v>
      </c>
      <c r="G748" s="93">
        <f t="shared" si="432"/>
        <v>5.5994226220676957E-3</v>
      </c>
      <c r="H748" s="94">
        <f t="shared" ref="H748:H811" si="458">IF(DAY(A748)=H$9,VLOOKUP(A748,AH$118:AN$450,4),H747)</f>
        <v>45646</v>
      </c>
      <c r="I748" s="94">
        <f t="shared" si="433"/>
        <v>45646</v>
      </c>
      <c r="J748" s="95">
        <f t="shared" si="440"/>
        <v>21</v>
      </c>
      <c r="K748" s="95">
        <f t="shared" si="455"/>
        <v>5</v>
      </c>
      <c r="L748" s="8">
        <f t="shared" si="441"/>
        <v>1.0013303600000001</v>
      </c>
      <c r="M748" s="96">
        <f t="shared" si="454"/>
        <v>1.00439962</v>
      </c>
      <c r="N748" s="96">
        <f t="shared" si="447"/>
        <v>1.0945757508560718</v>
      </c>
      <c r="O748" s="89">
        <f t="shared" si="452"/>
        <v>1.0960319300000001</v>
      </c>
      <c r="P748" s="89">
        <f t="shared" si="434"/>
        <v>759.38107122999998</v>
      </c>
      <c r="Q748" s="11">
        <f t="shared" si="444"/>
        <v>0</v>
      </c>
      <c r="R748" s="7">
        <f t="shared" si="442"/>
        <v>0</v>
      </c>
      <c r="S748" s="89">
        <f t="shared" si="451"/>
        <v>0</v>
      </c>
      <c r="T748" s="98">
        <f t="shared" si="443"/>
        <v>8.5000000000000006E-2</v>
      </c>
      <c r="U748" s="97">
        <f t="shared" si="450"/>
        <v>5</v>
      </c>
      <c r="V748" s="97">
        <v>252</v>
      </c>
      <c r="W748" s="96">
        <f t="shared" si="435"/>
        <v>1.0016199610000001</v>
      </c>
      <c r="X748" s="89">
        <f t="shared" si="436"/>
        <v>1.2301677099999999</v>
      </c>
      <c r="Y748" s="137">
        <f t="shared" si="437"/>
        <v>0</v>
      </c>
      <c r="Z748" s="99" t="str">
        <f t="shared" si="445"/>
        <v>J=</v>
      </c>
      <c r="AA748" s="94">
        <f t="shared" si="446"/>
        <v>45630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38"/>
        <v>45625</v>
      </c>
      <c r="B749" s="89">
        <f t="shared" si="431"/>
        <v>761.05984097999999</v>
      </c>
      <c r="C749" s="89">
        <f t="shared" si="453"/>
        <v>692.8457560836838</v>
      </c>
      <c r="D749" s="90">
        <f t="shared" si="439"/>
        <v>6997.15</v>
      </c>
      <c r="E749" s="91">
        <f t="shared" si="456"/>
        <v>7036.33</v>
      </c>
      <c r="F749" s="92">
        <f t="shared" si="457"/>
        <v>45586</v>
      </c>
      <c r="G749" s="93">
        <f t="shared" si="432"/>
        <v>5.5994226220676957E-3</v>
      </c>
      <c r="H749" s="94">
        <f t="shared" si="458"/>
        <v>45646</v>
      </c>
      <c r="I749" s="94">
        <f t="shared" si="433"/>
        <v>45646</v>
      </c>
      <c r="J749" s="95">
        <f t="shared" si="440"/>
        <v>21</v>
      </c>
      <c r="K749" s="95">
        <f t="shared" si="455"/>
        <v>6</v>
      </c>
      <c r="L749" s="8">
        <f t="shared" si="441"/>
        <v>1.00159664</v>
      </c>
      <c r="M749" s="96">
        <f t="shared" si="454"/>
        <v>1.00439962</v>
      </c>
      <c r="N749" s="96">
        <f t="shared" si="447"/>
        <v>1.0945757508560718</v>
      </c>
      <c r="O749" s="89">
        <f t="shared" si="452"/>
        <v>1.09632339</v>
      </c>
      <c r="P749" s="89">
        <f t="shared" si="434"/>
        <v>759.58300804999999</v>
      </c>
      <c r="Q749" s="11">
        <f t="shared" si="444"/>
        <v>0</v>
      </c>
      <c r="R749" s="7">
        <f t="shared" si="442"/>
        <v>0</v>
      </c>
      <c r="S749" s="89">
        <f t="shared" si="451"/>
        <v>0</v>
      </c>
      <c r="T749" s="98">
        <f t="shared" si="443"/>
        <v>8.5000000000000006E-2</v>
      </c>
      <c r="U749" s="97">
        <f t="shared" si="450"/>
        <v>6</v>
      </c>
      <c r="V749" s="97">
        <v>252</v>
      </c>
      <c r="W749" s="96">
        <f t="shared" si="435"/>
        <v>1.0019442679999999</v>
      </c>
      <c r="X749" s="89">
        <f t="shared" si="436"/>
        <v>1.47683293</v>
      </c>
      <c r="Y749" s="137">
        <f t="shared" si="437"/>
        <v>0</v>
      </c>
      <c r="Z749" s="99" t="str">
        <f t="shared" si="445"/>
        <v>J=</v>
      </c>
      <c r="AA749" s="94">
        <f t="shared" si="446"/>
        <v>45630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38"/>
        <v>45626</v>
      </c>
      <c r="B750" s="89">
        <f t="shared" si="431"/>
        <v>761.50871628000004</v>
      </c>
      <c r="C750" s="89">
        <f t="shared" si="453"/>
        <v>692.8457560836838</v>
      </c>
      <c r="D750" s="90">
        <f t="shared" si="439"/>
        <v>6997.15</v>
      </c>
      <c r="E750" s="91">
        <f t="shared" si="456"/>
        <v>7036.33</v>
      </c>
      <c r="F750" s="92">
        <f t="shared" si="457"/>
        <v>45586</v>
      </c>
      <c r="G750" s="93">
        <f t="shared" si="432"/>
        <v>5.5994226220676957E-3</v>
      </c>
      <c r="H750" s="94">
        <f t="shared" si="458"/>
        <v>45646</v>
      </c>
      <c r="I750" s="94">
        <f t="shared" si="433"/>
        <v>45646</v>
      </c>
      <c r="J750" s="95">
        <f t="shared" si="440"/>
        <v>21</v>
      </c>
      <c r="K750" s="95">
        <f t="shared" si="455"/>
        <v>7</v>
      </c>
      <c r="L750" s="8">
        <f t="shared" si="441"/>
        <v>1.0018629999999999</v>
      </c>
      <c r="M750" s="96">
        <f t="shared" si="454"/>
        <v>1.00439962</v>
      </c>
      <c r="N750" s="96">
        <f t="shared" si="447"/>
        <v>1.0945757508560718</v>
      </c>
      <c r="O750" s="89">
        <f t="shared" si="452"/>
        <v>1.09661494</v>
      </c>
      <c r="P750" s="89">
        <f t="shared" si="434"/>
        <v>759.78500723000002</v>
      </c>
      <c r="Q750" s="11">
        <f t="shared" si="444"/>
        <v>0</v>
      </c>
      <c r="R750" s="7">
        <f t="shared" si="442"/>
        <v>0</v>
      </c>
      <c r="S750" s="89">
        <f t="shared" si="451"/>
        <v>0</v>
      </c>
      <c r="T750" s="98">
        <f t="shared" si="443"/>
        <v>8.5000000000000006E-2</v>
      </c>
      <c r="U750" s="97">
        <f t="shared" si="450"/>
        <v>7</v>
      </c>
      <c r="V750" s="97">
        <v>252</v>
      </c>
      <c r="W750" s="96">
        <f t="shared" si="435"/>
        <v>1.00226868</v>
      </c>
      <c r="X750" s="89">
        <f t="shared" si="436"/>
        <v>1.7237090500000001</v>
      </c>
      <c r="Y750" s="137">
        <f t="shared" si="437"/>
        <v>0</v>
      </c>
      <c r="Z750" s="99" t="str">
        <f t="shared" si="445"/>
        <v>J=</v>
      </c>
      <c r="AA750" s="94">
        <f t="shared" si="446"/>
        <v>45630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38"/>
        <v>45627</v>
      </c>
      <c r="B751" s="89">
        <f t="shared" si="431"/>
        <v>761.50871628000004</v>
      </c>
      <c r="C751" s="89">
        <f t="shared" si="453"/>
        <v>692.8457560836838</v>
      </c>
      <c r="D751" s="90">
        <f t="shared" si="439"/>
        <v>6997.15</v>
      </c>
      <c r="E751" s="91">
        <f t="shared" si="456"/>
        <v>7036.33</v>
      </c>
      <c r="F751" s="92">
        <f t="shared" si="457"/>
        <v>45586</v>
      </c>
      <c r="G751" s="93">
        <f t="shared" si="432"/>
        <v>5.5994226220676957E-3</v>
      </c>
      <c r="H751" s="94">
        <f t="shared" si="458"/>
        <v>45646</v>
      </c>
      <c r="I751" s="94">
        <f t="shared" si="433"/>
        <v>45646</v>
      </c>
      <c r="J751" s="95">
        <f t="shared" si="440"/>
        <v>21</v>
      </c>
      <c r="K751" s="95">
        <f t="shared" si="455"/>
        <v>7</v>
      </c>
      <c r="L751" s="8">
        <f t="shared" si="441"/>
        <v>1.0018629999999999</v>
      </c>
      <c r="M751" s="96">
        <f t="shared" si="454"/>
        <v>1.00439962</v>
      </c>
      <c r="N751" s="96">
        <f t="shared" si="447"/>
        <v>1.0945757508560718</v>
      </c>
      <c r="O751" s="89">
        <f t="shared" si="452"/>
        <v>1.09661494</v>
      </c>
      <c r="P751" s="89">
        <f t="shared" si="434"/>
        <v>759.78500723000002</v>
      </c>
      <c r="Q751" s="11">
        <f t="shared" si="444"/>
        <v>0</v>
      </c>
      <c r="R751" s="7">
        <f t="shared" si="442"/>
        <v>0</v>
      </c>
      <c r="S751" s="89">
        <f t="shared" si="451"/>
        <v>0</v>
      </c>
      <c r="T751" s="98">
        <f t="shared" si="443"/>
        <v>8.5000000000000006E-2</v>
      </c>
      <c r="U751" s="97">
        <f t="shared" si="450"/>
        <v>7</v>
      </c>
      <c r="V751" s="97">
        <v>252</v>
      </c>
      <c r="W751" s="96">
        <f t="shared" si="435"/>
        <v>1.00226868</v>
      </c>
      <c r="X751" s="89">
        <f t="shared" si="436"/>
        <v>1.7237090500000001</v>
      </c>
      <c r="Y751" s="137">
        <f t="shared" si="437"/>
        <v>0</v>
      </c>
      <c r="Z751" s="99" t="str">
        <f t="shared" si="445"/>
        <v>J=</v>
      </c>
      <c r="AA751" s="94">
        <f t="shared" si="446"/>
        <v>45630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38"/>
        <v>45628</v>
      </c>
      <c r="B752" s="89">
        <f t="shared" si="431"/>
        <v>761.50871628000004</v>
      </c>
      <c r="C752" s="89">
        <f t="shared" si="453"/>
        <v>692.8457560836838</v>
      </c>
      <c r="D752" s="90">
        <f t="shared" si="439"/>
        <v>6997.15</v>
      </c>
      <c r="E752" s="91">
        <f t="shared" si="456"/>
        <v>7036.33</v>
      </c>
      <c r="F752" s="92">
        <f t="shared" si="457"/>
        <v>45586</v>
      </c>
      <c r="G752" s="93">
        <f t="shared" si="432"/>
        <v>5.5994226220676957E-3</v>
      </c>
      <c r="H752" s="94">
        <f t="shared" si="458"/>
        <v>45646</v>
      </c>
      <c r="I752" s="94">
        <f t="shared" si="433"/>
        <v>45646</v>
      </c>
      <c r="J752" s="95">
        <f t="shared" si="440"/>
        <v>21</v>
      </c>
      <c r="K752" s="95">
        <f t="shared" si="455"/>
        <v>7</v>
      </c>
      <c r="L752" s="8">
        <f t="shared" si="441"/>
        <v>1.0018629999999999</v>
      </c>
      <c r="M752" s="96">
        <f t="shared" si="454"/>
        <v>1.00439962</v>
      </c>
      <c r="N752" s="96">
        <f t="shared" si="447"/>
        <v>1.0945757508560718</v>
      </c>
      <c r="O752" s="89">
        <f t="shared" si="452"/>
        <v>1.09661494</v>
      </c>
      <c r="P752" s="89">
        <f t="shared" si="434"/>
        <v>759.78500723000002</v>
      </c>
      <c r="Q752" s="11">
        <f t="shared" si="444"/>
        <v>0</v>
      </c>
      <c r="R752" s="7">
        <f t="shared" si="442"/>
        <v>0</v>
      </c>
      <c r="S752" s="89">
        <f t="shared" si="451"/>
        <v>0</v>
      </c>
      <c r="T752" s="98">
        <f t="shared" si="443"/>
        <v>8.5000000000000006E-2</v>
      </c>
      <c r="U752" s="97">
        <f t="shared" si="450"/>
        <v>7</v>
      </c>
      <c r="V752" s="97">
        <v>252</v>
      </c>
      <c r="W752" s="96">
        <f t="shared" si="435"/>
        <v>1.00226868</v>
      </c>
      <c r="X752" s="89">
        <f t="shared" si="436"/>
        <v>1.7237090500000001</v>
      </c>
      <c r="Y752" s="137">
        <f t="shared" si="437"/>
        <v>0</v>
      </c>
      <c r="Z752" s="99" t="str">
        <f t="shared" si="445"/>
        <v>J=</v>
      </c>
      <c r="AA752" s="94">
        <f t="shared" si="446"/>
        <v>45630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38"/>
        <v>45629</v>
      </c>
      <c r="B753" s="89">
        <f t="shared" si="431"/>
        <v>761.95785105999994</v>
      </c>
      <c r="C753" s="89">
        <f t="shared" si="453"/>
        <v>692.8457560836838</v>
      </c>
      <c r="D753" s="90">
        <f t="shared" si="439"/>
        <v>6997.15</v>
      </c>
      <c r="E753" s="91">
        <f t="shared" si="456"/>
        <v>7036.33</v>
      </c>
      <c r="F753" s="92">
        <f t="shared" si="457"/>
        <v>45586</v>
      </c>
      <c r="G753" s="93">
        <f t="shared" si="432"/>
        <v>5.5994226220676957E-3</v>
      </c>
      <c r="H753" s="94">
        <f t="shared" si="458"/>
        <v>45646</v>
      </c>
      <c r="I753" s="94">
        <f t="shared" si="433"/>
        <v>45646</v>
      </c>
      <c r="J753" s="95">
        <f t="shared" si="440"/>
        <v>21</v>
      </c>
      <c r="K753" s="95">
        <f t="shared" si="455"/>
        <v>8</v>
      </c>
      <c r="L753" s="8">
        <f t="shared" si="441"/>
        <v>1.0021294199999999</v>
      </c>
      <c r="M753" s="96">
        <f t="shared" si="454"/>
        <v>1.00439962</v>
      </c>
      <c r="N753" s="96">
        <f t="shared" si="447"/>
        <v>1.0945757508560718</v>
      </c>
      <c r="O753" s="89">
        <f t="shared" si="452"/>
        <v>1.0969065600000001</v>
      </c>
      <c r="P753" s="89">
        <f t="shared" si="434"/>
        <v>759.98705490999998</v>
      </c>
      <c r="Q753" s="11">
        <f t="shared" si="444"/>
        <v>0</v>
      </c>
      <c r="R753" s="7">
        <f t="shared" si="442"/>
        <v>0</v>
      </c>
      <c r="S753" s="89">
        <f t="shared" si="451"/>
        <v>0</v>
      </c>
      <c r="T753" s="98">
        <f t="shared" si="443"/>
        <v>8.5000000000000006E-2</v>
      </c>
      <c r="U753" s="97">
        <f t="shared" si="450"/>
        <v>8</v>
      </c>
      <c r="V753" s="97">
        <v>252</v>
      </c>
      <c r="W753" s="96">
        <f t="shared" si="435"/>
        <v>1.0025931969999999</v>
      </c>
      <c r="X753" s="89">
        <f t="shared" si="436"/>
        <v>1.97079615</v>
      </c>
      <c r="Y753" s="137">
        <f t="shared" si="437"/>
        <v>0</v>
      </c>
      <c r="Z753" s="99" t="str">
        <f t="shared" si="445"/>
        <v>J=</v>
      </c>
      <c r="AA753" s="94">
        <f t="shared" si="446"/>
        <v>45630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38"/>
        <v>45630</v>
      </c>
      <c r="B754" s="89">
        <f t="shared" si="431"/>
        <v>762.40725238000005</v>
      </c>
      <c r="C754" s="89">
        <f t="shared" si="453"/>
        <v>692.8457560836838</v>
      </c>
      <c r="D754" s="90">
        <f t="shared" si="439"/>
        <v>6997.15</v>
      </c>
      <c r="E754" s="91">
        <f t="shared" si="456"/>
        <v>7036.33</v>
      </c>
      <c r="F754" s="92">
        <f t="shared" si="457"/>
        <v>45586</v>
      </c>
      <c r="G754" s="93">
        <f t="shared" si="432"/>
        <v>5.5994226220676957E-3</v>
      </c>
      <c r="H754" s="94">
        <f t="shared" si="458"/>
        <v>45646</v>
      </c>
      <c r="I754" s="94">
        <f t="shared" si="433"/>
        <v>45646</v>
      </c>
      <c r="J754" s="95">
        <f t="shared" si="440"/>
        <v>21</v>
      </c>
      <c r="K754" s="95">
        <f t="shared" si="455"/>
        <v>9</v>
      </c>
      <c r="L754" s="8">
        <f t="shared" si="441"/>
        <v>1.0023959200000001</v>
      </c>
      <c r="M754" s="96">
        <f t="shared" si="454"/>
        <v>1.00439962</v>
      </c>
      <c r="N754" s="96">
        <f t="shared" si="447"/>
        <v>1.0945757508560718</v>
      </c>
      <c r="O754" s="89">
        <f t="shared" si="452"/>
        <v>1.0971982600000001</v>
      </c>
      <c r="P754" s="89">
        <f t="shared" si="434"/>
        <v>760.18915802000004</v>
      </c>
      <c r="Q754" s="11">
        <f t="shared" si="444"/>
        <v>25</v>
      </c>
      <c r="R754" s="7">
        <f t="shared" si="442"/>
        <v>1</v>
      </c>
      <c r="S754" s="89">
        <f t="shared" si="451"/>
        <v>760.18915802000004</v>
      </c>
      <c r="T754" s="98">
        <f t="shared" si="443"/>
        <v>8.5000000000000006E-2</v>
      </c>
      <c r="U754" s="97">
        <f t="shared" si="450"/>
        <v>9</v>
      </c>
      <c r="V754" s="97">
        <v>252</v>
      </c>
      <c r="W754" s="96">
        <f t="shared" si="435"/>
        <v>1.0029178190000001</v>
      </c>
      <c r="X754" s="89">
        <f t="shared" si="436"/>
        <v>2.2180943599999998</v>
      </c>
      <c r="Y754" s="137">
        <f t="shared" si="437"/>
        <v>762.40725238000005</v>
      </c>
      <c r="Z754" s="99" t="str">
        <f t="shared" si="445"/>
        <v>J=</v>
      </c>
      <c r="AA754" s="94">
        <f t="shared" si="446"/>
        <v>45630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38"/>
        <v>45631</v>
      </c>
      <c r="B755" s="89">
        <f t="shared" si="431"/>
        <v>0</v>
      </c>
      <c r="C755" s="89">
        <f t="shared" si="453"/>
        <v>3.1009221856947988E-9</v>
      </c>
      <c r="D755" s="90">
        <f t="shared" si="439"/>
        <v>6997.15</v>
      </c>
      <c r="E755" s="91">
        <f t="shared" si="456"/>
        <v>7036.33</v>
      </c>
      <c r="F755" s="92">
        <f t="shared" si="457"/>
        <v>45586</v>
      </c>
      <c r="G755" s="93">
        <f t="shared" si="432"/>
        <v>5.5994226220676957E-3</v>
      </c>
      <c r="H755" s="94">
        <f t="shared" si="458"/>
        <v>45646</v>
      </c>
      <c r="I755" s="94">
        <f t="shared" si="433"/>
        <v>45646</v>
      </c>
      <c r="J755" s="95">
        <f t="shared" si="440"/>
        <v>21</v>
      </c>
      <c r="K755" s="95">
        <f t="shared" si="455"/>
        <v>10</v>
      </c>
      <c r="L755" s="8">
        <f t="shared" si="441"/>
        <v>1.0026624900000001</v>
      </c>
      <c r="M755" s="96">
        <f t="shared" si="454"/>
        <v>1.00439962</v>
      </c>
      <c r="N755" s="96">
        <f t="shared" si="447"/>
        <v>1.0945757508560718</v>
      </c>
      <c r="O755" s="89">
        <f t="shared" si="452"/>
        <v>1.0974900400000001</v>
      </c>
      <c r="P755" s="89">
        <f t="shared" si="434"/>
        <v>0</v>
      </c>
      <c r="Q755" s="11">
        <f t="shared" si="444"/>
        <v>0</v>
      </c>
      <c r="R755" s="7">
        <f t="shared" si="442"/>
        <v>0</v>
      </c>
      <c r="S755" s="89">
        <f t="shared" si="451"/>
        <v>0</v>
      </c>
      <c r="T755" s="98">
        <f t="shared" si="443"/>
        <v>8.5000000000000006E-2</v>
      </c>
      <c r="U755" s="97">
        <f t="shared" si="450"/>
        <v>1</v>
      </c>
      <c r="V755" s="97">
        <v>252</v>
      </c>
      <c r="W755" s="96">
        <f t="shared" si="435"/>
        <v>1.0003237819999999</v>
      </c>
      <c r="X755" s="89">
        <f t="shared" si="436"/>
        <v>0</v>
      </c>
      <c r="Y755" s="137">
        <f t="shared" si="437"/>
        <v>0</v>
      </c>
      <c r="Z755" s="99" t="str">
        <f t="shared" si="445"/>
        <v>J=</v>
      </c>
      <c r="AA755" s="94">
        <f t="shared" si="446"/>
        <v>45677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38"/>
        <v>45632</v>
      </c>
      <c r="B756" s="89">
        <f t="shared" si="431"/>
        <v>0</v>
      </c>
      <c r="C756" s="89">
        <f t="shared" si="453"/>
        <v>3.1009221856947988E-9</v>
      </c>
      <c r="D756" s="90">
        <f t="shared" si="439"/>
        <v>6997.15</v>
      </c>
      <c r="E756" s="91">
        <f t="shared" si="456"/>
        <v>7036.33</v>
      </c>
      <c r="F756" s="92">
        <f t="shared" si="457"/>
        <v>45586</v>
      </c>
      <c r="G756" s="93">
        <f t="shared" si="432"/>
        <v>5.5994226220676957E-3</v>
      </c>
      <c r="H756" s="94">
        <f t="shared" si="458"/>
        <v>45646</v>
      </c>
      <c r="I756" s="94">
        <f t="shared" si="433"/>
        <v>45646</v>
      </c>
      <c r="J756" s="95">
        <f t="shared" si="440"/>
        <v>21</v>
      </c>
      <c r="K756" s="95">
        <f t="shared" si="455"/>
        <v>11</v>
      </c>
      <c r="L756" s="8">
        <f t="shared" si="441"/>
        <v>1.0029291300000001</v>
      </c>
      <c r="M756" s="96">
        <f t="shared" si="454"/>
        <v>1.00439962</v>
      </c>
      <c r="N756" s="96">
        <f t="shared" si="447"/>
        <v>1.0945757508560718</v>
      </c>
      <c r="O756" s="89">
        <f t="shared" si="452"/>
        <v>1.0977819</v>
      </c>
      <c r="P756" s="89">
        <f t="shared" si="434"/>
        <v>0</v>
      </c>
      <c r="Q756" s="11">
        <f t="shared" si="444"/>
        <v>0</v>
      </c>
      <c r="R756" s="7">
        <f t="shared" si="442"/>
        <v>0</v>
      </c>
      <c r="S756" s="89">
        <f t="shared" si="451"/>
        <v>0</v>
      </c>
      <c r="T756" s="98">
        <f t="shared" si="443"/>
        <v>8.5000000000000006E-2</v>
      </c>
      <c r="U756" s="97">
        <f t="shared" si="450"/>
        <v>2</v>
      </c>
      <c r="V756" s="97">
        <v>252</v>
      </c>
      <c r="W756" s="96">
        <f t="shared" si="435"/>
        <v>1.00064767</v>
      </c>
      <c r="X756" s="89">
        <f t="shared" si="436"/>
        <v>0</v>
      </c>
      <c r="Y756" s="137">
        <f t="shared" si="437"/>
        <v>0</v>
      </c>
      <c r="Z756" s="99" t="str">
        <f t="shared" si="445"/>
        <v>J=</v>
      </c>
      <c r="AA756" s="94">
        <f t="shared" si="446"/>
        <v>45677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38"/>
        <v>45633</v>
      </c>
      <c r="B757" s="89">
        <f t="shared" si="431"/>
        <v>0</v>
      </c>
      <c r="C757" s="89">
        <f t="shared" si="453"/>
        <v>3.1009221856947988E-9</v>
      </c>
      <c r="D757" s="90">
        <f t="shared" si="439"/>
        <v>6997.15</v>
      </c>
      <c r="E757" s="91">
        <f t="shared" si="456"/>
        <v>7036.33</v>
      </c>
      <c r="F757" s="92">
        <f t="shared" si="457"/>
        <v>45586</v>
      </c>
      <c r="G757" s="93">
        <f t="shared" si="432"/>
        <v>5.5994226220676957E-3</v>
      </c>
      <c r="H757" s="94">
        <f t="shared" si="458"/>
        <v>45646</v>
      </c>
      <c r="I757" s="94">
        <f t="shared" si="433"/>
        <v>45646</v>
      </c>
      <c r="J757" s="95">
        <f t="shared" si="440"/>
        <v>21</v>
      </c>
      <c r="K757" s="95">
        <f t="shared" si="455"/>
        <v>12</v>
      </c>
      <c r="L757" s="8">
        <f t="shared" si="441"/>
        <v>1.0031958400000001</v>
      </c>
      <c r="M757" s="96">
        <f t="shared" si="454"/>
        <v>1.00439962</v>
      </c>
      <c r="N757" s="96">
        <f t="shared" si="447"/>
        <v>1.0945757508560718</v>
      </c>
      <c r="O757" s="89">
        <f t="shared" si="452"/>
        <v>1.0980738299999999</v>
      </c>
      <c r="P757" s="89">
        <f t="shared" si="434"/>
        <v>0</v>
      </c>
      <c r="Q757" s="11">
        <f t="shared" si="444"/>
        <v>0</v>
      </c>
      <c r="R757" s="7">
        <f t="shared" si="442"/>
        <v>0</v>
      </c>
      <c r="S757" s="89">
        <f t="shared" si="451"/>
        <v>0</v>
      </c>
      <c r="T757" s="98">
        <f t="shared" si="443"/>
        <v>8.5000000000000006E-2</v>
      </c>
      <c r="U757" s="97">
        <f t="shared" si="450"/>
        <v>3</v>
      </c>
      <c r="V757" s="97">
        <v>252</v>
      </c>
      <c r="W757" s="96">
        <f t="shared" si="435"/>
        <v>1.000971662</v>
      </c>
      <c r="X757" s="89">
        <f t="shared" si="436"/>
        <v>0</v>
      </c>
      <c r="Y757" s="137">
        <f t="shared" si="437"/>
        <v>0</v>
      </c>
      <c r="Z757" s="99" t="str">
        <f t="shared" si="445"/>
        <v>J=</v>
      </c>
      <c r="AA757" s="94">
        <f t="shared" si="446"/>
        <v>45677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38"/>
        <v>45634</v>
      </c>
      <c r="B758" s="89">
        <f t="shared" si="431"/>
        <v>0</v>
      </c>
      <c r="C758" s="89">
        <f t="shared" si="453"/>
        <v>3.1009221856947988E-9</v>
      </c>
      <c r="D758" s="90">
        <f t="shared" si="439"/>
        <v>6997.15</v>
      </c>
      <c r="E758" s="91">
        <f t="shared" si="456"/>
        <v>7036.33</v>
      </c>
      <c r="F758" s="92">
        <f t="shared" si="457"/>
        <v>45586</v>
      </c>
      <c r="G758" s="93">
        <f t="shared" si="432"/>
        <v>5.5994226220676957E-3</v>
      </c>
      <c r="H758" s="94">
        <f t="shared" si="458"/>
        <v>45646</v>
      </c>
      <c r="I758" s="94">
        <f t="shared" si="433"/>
        <v>45646</v>
      </c>
      <c r="J758" s="95">
        <f t="shared" si="440"/>
        <v>21</v>
      </c>
      <c r="K758" s="95">
        <f t="shared" si="455"/>
        <v>12</v>
      </c>
      <c r="L758" s="8">
        <f t="shared" si="441"/>
        <v>1.0031958400000001</v>
      </c>
      <c r="M758" s="96">
        <f t="shared" si="454"/>
        <v>1.00439962</v>
      </c>
      <c r="N758" s="96">
        <f t="shared" si="447"/>
        <v>1.0945757508560718</v>
      </c>
      <c r="O758" s="89">
        <f t="shared" si="452"/>
        <v>1.0980738299999999</v>
      </c>
      <c r="P758" s="89">
        <f t="shared" si="434"/>
        <v>0</v>
      </c>
      <c r="Q758" s="11">
        <f t="shared" si="444"/>
        <v>0</v>
      </c>
      <c r="R758" s="7">
        <f t="shared" si="442"/>
        <v>0</v>
      </c>
      <c r="S758" s="89">
        <f t="shared" si="451"/>
        <v>0</v>
      </c>
      <c r="T758" s="98">
        <f t="shared" si="443"/>
        <v>8.5000000000000006E-2</v>
      </c>
      <c r="U758" s="97">
        <f t="shared" si="450"/>
        <v>3</v>
      </c>
      <c r="V758" s="97">
        <v>252</v>
      </c>
      <c r="W758" s="96">
        <f t="shared" si="435"/>
        <v>1.000971662</v>
      </c>
      <c r="X758" s="89">
        <f t="shared" si="436"/>
        <v>0</v>
      </c>
      <c r="Y758" s="137">
        <f t="shared" si="437"/>
        <v>0</v>
      </c>
      <c r="Z758" s="99" t="str">
        <f t="shared" si="445"/>
        <v>J=</v>
      </c>
      <c r="AA758" s="94">
        <f t="shared" si="446"/>
        <v>45677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38"/>
        <v>45635</v>
      </c>
      <c r="B759" s="89">
        <f t="shared" si="431"/>
        <v>0</v>
      </c>
      <c r="C759" s="89">
        <f t="shared" si="453"/>
        <v>3.1009221856947988E-9</v>
      </c>
      <c r="D759" s="90">
        <f t="shared" si="439"/>
        <v>6997.15</v>
      </c>
      <c r="E759" s="91">
        <f t="shared" si="456"/>
        <v>7036.33</v>
      </c>
      <c r="F759" s="92">
        <f t="shared" si="457"/>
        <v>45586</v>
      </c>
      <c r="G759" s="93">
        <f t="shared" si="432"/>
        <v>5.5994226220676957E-3</v>
      </c>
      <c r="H759" s="94">
        <f t="shared" si="458"/>
        <v>45646</v>
      </c>
      <c r="I759" s="94">
        <f t="shared" si="433"/>
        <v>45646</v>
      </c>
      <c r="J759" s="95">
        <f t="shared" si="440"/>
        <v>21</v>
      </c>
      <c r="K759" s="95">
        <f t="shared" si="455"/>
        <v>12</v>
      </c>
      <c r="L759" s="8">
        <f t="shared" si="441"/>
        <v>1.0031958400000001</v>
      </c>
      <c r="M759" s="96">
        <f t="shared" si="454"/>
        <v>1.00439962</v>
      </c>
      <c r="N759" s="96">
        <f t="shared" si="447"/>
        <v>1.0945757508560718</v>
      </c>
      <c r="O759" s="89">
        <f t="shared" si="452"/>
        <v>1.0980738299999999</v>
      </c>
      <c r="P759" s="89">
        <f t="shared" si="434"/>
        <v>0</v>
      </c>
      <c r="Q759" s="11">
        <f t="shared" si="444"/>
        <v>0</v>
      </c>
      <c r="R759" s="7">
        <f t="shared" si="442"/>
        <v>0</v>
      </c>
      <c r="S759" s="89">
        <f t="shared" si="451"/>
        <v>0</v>
      </c>
      <c r="T759" s="98">
        <f t="shared" si="443"/>
        <v>8.5000000000000006E-2</v>
      </c>
      <c r="U759" s="97">
        <f t="shared" si="450"/>
        <v>3</v>
      </c>
      <c r="V759" s="97">
        <v>252</v>
      </c>
      <c r="W759" s="96">
        <f t="shared" si="435"/>
        <v>1.000971662</v>
      </c>
      <c r="X759" s="89">
        <f t="shared" si="436"/>
        <v>0</v>
      </c>
      <c r="Y759" s="137">
        <f t="shared" si="437"/>
        <v>0</v>
      </c>
      <c r="Z759" s="99" t="str">
        <f t="shared" si="445"/>
        <v>J=</v>
      </c>
      <c r="AA759" s="94">
        <f t="shared" si="446"/>
        <v>45677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38"/>
        <v>45636</v>
      </c>
      <c r="B760" s="89">
        <f t="shared" si="431"/>
        <v>0</v>
      </c>
      <c r="C760" s="89">
        <f t="shared" si="453"/>
        <v>3.1009221856947988E-9</v>
      </c>
      <c r="D760" s="90">
        <f t="shared" si="439"/>
        <v>6997.15</v>
      </c>
      <c r="E760" s="91">
        <f t="shared" si="456"/>
        <v>7036.33</v>
      </c>
      <c r="F760" s="92">
        <f t="shared" si="457"/>
        <v>45586</v>
      </c>
      <c r="G760" s="93">
        <f t="shared" si="432"/>
        <v>5.5994226220676957E-3</v>
      </c>
      <c r="H760" s="94">
        <f t="shared" si="458"/>
        <v>45646</v>
      </c>
      <c r="I760" s="94">
        <f t="shared" si="433"/>
        <v>45646</v>
      </c>
      <c r="J760" s="95">
        <f t="shared" si="440"/>
        <v>21</v>
      </c>
      <c r="K760" s="95">
        <f t="shared" si="455"/>
        <v>13</v>
      </c>
      <c r="L760" s="8">
        <f t="shared" si="441"/>
        <v>1.0034626200000001</v>
      </c>
      <c r="M760" s="96">
        <f t="shared" si="454"/>
        <v>1.00439962</v>
      </c>
      <c r="N760" s="96">
        <f t="shared" si="447"/>
        <v>1.0945757508560718</v>
      </c>
      <c r="O760" s="89">
        <f t="shared" si="452"/>
        <v>1.09836585</v>
      </c>
      <c r="P760" s="89">
        <f t="shared" si="434"/>
        <v>0</v>
      </c>
      <c r="Q760" s="11">
        <f t="shared" si="444"/>
        <v>0</v>
      </c>
      <c r="R760" s="7">
        <f t="shared" si="442"/>
        <v>0</v>
      </c>
      <c r="S760" s="89">
        <f t="shared" si="451"/>
        <v>0</v>
      </c>
      <c r="T760" s="98">
        <f t="shared" si="443"/>
        <v>8.5000000000000006E-2</v>
      </c>
      <c r="U760" s="97">
        <f t="shared" si="450"/>
        <v>4</v>
      </c>
      <c r="V760" s="97">
        <v>252</v>
      </c>
      <c r="W760" s="96">
        <f t="shared" si="435"/>
        <v>1.001295759</v>
      </c>
      <c r="X760" s="89">
        <f t="shared" si="436"/>
        <v>0</v>
      </c>
      <c r="Y760" s="137">
        <f t="shared" si="437"/>
        <v>0</v>
      </c>
      <c r="Z760" s="99" t="str">
        <f t="shared" si="445"/>
        <v>J=</v>
      </c>
      <c r="AA760" s="94">
        <f t="shared" si="446"/>
        <v>45677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38"/>
        <v>45637</v>
      </c>
      <c r="B761" s="89">
        <f t="shared" si="431"/>
        <v>0</v>
      </c>
      <c r="C761" s="89">
        <f t="shared" si="453"/>
        <v>3.1009221856947988E-9</v>
      </c>
      <c r="D761" s="90">
        <f t="shared" si="439"/>
        <v>6997.15</v>
      </c>
      <c r="E761" s="91">
        <f t="shared" si="456"/>
        <v>7036.33</v>
      </c>
      <c r="F761" s="92">
        <f t="shared" si="457"/>
        <v>45586</v>
      </c>
      <c r="G761" s="93">
        <f t="shared" si="432"/>
        <v>5.5994226220676957E-3</v>
      </c>
      <c r="H761" s="94">
        <f t="shared" si="458"/>
        <v>45646</v>
      </c>
      <c r="I761" s="94">
        <f t="shared" si="433"/>
        <v>45646</v>
      </c>
      <c r="J761" s="95">
        <f t="shared" si="440"/>
        <v>21</v>
      </c>
      <c r="K761" s="95">
        <f t="shared" si="455"/>
        <v>14</v>
      </c>
      <c r="L761" s="8">
        <f t="shared" si="441"/>
        <v>1.0037294699999999</v>
      </c>
      <c r="M761" s="96">
        <f t="shared" si="454"/>
        <v>1.00439962</v>
      </c>
      <c r="N761" s="96">
        <f t="shared" si="447"/>
        <v>1.0945757508560718</v>
      </c>
      <c r="O761" s="89">
        <f t="shared" si="452"/>
        <v>1.0986579299999999</v>
      </c>
      <c r="P761" s="89">
        <f t="shared" si="434"/>
        <v>0</v>
      </c>
      <c r="Q761" s="11">
        <f t="shared" si="444"/>
        <v>0</v>
      </c>
      <c r="R761" s="7">
        <f t="shared" si="442"/>
        <v>0</v>
      </c>
      <c r="S761" s="89">
        <f t="shared" si="451"/>
        <v>0</v>
      </c>
      <c r="T761" s="98">
        <f t="shared" si="443"/>
        <v>8.5000000000000006E-2</v>
      </c>
      <c r="U761" s="97">
        <f t="shared" si="450"/>
        <v>5</v>
      </c>
      <c r="V761" s="97">
        <v>252</v>
      </c>
      <c r="W761" s="96">
        <f t="shared" si="435"/>
        <v>1.0016199610000001</v>
      </c>
      <c r="X761" s="89">
        <f t="shared" si="436"/>
        <v>0</v>
      </c>
      <c r="Y761" s="137">
        <f t="shared" si="437"/>
        <v>0</v>
      </c>
      <c r="Z761" s="99" t="str">
        <f t="shared" si="445"/>
        <v>J=</v>
      </c>
      <c r="AA761" s="94">
        <f t="shared" si="446"/>
        <v>45677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38"/>
        <v>45638</v>
      </c>
      <c r="B762" s="89">
        <f t="shared" si="431"/>
        <v>0</v>
      </c>
      <c r="C762" s="89">
        <f t="shared" si="453"/>
        <v>3.1009221856947988E-9</v>
      </c>
      <c r="D762" s="90">
        <f t="shared" si="439"/>
        <v>6997.15</v>
      </c>
      <c r="E762" s="91">
        <f t="shared" si="456"/>
        <v>7036.33</v>
      </c>
      <c r="F762" s="92">
        <f t="shared" si="457"/>
        <v>45586</v>
      </c>
      <c r="G762" s="93">
        <f t="shared" si="432"/>
        <v>5.5994226220676957E-3</v>
      </c>
      <c r="H762" s="94">
        <f t="shared" si="458"/>
        <v>45646</v>
      </c>
      <c r="I762" s="94">
        <f t="shared" si="433"/>
        <v>45646</v>
      </c>
      <c r="J762" s="95">
        <f t="shared" si="440"/>
        <v>21</v>
      </c>
      <c r="K762" s="95">
        <f t="shared" si="455"/>
        <v>15</v>
      </c>
      <c r="L762" s="8">
        <f t="shared" si="441"/>
        <v>1.00399639</v>
      </c>
      <c r="M762" s="96">
        <f t="shared" si="454"/>
        <v>1.00439962</v>
      </c>
      <c r="N762" s="96">
        <f t="shared" si="447"/>
        <v>1.0945757508560718</v>
      </c>
      <c r="O762" s="89">
        <f t="shared" si="452"/>
        <v>1.0989500999999999</v>
      </c>
      <c r="P762" s="89">
        <f t="shared" si="434"/>
        <v>0</v>
      </c>
      <c r="Q762" s="11">
        <f t="shared" si="444"/>
        <v>0</v>
      </c>
      <c r="R762" s="7">
        <f t="shared" si="442"/>
        <v>0</v>
      </c>
      <c r="S762" s="89">
        <f t="shared" si="451"/>
        <v>0</v>
      </c>
      <c r="T762" s="98">
        <f t="shared" si="443"/>
        <v>8.5000000000000006E-2</v>
      </c>
      <c r="U762" s="97">
        <f t="shared" si="450"/>
        <v>6</v>
      </c>
      <c r="V762" s="97">
        <v>252</v>
      </c>
      <c r="W762" s="96">
        <f t="shared" si="435"/>
        <v>1.0019442679999999</v>
      </c>
      <c r="X762" s="89">
        <f t="shared" si="436"/>
        <v>0</v>
      </c>
      <c r="Y762" s="137">
        <f t="shared" si="437"/>
        <v>0</v>
      </c>
      <c r="Z762" s="99" t="str">
        <f t="shared" si="445"/>
        <v>J=</v>
      </c>
      <c r="AA762" s="94">
        <f t="shared" si="446"/>
        <v>45677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38"/>
        <v>45639</v>
      </c>
      <c r="B763" s="89">
        <f t="shared" si="431"/>
        <v>0</v>
      </c>
      <c r="C763" s="89">
        <f t="shared" si="453"/>
        <v>3.1009221856947988E-9</v>
      </c>
      <c r="D763" s="90">
        <f t="shared" si="439"/>
        <v>6997.15</v>
      </c>
      <c r="E763" s="91">
        <f t="shared" si="456"/>
        <v>7036.33</v>
      </c>
      <c r="F763" s="92">
        <f t="shared" si="457"/>
        <v>45586</v>
      </c>
      <c r="G763" s="93">
        <f t="shared" si="432"/>
        <v>5.5994226220676957E-3</v>
      </c>
      <c r="H763" s="94">
        <f t="shared" si="458"/>
        <v>45646</v>
      </c>
      <c r="I763" s="94">
        <f t="shared" si="433"/>
        <v>45646</v>
      </c>
      <c r="J763" s="95">
        <f t="shared" si="440"/>
        <v>21</v>
      </c>
      <c r="K763" s="95">
        <f t="shared" si="455"/>
        <v>16</v>
      </c>
      <c r="L763" s="8">
        <f t="shared" si="441"/>
        <v>1.00426338</v>
      </c>
      <c r="M763" s="96">
        <f t="shared" si="454"/>
        <v>1.00439962</v>
      </c>
      <c r="N763" s="96">
        <f t="shared" si="447"/>
        <v>1.0945757508560718</v>
      </c>
      <c r="O763" s="89">
        <f t="shared" si="452"/>
        <v>1.09924234</v>
      </c>
      <c r="P763" s="89">
        <f t="shared" si="434"/>
        <v>0</v>
      </c>
      <c r="Q763" s="11">
        <f t="shared" si="444"/>
        <v>0</v>
      </c>
      <c r="R763" s="7">
        <f t="shared" si="442"/>
        <v>0</v>
      </c>
      <c r="S763" s="89">
        <f t="shared" si="451"/>
        <v>0</v>
      </c>
      <c r="T763" s="98">
        <f t="shared" si="443"/>
        <v>8.5000000000000006E-2</v>
      </c>
      <c r="U763" s="97">
        <f t="shared" si="450"/>
        <v>7</v>
      </c>
      <c r="V763" s="97">
        <v>252</v>
      </c>
      <c r="W763" s="96">
        <f t="shared" si="435"/>
        <v>1.00226868</v>
      </c>
      <c r="X763" s="89">
        <f t="shared" si="436"/>
        <v>0</v>
      </c>
      <c r="Y763" s="137">
        <f t="shared" si="437"/>
        <v>0</v>
      </c>
      <c r="Z763" s="99" t="str">
        <f t="shared" si="445"/>
        <v>J=</v>
      </c>
      <c r="AA763" s="94">
        <f t="shared" si="446"/>
        <v>45677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38"/>
        <v>45640</v>
      </c>
      <c r="B764" s="89">
        <f t="shared" si="431"/>
        <v>0</v>
      </c>
      <c r="C764" s="89">
        <f t="shared" si="453"/>
        <v>3.1009221856947988E-9</v>
      </c>
      <c r="D764" s="90">
        <f t="shared" si="439"/>
        <v>6997.15</v>
      </c>
      <c r="E764" s="91">
        <f t="shared" si="456"/>
        <v>7036.33</v>
      </c>
      <c r="F764" s="92">
        <f t="shared" si="457"/>
        <v>45586</v>
      </c>
      <c r="G764" s="93">
        <f t="shared" si="432"/>
        <v>5.5994226220676957E-3</v>
      </c>
      <c r="H764" s="94">
        <f t="shared" si="458"/>
        <v>45646</v>
      </c>
      <c r="I764" s="94">
        <f t="shared" si="433"/>
        <v>45646</v>
      </c>
      <c r="J764" s="95">
        <f t="shared" si="440"/>
        <v>21</v>
      </c>
      <c r="K764" s="95">
        <f t="shared" si="455"/>
        <v>17</v>
      </c>
      <c r="L764" s="8">
        <f t="shared" si="441"/>
        <v>1.0045304500000001</v>
      </c>
      <c r="M764" s="96">
        <f t="shared" si="454"/>
        <v>1.00439962</v>
      </c>
      <c r="N764" s="96">
        <f t="shared" si="447"/>
        <v>1.0945757508560718</v>
      </c>
      <c r="O764" s="89">
        <f t="shared" si="452"/>
        <v>1.0995346699999999</v>
      </c>
      <c r="P764" s="89">
        <f t="shared" si="434"/>
        <v>0</v>
      </c>
      <c r="Q764" s="11">
        <f t="shared" si="444"/>
        <v>0</v>
      </c>
      <c r="R764" s="7">
        <f t="shared" si="442"/>
        <v>0</v>
      </c>
      <c r="S764" s="89">
        <f t="shared" si="451"/>
        <v>0</v>
      </c>
      <c r="T764" s="98">
        <f t="shared" si="443"/>
        <v>8.5000000000000006E-2</v>
      </c>
      <c r="U764" s="97">
        <f t="shared" si="450"/>
        <v>8</v>
      </c>
      <c r="V764" s="97">
        <v>252</v>
      </c>
      <c r="W764" s="96">
        <f t="shared" si="435"/>
        <v>1.0025931969999999</v>
      </c>
      <c r="X764" s="89">
        <f t="shared" si="436"/>
        <v>0</v>
      </c>
      <c r="Y764" s="137">
        <f t="shared" si="437"/>
        <v>0</v>
      </c>
      <c r="Z764" s="99" t="str">
        <f t="shared" si="445"/>
        <v>J=</v>
      </c>
      <c r="AA764" s="94">
        <f t="shared" si="446"/>
        <v>45677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38"/>
        <v>45641</v>
      </c>
      <c r="B765" s="89">
        <f t="shared" si="431"/>
        <v>0</v>
      </c>
      <c r="C765" s="89">
        <f t="shared" si="453"/>
        <v>3.1009221856947988E-9</v>
      </c>
      <c r="D765" s="90">
        <f t="shared" si="439"/>
        <v>6997.15</v>
      </c>
      <c r="E765" s="91">
        <f t="shared" si="456"/>
        <v>7036.33</v>
      </c>
      <c r="F765" s="92">
        <f t="shared" si="457"/>
        <v>45586</v>
      </c>
      <c r="G765" s="93">
        <f t="shared" si="432"/>
        <v>5.5994226220676957E-3</v>
      </c>
      <c r="H765" s="94">
        <f t="shared" si="458"/>
        <v>45646</v>
      </c>
      <c r="I765" s="94">
        <f t="shared" si="433"/>
        <v>45646</v>
      </c>
      <c r="J765" s="95">
        <f t="shared" si="440"/>
        <v>21</v>
      </c>
      <c r="K765" s="95">
        <f t="shared" si="455"/>
        <v>17</v>
      </c>
      <c r="L765" s="8">
        <f t="shared" si="441"/>
        <v>1.0045304500000001</v>
      </c>
      <c r="M765" s="96">
        <f t="shared" si="454"/>
        <v>1.00439962</v>
      </c>
      <c r="N765" s="96">
        <f t="shared" si="447"/>
        <v>1.0945757508560718</v>
      </c>
      <c r="O765" s="89">
        <f t="shared" si="452"/>
        <v>1.0995346699999999</v>
      </c>
      <c r="P765" s="89">
        <f t="shared" si="434"/>
        <v>0</v>
      </c>
      <c r="Q765" s="11">
        <f t="shared" si="444"/>
        <v>0</v>
      </c>
      <c r="R765" s="7">
        <f t="shared" si="442"/>
        <v>0</v>
      </c>
      <c r="S765" s="89">
        <f t="shared" si="451"/>
        <v>0</v>
      </c>
      <c r="T765" s="98">
        <f t="shared" si="443"/>
        <v>8.5000000000000006E-2</v>
      </c>
      <c r="U765" s="97">
        <f t="shared" si="450"/>
        <v>8</v>
      </c>
      <c r="V765" s="97">
        <v>252</v>
      </c>
      <c r="W765" s="96">
        <f t="shared" si="435"/>
        <v>1.0025931969999999</v>
      </c>
      <c r="X765" s="89">
        <f t="shared" si="436"/>
        <v>0</v>
      </c>
      <c r="Y765" s="137">
        <f t="shared" si="437"/>
        <v>0</v>
      </c>
      <c r="Z765" s="99" t="str">
        <f t="shared" si="445"/>
        <v>J=</v>
      </c>
      <c r="AA765" s="94">
        <f t="shared" si="446"/>
        <v>45677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38"/>
        <v>45642</v>
      </c>
      <c r="B766" s="89">
        <f t="shared" si="431"/>
        <v>0</v>
      </c>
      <c r="C766" s="89">
        <f t="shared" si="453"/>
        <v>3.1009221856947988E-9</v>
      </c>
      <c r="D766" s="90">
        <f t="shared" si="439"/>
        <v>6997.15</v>
      </c>
      <c r="E766" s="91">
        <f t="shared" si="456"/>
        <v>7036.33</v>
      </c>
      <c r="F766" s="92">
        <f t="shared" si="457"/>
        <v>45586</v>
      </c>
      <c r="G766" s="93">
        <f t="shared" si="432"/>
        <v>5.5994226220676957E-3</v>
      </c>
      <c r="H766" s="94">
        <f t="shared" si="458"/>
        <v>45646</v>
      </c>
      <c r="I766" s="94">
        <f t="shared" si="433"/>
        <v>45646</v>
      </c>
      <c r="J766" s="95">
        <f t="shared" si="440"/>
        <v>21</v>
      </c>
      <c r="K766" s="95">
        <f t="shared" si="455"/>
        <v>17</v>
      </c>
      <c r="L766" s="8">
        <f t="shared" si="441"/>
        <v>1.0045304500000001</v>
      </c>
      <c r="M766" s="96">
        <f t="shared" si="454"/>
        <v>1.00439962</v>
      </c>
      <c r="N766" s="96">
        <f t="shared" si="447"/>
        <v>1.0945757508560718</v>
      </c>
      <c r="O766" s="89">
        <f t="shared" si="452"/>
        <v>1.0995346699999999</v>
      </c>
      <c r="P766" s="89">
        <f t="shared" si="434"/>
        <v>0</v>
      </c>
      <c r="Q766" s="11">
        <f t="shared" si="444"/>
        <v>0</v>
      </c>
      <c r="R766" s="7">
        <f t="shared" si="442"/>
        <v>0</v>
      </c>
      <c r="S766" s="89">
        <f t="shared" si="451"/>
        <v>0</v>
      </c>
      <c r="T766" s="98">
        <f t="shared" si="443"/>
        <v>8.5000000000000006E-2</v>
      </c>
      <c r="U766" s="97">
        <f t="shared" si="450"/>
        <v>8</v>
      </c>
      <c r="V766" s="97">
        <v>252</v>
      </c>
      <c r="W766" s="96">
        <f t="shared" si="435"/>
        <v>1.0025931969999999</v>
      </c>
      <c r="X766" s="89">
        <f t="shared" si="436"/>
        <v>0</v>
      </c>
      <c r="Y766" s="137">
        <f t="shared" si="437"/>
        <v>0</v>
      </c>
      <c r="Z766" s="99" t="str">
        <f t="shared" si="445"/>
        <v>J=</v>
      </c>
      <c r="AA766" s="94">
        <f t="shared" si="446"/>
        <v>45677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38"/>
        <v>45643</v>
      </c>
      <c r="B767" s="89">
        <f t="shared" si="431"/>
        <v>0</v>
      </c>
      <c r="C767" s="89">
        <f t="shared" si="453"/>
        <v>3.1009221856947988E-9</v>
      </c>
      <c r="D767" s="90">
        <f t="shared" si="439"/>
        <v>6997.15</v>
      </c>
      <c r="E767" s="91">
        <f t="shared" si="456"/>
        <v>7036.33</v>
      </c>
      <c r="F767" s="92">
        <f t="shared" si="457"/>
        <v>45586</v>
      </c>
      <c r="G767" s="93">
        <f t="shared" si="432"/>
        <v>5.5994226220676957E-3</v>
      </c>
      <c r="H767" s="94">
        <f t="shared" si="458"/>
        <v>45646</v>
      </c>
      <c r="I767" s="94">
        <f t="shared" si="433"/>
        <v>45646</v>
      </c>
      <c r="J767" s="95">
        <f t="shared" si="440"/>
        <v>21</v>
      </c>
      <c r="K767" s="95">
        <f t="shared" si="455"/>
        <v>18</v>
      </c>
      <c r="L767" s="8">
        <f t="shared" si="441"/>
        <v>1.00479758</v>
      </c>
      <c r="M767" s="96">
        <f t="shared" si="454"/>
        <v>1.00439962</v>
      </c>
      <c r="N767" s="96">
        <f t="shared" si="447"/>
        <v>1.0945757508560718</v>
      </c>
      <c r="O767" s="89">
        <f t="shared" si="452"/>
        <v>1.09982706</v>
      </c>
      <c r="P767" s="89">
        <f t="shared" si="434"/>
        <v>0</v>
      </c>
      <c r="Q767" s="11">
        <f t="shared" si="444"/>
        <v>0</v>
      </c>
      <c r="R767" s="7">
        <f t="shared" si="442"/>
        <v>0</v>
      </c>
      <c r="S767" s="89">
        <f t="shared" si="451"/>
        <v>0</v>
      </c>
      <c r="T767" s="98">
        <f t="shared" si="443"/>
        <v>8.5000000000000006E-2</v>
      </c>
      <c r="U767" s="97">
        <f t="shared" si="450"/>
        <v>9</v>
      </c>
      <c r="V767" s="97">
        <v>252</v>
      </c>
      <c r="W767" s="96">
        <f t="shared" si="435"/>
        <v>1.0029178190000001</v>
      </c>
      <c r="X767" s="89">
        <f t="shared" si="436"/>
        <v>0</v>
      </c>
      <c r="Y767" s="137">
        <f t="shared" si="437"/>
        <v>0</v>
      </c>
      <c r="Z767" s="99" t="str">
        <f t="shared" si="445"/>
        <v>J=</v>
      </c>
      <c r="AA767" s="94">
        <f t="shared" si="446"/>
        <v>45677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38"/>
        <v>45644</v>
      </c>
      <c r="B768" s="89">
        <f t="shared" si="431"/>
        <v>0</v>
      </c>
      <c r="C768" s="89">
        <f t="shared" si="453"/>
        <v>3.1009221856947988E-9</v>
      </c>
      <c r="D768" s="90">
        <f t="shared" si="439"/>
        <v>6997.15</v>
      </c>
      <c r="E768" s="91">
        <f t="shared" si="456"/>
        <v>7036.33</v>
      </c>
      <c r="F768" s="92">
        <f t="shared" si="457"/>
        <v>45586</v>
      </c>
      <c r="G768" s="93">
        <f t="shared" si="432"/>
        <v>5.5994226220676957E-3</v>
      </c>
      <c r="H768" s="94">
        <f t="shared" si="458"/>
        <v>45646</v>
      </c>
      <c r="I768" s="94">
        <f t="shared" si="433"/>
        <v>45646</v>
      </c>
      <c r="J768" s="95">
        <f t="shared" si="440"/>
        <v>21</v>
      </c>
      <c r="K768" s="95">
        <f t="shared" si="455"/>
        <v>19</v>
      </c>
      <c r="L768" s="8">
        <f t="shared" si="441"/>
        <v>1.00506479</v>
      </c>
      <c r="M768" s="96">
        <f t="shared" si="454"/>
        <v>1.00439962</v>
      </c>
      <c r="N768" s="96">
        <f t="shared" si="447"/>
        <v>1.0945757508560718</v>
      </c>
      <c r="O768" s="89">
        <f t="shared" si="452"/>
        <v>1.1001195399999999</v>
      </c>
      <c r="P768" s="89">
        <f t="shared" si="434"/>
        <v>0</v>
      </c>
      <c r="Q768" s="11">
        <f t="shared" si="444"/>
        <v>0</v>
      </c>
      <c r="R768" s="7">
        <f t="shared" si="442"/>
        <v>0</v>
      </c>
      <c r="S768" s="89">
        <f t="shared" si="451"/>
        <v>0</v>
      </c>
      <c r="T768" s="98">
        <f t="shared" si="443"/>
        <v>8.5000000000000006E-2</v>
      </c>
      <c r="U768" s="97">
        <f t="shared" si="450"/>
        <v>10</v>
      </c>
      <c r="V768" s="97">
        <v>252</v>
      </c>
      <c r="W768" s="96">
        <f t="shared" si="435"/>
        <v>1.0032425469999999</v>
      </c>
      <c r="X768" s="89">
        <f t="shared" si="436"/>
        <v>0</v>
      </c>
      <c r="Y768" s="137">
        <f t="shared" si="437"/>
        <v>0</v>
      </c>
      <c r="Z768" s="99" t="str">
        <f t="shared" si="445"/>
        <v>J=</v>
      </c>
      <c r="AA768" s="94">
        <f t="shared" si="446"/>
        <v>45677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38"/>
        <v>45645</v>
      </c>
      <c r="B769" s="89">
        <f t="shared" si="431"/>
        <v>0</v>
      </c>
      <c r="C769" s="89">
        <f t="shared" si="453"/>
        <v>3.1009221856947988E-9</v>
      </c>
      <c r="D769" s="90">
        <f t="shared" si="439"/>
        <v>6997.15</v>
      </c>
      <c r="E769" s="91">
        <f t="shared" si="456"/>
        <v>7036.33</v>
      </c>
      <c r="F769" s="92">
        <f t="shared" si="457"/>
        <v>45586</v>
      </c>
      <c r="G769" s="93">
        <f t="shared" si="432"/>
        <v>5.5994226220676957E-3</v>
      </c>
      <c r="H769" s="94">
        <f t="shared" si="458"/>
        <v>45646</v>
      </c>
      <c r="I769" s="94">
        <f t="shared" si="433"/>
        <v>45646</v>
      </c>
      <c r="J769" s="95">
        <f t="shared" si="440"/>
        <v>21</v>
      </c>
      <c r="K769" s="95">
        <f t="shared" si="455"/>
        <v>20</v>
      </c>
      <c r="L769" s="8">
        <f t="shared" si="441"/>
        <v>1.0053320699999999</v>
      </c>
      <c r="M769" s="96">
        <f t="shared" si="454"/>
        <v>1.00439962</v>
      </c>
      <c r="N769" s="96">
        <f t="shared" si="447"/>
        <v>1.0945757508560718</v>
      </c>
      <c r="O769" s="89">
        <f t="shared" si="452"/>
        <v>1.1004121</v>
      </c>
      <c r="P769" s="89">
        <f t="shared" si="434"/>
        <v>0</v>
      </c>
      <c r="Q769" s="11">
        <f t="shared" si="444"/>
        <v>0</v>
      </c>
      <c r="R769" s="7">
        <f t="shared" si="442"/>
        <v>0</v>
      </c>
      <c r="S769" s="89">
        <f t="shared" si="451"/>
        <v>0</v>
      </c>
      <c r="T769" s="98">
        <f t="shared" si="443"/>
        <v>8.5000000000000006E-2</v>
      </c>
      <c r="U769" s="97">
        <f t="shared" si="450"/>
        <v>11</v>
      </c>
      <c r="V769" s="97">
        <v>252</v>
      </c>
      <c r="W769" s="96">
        <f t="shared" si="435"/>
        <v>1.0035673789999999</v>
      </c>
      <c r="X769" s="89">
        <f t="shared" si="436"/>
        <v>0</v>
      </c>
      <c r="Y769" s="137">
        <f t="shared" si="437"/>
        <v>0</v>
      </c>
      <c r="Z769" s="99" t="str">
        <f t="shared" si="445"/>
        <v>J=</v>
      </c>
      <c r="AA769" s="94">
        <f t="shared" si="446"/>
        <v>45677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38"/>
        <v>45646</v>
      </c>
      <c r="B770" s="89">
        <f t="shared" si="431"/>
        <v>0</v>
      </c>
      <c r="C770" s="89">
        <f t="shared" si="453"/>
        <v>3.1009221856947988E-9</v>
      </c>
      <c r="D770" s="90">
        <f t="shared" si="439"/>
        <v>6997.15</v>
      </c>
      <c r="E770" s="91">
        <f t="shared" si="456"/>
        <v>7036.33</v>
      </c>
      <c r="F770" s="92">
        <f t="shared" si="457"/>
        <v>45586</v>
      </c>
      <c r="G770" s="93">
        <f t="shared" si="432"/>
        <v>5.5994226220676957E-3</v>
      </c>
      <c r="H770" s="94">
        <f t="shared" si="458"/>
        <v>45677</v>
      </c>
      <c r="I770" s="94">
        <f t="shared" si="433"/>
        <v>45646</v>
      </c>
      <c r="J770" s="95">
        <f t="shared" si="440"/>
        <v>21</v>
      </c>
      <c r="K770" s="95">
        <f t="shared" si="455"/>
        <v>21</v>
      </c>
      <c r="L770" s="8">
        <f t="shared" si="441"/>
        <v>1.00559942</v>
      </c>
      <c r="M770" s="96">
        <f t="shared" si="454"/>
        <v>1.00439962</v>
      </c>
      <c r="N770" s="96">
        <f t="shared" si="447"/>
        <v>1.0945757508560718</v>
      </c>
      <c r="O770" s="89">
        <f t="shared" si="452"/>
        <v>1.1007047400000001</v>
      </c>
      <c r="P770" s="89">
        <f t="shared" si="434"/>
        <v>0</v>
      </c>
      <c r="Q770" s="11">
        <f t="shared" si="444"/>
        <v>0</v>
      </c>
      <c r="R770" s="7">
        <f t="shared" si="442"/>
        <v>0</v>
      </c>
      <c r="S770" s="89">
        <f t="shared" si="451"/>
        <v>0</v>
      </c>
      <c r="T770" s="98">
        <f t="shared" si="443"/>
        <v>8.5000000000000006E-2</v>
      </c>
      <c r="U770" s="97">
        <f t="shared" si="450"/>
        <v>12</v>
      </c>
      <c r="V770" s="97">
        <v>252</v>
      </c>
      <c r="W770" s="96">
        <f t="shared" si="435"/>
        <v>1.003892317</v>
      </c>
      <c r="X770" s="89">
        <f t="shared" si="436"/>
        <v>0</v>
      </c>
      <c r="Y770" s="137">
        <f t="shared" si="437"/>
        <v>0</v>
      </c>
      <c r="Z770" s="99" t="str">
        <f t="shared" si="445"/>
        <v>J=</v>
      </c>
      <c r="AA770" s="94">
        <f t="shared" si="446"/>
        <v>45677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38"/>
        <v>45647</v>
      </c>
      <c r="B771" s="89">
        <f t="shared" si="431"/>
        <v>0</v>
      </c>
      <c r="C771" s="89">
        <f t="shared" si="453"/>
        <v>3.1009221856947988E-9</v>
      </c>
      <c r="D771" s="90">
        <f t="shared" si="439"/>
        <v>7036.33</v>
      </c>
      <c r="E771" s="91">
        <f t="shared" si="456"/>
        <v>7063.77</v>
      </c>
      <c r="F771" s="92">
        <f t="shared" si="457"/>
        <v>45616</v>
      </c>
      <c r="G771" s="93">
        <f t="shared" si="432"/>
        <v>3.8997602443320289E-3</v>
      </c>
      <c r="H771" s="94">
        <f t="shared" si="458"/>
        <v>45677</v>
      </c>
      <c r="I771" s="94">
        <f t="shared" si="433"/>
        <v>45677</v>
      </c>
      <c r="J771" s="95">
        <f t="shared" si="440"/>
        <v>19</v>
      </c>
      <c r="K771" s="95">
        <f t="shared" si="455"/>
        <v>1</v>
      </c>
      <c r="L771" s="8">
        <f t="shared" si="441"/>
        <v>1.0002048699999999</v>
      </c>
      <c r="M771" s="96">
        <f t="shared" si="454"/>
        <v>1.00559942</v>
      </c>
      <c r="N771" s="96">
        <f t="shared" si="447"/>
        <v>1.1007047402069303</v>
      </c>
      <c r="O771" s="89">
        <f t="shared" si="452"/>
        <v>1.1009302400000001</v>
      </c>
      <c r="P771" s="89">
        <f t="shared" si="434"/>
        <v>0</v>
      </c>
      <c r="Q771" s="11">
        <f t="shared" si="444"/>
        <v>0</v>
      </c>
      <c r="R771" s="7">
        <f t="shared" si="442"/>
        <v>0</v>
      </c>
      <c r="S771" s="89">
        <f t="shared" si="451"/>
        <v>0</v>
      </c>
      <c r="T771" s="98">
        <f t="shared" si="443"/>
        <v>8.5000000000000006E-2</v>
      </c>
      <c r="U771" s="97">
        <f t="shared" si="450"/>
        <v>13</v>
      </c>
      <c r="V771" s="97">
        <v>252</v>
      </c>
      <c r="W771" s="96">
        <f t="shared" si="435"/>
        <v>1.0042173590000001</v>
      </c>
      <c r="X771" s="89">
        <f t="shared" si="436"/>
        <v>0</v>
      </c>
      <c r="Y771" s="137">
        <f t="shared" si="437"/>
        <v>0</v>
      </c>
      <c r="Z771" s="99" t="str">
        <f t="shared" si="445"/>
        <v>J=</v>
      </c>
      <c r="AA771" s="94">
        <f t="shared" si="446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38"/>
        <v>45648</v>
      </c>
      <c r="B772" s="89">
        <f t="shared" si="431"/>
        <v>0</v>
      </c>
      <c r="C772" s="89">
        <f t="shared" si="453"/>
        <v>3.1009221856947988E-9</v>
      </c>
      <c r="D772" s="90">
        <f t="shared" si="439"/>
        <v>7036.33</v>
      </c>
      <c r="E772" s="91">
        <f t="shared" si="456"/>
        <v>7063.77</v>
      </c>
      <c r="F772" s="92">
        <f t="shared" si="457"/>
        <v>45616</v>
      </c>
      <c r="G772" s="93">
        <f t="shared" si="432"/>
        <v>3.8997602443320289E-3</v>
      </c>
      <c r="H772" s="94">
        <f t="shared" si="458"/>
        <v>45677</v>
      </c>
      <c r="I772" s="94">
        <f t="shared" si="433"/>
        <v>45677</v>
      </c>
      <c r="J772" s="95">
        <f t="shared" si="440"/>
        <v>19</v>
      </c>
      <c r="K772" s="95">
        <f t="shared" si="455"/>
        <v>1</v>
      </c>
      <c r="L772" s="8">
        <f t="shared" si="441"/>
        <v>1.0002048699999999</v>
      </c>
      <c r="M772" s="96">
        <f t="shared" si="454"/>
        <v>1.00559942</v>
      </c>
      <c r="N772" s="96">
        <f t="shared" si="447"/>
        <v>1.1007047402069303</v>
      </c>
      <c r="O772" s="89">
        <f t="shared" si="452"/>
        <v>1.1009302400000001</v>
      </c>
      <c r="P772" s="89">
        <f t="shared" si="434"/>
        <v>0</v>
      </c>
      <c r="Q772" s="11">
        <f t="shared" si="444"/>
        <v>0</v>
      </c>
      <c r="R772" s="7">
        <f t="shared" si="442"/>
        <v>0</v>
      </c>
      <c r="S772" s="89">
        <f t="shared" si="451"/>
        <v>0</v>
      </c>
      <c r="T772" s="98">
        <f t="shared" si="443"/>
        <v>8.5000000000000006E-2</v>
      </c>
      <c r="U772" s="97">
        <f t="shared" si="450"/>
        <v>13</v>
      </c>
      <c r="V772" s="97">
        <v>252</v>
      </c>
      <c r="W772" s="96">
        <f t="shared" si="435"/>
        <v>1.0042173590000001</v>
      </c>
      <c r="X772" s="89">
        <f t="shared" si="436"/>
        <v>0</v>
      </c>
      <c r="Y772" s="137">
        <f t="shared" si="437"/>
        <v>0</v>
      </c>
      <c r="Z772" s="99" t="str">
        <f t="shared" si="445"/>
        <v>J=</v>
      </c>
      <c r="AA772" s="94">
        <f t="shared" si="446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38"/>
        <v>45649</v>
      </c>
      <c r="B773" s="89">
        <f t="shared" si="431"/>
        <v>0</v>
      </c>
      <c r="C773" s="89">
        <f t="shared" si="453"/>
        <v>3.1009221856947988E-9</v>
      </c>
      <c r="D773" s="90">
        <f t="shared" si="439"/>
        <v>7036.33</v>
      </c>
      <c r="E773" s="91">
        <f t="shared" si="456"/>
        <v>7063.77</v>
      </c>
      <c r="F773" s="92">
        <f t="shared" si="457"/>
        <v>45616</v>
      </c>
      <c r="G773" s="93">
        <f t="shared" si="432"/>
        <v>3.8997602443320289E-3</v>
      </c>
      <c r="H773" s="94">
        <f t="shared" si="458"/>
        <v>45677</v>
      </c>
      <c r="I773" s="94">
        <f t="shared" si="433"/>
        <v>45677</v>
      </c>
      <c r="J773" s="95">
        <f t="shared" si="440"/>
        <v>19</v>
      </c>
      <c r="K773" s="95">
        <f t="shared" si="455"/>
        <v>1</v>
      </c>
      <c r="L773" s="8">
        <f t="shared" si="441"/>
        <v>1.0002048699999999</v>
      </c>
      <c r="M773" s="96">
        <f t="shared" si="454"/>
        <v>1.00559942</v>
      </c>
      <c r="N773" s="96">
        <f t="shared" si="447"/>
        <v>1.1007047402069303</v>
      </c>
      <c r="O773" s="89">
        <f t="shared" si="452"/>
        <v>1.1009302400000001</v>
      </c>
      <c r="P773" s="89">
        <f t="shared" si="434"/>
        <v>0</v>
      </c>
      <c r="Q773" s="11">
        <f t="shared" si="444"/>
        <v>0</v>
      </c>
      <c r="R773" s="7">
        <f t="shared" si="442"/>
        <v>0</v>
      </c>
      <c r="S773" s="89">
        <f t="shared" si="451"/>
        <v>0</v>
      </c>
      <c r="T773" s="98">
        <f t="shared" si="443"/>
        <v>8.5000000000000006E-2</v>
      </c>
      <c r="U773" s="97">
        <f t="shared" si="450"/>
        <v>13</v>
      </c>
      <c r="V773" s="97">
        <v>252</v>
      </c>
      <c r="W773" s="96">
        <f t="shared" si="435"/>
        <v>1.0042173590000001</v>
      </c>
      <c r="X773" s="89">
        <f t="shared" si="436"/>
        <v>0</v>
      </c>
      <c r="Y773" s="137">
        <f t="shared" si="437"/>
        <v>0</v>
      </c>
      <c r="Z773" s="99" t="str">
        <f t="shared" si="445"/>
        <v>J=</v>
      </c>
      <c r="AA773" s="94">
        <f t="shared" si="446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38"/>
        <v>45650</v>
      </c>
      <c r="B774" s="89">
        <f t="shared" si="431"/>
        <v>0</v>
      </c>
      <c r="C774" s="89">
        <f t="shared" si="453"/>
        <v>3.1009221856947988E-9</v>
      </c>
      <c r="D774" s="90">
        <f t="shared" si="439"/>
        <v>7036.33</v>
      </c>
      <c r="E774" s="91">
        <f t="shared" si="456"/>
        <v>7063.77</v>
      </c>
      <c r="F774" s="92">
        <f t="shared" si="457"/>
        <v>45616</v>
      </c>
      <c r="G774" s="93">
        <f t="shared" si="432"/>
        <v>3.8997602443320289E-3</v>
      </c>
      <c r="H774" s="94">
        <f t="shared" si="458"/>
        <v>45677</v>
      </c>
      <c r="I774" s="94">
        <f t="shared" si="433"/>
        <v>45677</v>
      </c>
      <c r="J774" s="95">
        <f t="shared" si="440"/>
        <v>19</v>
      </c>
      <c r="K774" s="95">
        <f t="shared" si="455"/>
        <v>2</v>
      </c>
      <c r="L774" s="8">
        <f t="shared" si="441"/>
        <v>1.00040978</v>
      </c>
      <c r="M774" s="96">
        <f t="shared" si="454"/>
        <v>1.00559942</v>
      </c>
      <c r="N774" s="96">
        <f t="shared" si="447"/>
        <v>1.1007047402069303</v>
      </c>
      <c r="O774" s="89">
        <f t="shared" si="452"/>
        <v>1.10115578</v>
      </c>
      <c r="P774" s="89">
        <f t="shared" si="434"/>
        <v>0</v>
      </c>
      <c r="Q774" s="11">
        <f t="shared" si="444"/>
        <v>0</v>
      </c>
      <c r="R774" s="7">
        <f t="shared" si="442"/>
        <v>0</v>
      </c>
      <c r="S774" s="89">
        <f t="shared" si="451"/>
        <v>0</v>
      </c>
      <c r="T774" s="98">
        <f t="shared" si="443"/>
        <v>8.5000000000000006E-2</v>
      </c>
      <c r="U774" s="97">
        <f t="shared" si="450"/>
        <v>14</v>
      </c>
      <c r="V774" s="97">
        <v>252</v>
      </c>
      <c r="W774" s="96">
        <f t="shared" si="435"/>
        <v>1.0045425079999999</v>
      </c>
      <c r="X774" s="89">
        <f t="shared" si="436"/>
        <v>0</v>
      </c>
      <c r="Y774" s="137">
        <f t="shared" si="437"/>
        <v>0</v>
      </c>
      <c r="Z774" s="99" t="str">
        <f t="shared" si="445"/>
        <v>J=</v>
      </c>
      <c r="AA774" s="94">
        <f t="shared" si="446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38"/>
        <v>45651</v>
      </c>
      <c r="B775" s="89">
        <f t="shared" si="431"/>
        <v>0</v>
      </c>
      <c r="C775" s="89">
        <f t="shared" si="453"/>
        <v>3.1009221856947988E-9</v>
      </c>
      <c r="D775" s="90">
        <f t="shared" si="439"/>
        <v>7036.33</v>
      </c>
      <c r="E775" s="91">
        <f t="shared" si="456"/>
        <v>7063.77</v>
      </c>
      <c r="F775" s="92">
        <f t="shared" si="457"/>
        <v>45616</v>
      </c>
      <c r="G775" s="93">
        <f t="shared" si="432"/>
        <v>3.8997602443320289E-3</v>
      </c>
      <c r="H775" s="94">
        <f t="shared" si="458"/>
        <v>45677</v>
      </c>
      <c r="I775" s="94">
        <f t="shared" si="433"/>
        <v>45677</v>
      </c>
      <c r="J775" s="95">
        <f t="shared" si="440"/>
        <v>19</v>
      </c>
      <c r="K775" s="95">
        <f t="shared" si="455"/>
        <v>3</v>
      </c>
      <c r="L775" s="8">
        <f t="shared" si="441"/>
        <v>1.0006147400000001</v>
      </c>
      <c r="M775" s="96">
        <f t="shared" si="454"/>
        <v>1.00559942</v>
      </c>
      <c r="N775" s="96">
        <f t="shared" si="447"/>
        <v>1.1007047402069303</v>
      </c>
      <c r="O775" s="89">
        <f t="shared" si="452"/>
        <v>1.1013813800000001</v>
      </c>
      <c r="P775" s="89">
        <f t="shared" si="434"/>
        <v>0</v>
      </c>
      <c r="Q775" s="11">
        <f t="shared" si="444"/>
        <v>0</v>
      </c>
      <c r="R775" s="7">
        <f t="shared" si="442"/>
        <v>0</v>
      </c>
      <c r="S775" s="89">
        <f t="shared" si="451"/>
        <v>0</v>
      </c>
      <c r="T775" s="98">
        <f t="shared" si="443"/>
        <v>8.5000000000000006E-2</v>
      </c>
      <c r="U775" s="97">
        <f t="shared" si="450"/>
        <v>15</v>
      </c>
      <c r="V775" s="97">
        <v>252</v>
      </c>
      <c r="W775" s="96">
        <f t="shared" si="435"/>
        <v>1.0048677610000001</v>
      </c>
      <c r="X775" s="89">
        <f t="shared" si="436"/>
        <v>0</v>
      </c>
      <c r="Y775" s="137">
        <f t="shared" si="437"/>
        <v>0</v>
      </c>
      <c r="Z775" s="99" t="str">
        <f t="shared" si="445"/>
        <v>J=</v>
      </c>
      <c r="AA775" s="94">
        <f t="shared" si="446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38"/>
        <v>45652</v>
      </c>
      <c r="B776" s="89">
        <f t="shared" si="431"/>
        <v>0</v>
      </c>
      <c r="C776" s="89">
        <f t="shared" si="453"/>
        <v>3.1009221856947988E-9</v>
      </c>
      <c r="D776" s="90">
        <f t="shared" si="439"/>
        <v>7036.33</v>
      </c>
      <c r="E776" s="91">
        <f t="shared" si="456"/>
        <v>7063.77</v>
      </c>
      <c r="F776" s="92">
        <f t="shared" si="457"/>
        <v>45616</v>
      </c>
      <c r="G776" s="93">
        <f t="shared" si="432"/>
        <v>3.8997602443320289E-3</v>
      </c>
      <c r="H776" s="94">
        <f t="shared" si="458"/>
        <v>45677</v>
      </c>
      <c r="I776" s="94">
        <f t="shared" si="433"/>
        <v>45677</v>
      </c>
      <c r="J776" s="95">
        <f t="shared" si="440"/>
        <v>19</v>
      </c>
      <c r="K776" s="95">
        <f t="shared" si="455"/>
        <v>3</v>
      </c>
      <c r="L776" s="8">
        <f t="shared" si="441"/>
        <v>1.0006147400000001</v>
      </c>
      <c r="M776" s="96">
        <f t="shared" si="454"/>
        <v>1.00559942</v>
      </c>
      <c r="N776" s="96">
        <f t="shared" si="447"/>
        <v>1.1007047402069303</v>
      </c>
      <c r="O776" s="89">
        <f t="shared" si="452"/>
        <v>1.1013813800000001</v>
      </c>
      <c r="P776" s="89">
        <f t="shared" si="434"/>
        <v>0</v>
      </c>
      <c r="Q776" s="11">
        <f t="shared" si="444"/>
        <v>0</v>
      </c>
      <c r="R776" s="7">
        <f t="shared" si="442"/>
        <v>0</v>
      </c>
      <c r="S776" s="89">
        <f t="shared" si="451"/>
        <v>0</v>
      </c>
      <c r="T776" s="98">
        <f t="shared" si="443"/>
        <v>8.5000000000000006E-2</v>
      </c>
      <c r="U776" s="97">
        <f t="shared" si="450"/>
        <v>15</v>
      </c>
      <c r="V776" s="97">
        <v>252</v>
      </c>
      <c r="W776" s="96">
        <f t="shared" si="435"/>
        <v>1.0048677610000001</v>
      </c>
      <c r="X776" s="89">
        <f t="shared" si="436"/>
        <v>0</v>
      </c>
      <c r="Y776" s="137">
        <f t="shared" si="437"/>
        <v>0</v>
      </c>
      <c r="Z776" s="99" t="str">
        <f t="shared" si="445"/>
        <v>J=</v>
      </c>
      <c r="AA776" s="94">
        <f t="shared" si="446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38"/>
        <v>45653</v>
      </c>
      <c r="B777" s="89">
        <f t="shared" si="431"/>
        <v>0</v>
      </c>
      <c r="C777" s="89">
        <f t="shared" si="453"/>
        <v>3.1009221856947988E-9</v>
      </c>
      <c r="D777" s="90">
        <f t="shared" si="439"/>
        <v>7036.33</v>
      </c>
      <c r="E777" s="91">
        <f t="shared" si="456"/>
        <v>7063.77</v>
      </c>
      <c r="F777" s="92">
        <f t="shared" si="457"/>
        <v>45616</v>
      </c>
      <c r="G777" s="93">
        <f t="shared" si="432"/>
        <v>3.8997602443320289E-3</v>
      </c>
      <c r="H777" s="94">
        <f t="shared" si="458"/>
        <v>45677</v>
      </c>
      <c r="I777" s="94">
        <f t="shared" si="433"/>
        <v>45677</v>
      </c>
      <c r="J777" s="95">
        <f t="shared" si="440"/>
        <v>19</v>
      </c>
      <c r="K777" s="95">
        <f t="shared" si="455"/>
        <v>4</v>
      </c>
      <c r="L777" s="8">
        <f t="shared" si="441"/>
        <v>1.0008197400000001</v>
      </c>
      <c r="M777" s="96">
        <f t="shared" si="454"/>
        <v>1.00559942</v>
      </c>
      <c r="N777" s="96">
        <f t="shared" si="447"/>
        <v>1.1007047402069303</v>
      </c>
      <c r="O777" s="89">
        <f t="shared" si="452"/>
        <v>1.10160703</v>
      </c>
      <c r="P777" s="89">
        <f t="shared" si="434"/>
        <v>0</v>
      </c>
      <c r="Q777" s="11">
        <f t="shared" si="444"/>
        <v>0</v>
      </c>
      <c r="R777" s="7">
        <f t="shared" si="442"/>
        <v>0</v>
      </c>
      <c r="S777" s="89">
        <f t="shared" si="451"/>
        <v>0</v>
      </c>
      <c r="T777" s="98">
        <f t="shared" si="443"/>
        <v>8.5000000000000006E-2</v>
      </c>
      <c r="U777" s="97">
        <f t="shared" si="450"/>
        <v>16</v>
      </c>
      <c r="V777" s="97">
        <v>252</v>
      </c>
      <c r="W777" s="96">
        <f t="shared" si="435"/>
        <v>1.0051931190000001</v>
      </c>
      <c r="X777" s="89">
        <f t="shared" si="436"/>
        <v>0</v>
      </c>
      <c r="Y777" s="137">
        <f t="shared" si="437"/>
        <v>0</v>
      </c>
      <c r="Z777" s="99" t="str">
        <f t="shared" si="445"/>
        <v>J=</v>
      </c>
      <c r="AA777" s="94">
        <f t="shared" si="446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38"/>
        <v>45654</v>
      </c>
      <c r="B778" s="89">
        <f t="shared" ref="B778:B841" si="459">(P778+X778)</f>
        <v>0</v>
      </c>
      <c r="C778" s="89">
        <f t="shared" si="453"/>
        <v>3.1009221856947988E-9</v>
      </c>
      <c r="D778" s="90">
        <f t="shared" si="439"/>
        <v>7036.33</v>
      </c>
      <c r="E778" s="91">
        <f t="shared" si="456"/>
        <v>7063.77</v>
      </c>
      <c r="F778" s="92">
        <f t="shared" si="457"/>
        <v>45616</v>
      </c>
      <c r="G778" s="93">
        <f t="shared" ref="G778:G841" si="460">(E778/D778)-1</f>
        <v>3.8997602443320289E-3</v>
      </c>
      <c r="H778" s="94">
        <f t="shared" si="458"/>
        <v>45677</v>
      </c>
      <c r="I778" s="94">
        <f t="shared" ref="I778:I841" si="461">IF(A778&gt;I777,H778,I777)</f>
        <v>45677</v>
      </c>
      <c r="J778" s="95">
        <f t="shared" si="440"/>
        <v>19</v>
      </c>
      <c r="K778" s="95">
        <f t="shared" si="455"/>
        <v>5</v>
      </c>
      <c r="L778" s="8">
        <f t="shared" si="441"/>
        <v>1.0010247800000001</v>
      </c>
      <c r="M778" s="96">
        <f t="shared" si="454"/>
        <v>1.00559942</v>
      </c>
      <c r="N778" s="96">
        <f t="shared" si="447"/>
        <v>1.1007047402069303</v>
      </c>
      <c r="O778" s="89">
        <f t="shared" si="452"/>
        <v>1.10183272</v>
      </c>
      <c r="P778" s="89">
        <f t="shared" ref="P778:P841" si="462">TRUNC(C778*O778,8)</f>
        <v>0</v>
      </c>
      <c r="Q778" s="11">
        <f t="shared" si="444"/>
        <v>0</v>
      </c>
      <c r="R778" s="7">
        <f t="shared" si="442"/>
        <v>0</v>
      </c>
      <c r="S778" s="89">
        <f t="shared" si="451"/>
        <v>0</v>
      </c>
      <c r="T778" s="98">
        <f t="shared" si="443"/>
        <v>8.5000000000000006E-2</v>
      </c>
      <c r="U778" s="97">
        <f t="shared" si="450"/>
        <v>17</v>
      </c>
      <c r="V778" s="97">
        <v>252</v>
      </c>
      <c r="W778" s="96">
        <f t="shared" ref="W778:W841" si="463">ROUND((1+T778)^TRUNC((U778/V778),9),9)</f>
        <v>1.005518583</v>
      </c>
      <c r="X778" s="89">
        <f t="shared" ref="X778:X841" si="464">TRUNC((P778*(W778-1)),8)</f>
        <v>0</v>
      </c>
      <c r="Y778" s="137">
        <f t="shared" ref="Y778:Y841" si="465">IF(AND(Q778&gt;0,Z778&lt;&gt;"INCORPJ="),S778+X778,0)</f>
        <v>0</v>
      </c>
      <c r="Z778" s="99" t="str">
        <f t="shared" si="445"/>
        <v>J=</v>
      </c>
      <c r="AA778" s="94">
        <f t="shared" si="446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66">(A778+1)</f>
        <v>45655</v>
      </c>
      <c r="B779" s="89">
        <f t="shared" si="459"/>
        <v>0</v>
      </c>
      <c r="C779" s="89">
        <f t="shared" si="453"/>
        <v>3.1009221856947988E-9</v>
      </c>
      <c r="D779" s="90">
        <f t="shared" ref="D779:D842" si="467">IF(E779=E778,D778,E778)</f>
        <v>7036.33</v>
      </c>
      <c r="E779" s="91">
        <f t="shared" si="456"/>
        <v>7063.77</v>
      </c>
      <c r="F779" s="92">
        <f t="shared" si="457"/>
        <v>45616</v>
      </c>
      <c r="G779" s="93">
        <f t="shared" si="460"/>
        <v>3.8997602443320289E-3</v>
      </c>
      <c r="H779" s="94">
        <f t="shared" si="458"/>
        <v>45677</v>
      </c>
      <c r="I779" s="94">
        <f t="shared" si="461"/>
        <v>45677</v>
      </c>
      <c r="J779" s="95">
        <f t="shared" ref="J779:J842" si="468">IF(I779=I778,J778,NETWORKDAYS(I778,I779,$AD$201:$AD$502)-1)</f>
        <v>19</v>
      </c>
      <c r="K779" s="95">
        <f t="shared" si="455"/>
        <v>5</v>
      </c>
      <c r="L779" s="8">
        <f t="shared" ref="L779:L842" si="469">IF(E779&lt;D779,1,TRUNC((E779/D779)^TRUNC((K779/J779),9),8))</f>
        <v>1.0010247800000001</v>
      </c>
      <c r="M779" s="96">
        <f t="shared" si="454"/>
        <v>1.00559942</v>
      </c>
      <c r="N779" s="96">
        <f t="shared" si="447"/>
        <v>1.1007047402069303</v>
      </c>
      <c r="O779" s="89">
        <f t="shared" si="452"/>
        <v>1.10183272</v>
      </c>
      <c r="P779" s="89">
        <f t="shared" si="462"/>
        <v>0</v>
      </c>
      <c r="Q779" s="11">
        <f t="shared" si="444"/>
        <v>0</v>
      </c>
      <c r="R779" s="7">
        <f t="shared" ref="R779:R842" si="470">IF(Q779&gt;0,VLOOKUP($A779,$AD$10:$AI$200,6),0)</f>
        <v>0</v>
      </c>
      <c r="S779" s="89">
        <f t="shared" si="451"/>
        <v>0</v>
      </c>
      <c r="T779" s="98">
        <f t="shared" ref="T779:T842" si="471">(T778)</f>
        <v>8.5000000000000006E-2</v>
      </c>
      <c r="U779" s="97">
        <f t="shared" si="450"/>
        <v>17</v>
      </c>
      <c r="V779" s="97">
        <v>252</v>
      </c>
      <c r="W779" s="96">
        <f t="shared" si="463"/>
        <v>1.005518583</v>
      </c>
      <c r="X779" s="89">
        <f t="shared" si="464"/>
        <v>0</v>
      </c>
      <c r="Y779" s="137">
        <f t="shared" si="465"/>
        <v>0</v>
      </c>
      <c r="Z779" s="99" t="str">
        <f t="shared" si="445"/>
        <v>J=</v>
      </c>
      <c r="AA779" s="94">
        <f t="shared" si="446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66"/>
        <v>45656</v>
      </c>
      <c r="B780" s="89">
        <f t="shared" si="459"/>
        <v>0</v>
      </c>
      <c r="C780" s="89">
        <f t="shared" si="453"/>
        <v>3.1009221856947988E-9</v>
      </c>
      <c r="D780" s="90">
        <f t="shared" si="467"/>
        <v>7036.33</v>
      </c>
      <c r="E780" s="91">
        <f t="shared" si="456"/>
        <v>7063.77</v>
      </c>
      <c r="F780" s="92">
        <f t="shared" si="457"/>
        <v>45616</v>
      </c>
      <c r="G780" s="93">
        <f t="shared" si="460"/>
        <v>3.8997602443320289E-3</v>
      </c>
      <c r="H780" s="94">
        <f t="shared" si="458"/>
        <v>45677</v>
      </c>
      <c r="I780" s="94">
        <f t="shared" si="461"/>
        <v>45677</v>
      </c>
      <c r="J780" s="95">
        <f t="shared" si="468"/>
        <v>19</v>
      </c>
      <c r="K780" s="95">
        <f t="shared" si="455"/>
        <v>5</v>
      </c>
      <c r="L780" s="8">
        <f t="shared" si="469"/>
        <v>1.0010247800000001</v>
      </c>
      <c r="M780" s="96">
        <f t="shared" si="454"/>
        <v>1.00559942</v>
      </c>
      <c r="N780" s="96">
        <f t="shared" si="447"/>
        <v>1.1007047402069303</v>
      </c>
      <c r="O780" s="89">
        <f t="shared" si="452"/>
        <v>1.10183272</v>
      </c>
      <c r="P780" s="89">
        <f t="shared" si="462"/>
        <v>0</v>
      </c>
      <c r="Q780" s="11">
        <f t="shared" ref="Q780:Q843" si="472">IF(VLOOKUP(A780,AD$10:AK$200,8)=VLOOKUP(A779,AD$10:AK$200,8),0,VLOOKUP(A780,AD$10:AK$200,8))</f>
        <v>0</v>
      </c>
      <c r="R780" s="7">
        <f t="shared" si="470"/>
        <v>0</v>
      </c>
      <c r="S780" s="89">
        <f t="shared" si="451"/>
        <v>0</v>
      </c>
      <c r="T780" s="98">
        <f t="shared" si="471"/>
        <v>8.5000000000000006E-2</v>
      </c>
      <c r="U780" s="97">
        <f t="shared" si="450"/>
        <v>17</v>
      </c>
      <c r="V780" s="97">
        <v>252</v>
      </c>
      <c r="W780" s="96">
        <f t="shared" si="463"/>
        <v>1.005518583</v>
      </c>
      <c r="X780" s="89">
        <f t="shared" si="464"/>
        <v>0</v>
      </c>
      <c r="Y780" s="137">
        <f t="shared" si="465"/>
        <v>0</v>
      </c>
      <c r="Z780" s="99" t="str">
        <f t="shared" ref="Z780:Z843" si="473">IF($Q779&gt;0,VLOOKUP($A779,$AD$10:$AM$200,9),Z779)</f>
        <v>J=</v>
      </c>
      <c r="AA780" s="94">
        <f t="shared" ref="AA780:AA843" si="474">IF($Q779&gt;0,VLOOKUP($A779,$AD$10:$AM$200,10),AA779)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66"/>
        <v>45657</v>
      </c>
      <c r="B781" s="89">
        <f t="shared" si="459"/>
        <v>0</v>
      </c>
      <c r="C781" s="89">
        <f t="shared" si="453"/>
        <v>3.1009221856947988E-9</v>
      </c>
      <c r="D781" s="90">
        <f t="shared" si="467"/>
        <v>7036.33</v>
      </c>
      <c r="E781" s="91">
        <f t="shared" si="456"/>
        <v>7063.77</v>
      </c>
      <c r="F781" s="92">
        <f t="shared" si="457"/>
        <v>45616</v>
      </c>
      <c r="G781" s="93">
        <f t="shared" si="460"/>
        <v>3.8997602443320289E-3</v>
      </c>
      <c r="H781" s="94">
        <f t="shared" si="458"/>
        <v>45677</v>
      </c>
      <c r="I781" s="94">
        <f t="shared" si="461"/>
        <v>45677</v>
      </c>
      <c r="J781" s="95">
        <f t="shared" si="468"/>
        <v>19</v>
      </c>
      <c r="K781" s="95">
        <f t="shared" si="455"/>
        <v>6</v>
      </c>
      <c r="L781" s="8">
        <f t="shared" si="469"/>
        <v>1.00122986</v>
      </c>
      <c r="M781" s="96">
        <f t="shared" si="454"/>
        <v>1.00559942</v>
      </c>
      <c r="N781" s="96">
        <f t="shared" si="447"/>
        <v>1.1007047402069303</v>
      </c>
      <c r="O781" s="89">
        <f t="shared" si="452"/>
        <v>1.1020584499999999</v>
      </c>
      <c r="P781" s="89">
        <f t="shared" si="462"/>
        <v>0</v>
      </c>
      <c r="Q781" s="11">
        <f t="shared" si="472"/>
        <v>0</v>
      </c>
      <c r="R781" s="7">
        <f t="shared" si="470"/>
        <v>0</v>
      </c>
      <c r="S781" s="89">
        <f t="shared" si="451"/>
        <v>0</v>
      </c>
      <c r="T781" s="98">
        <f t="shared" si="471"/>
        <v>8.5000000000000006E-2</v>
      </c>
      <c r="U781" s="97">
        <f t="shared" si="450"/>
        <v>18</v>
      </c>
      <c r="V781" s="97">
        <v>252</v>
      </c>
      <c r="W781" s="96">
        <f t="shared" si="463"/>
        <v>1.005844153</v>
      </c>
      <c r="X781" s="89">
        <f t="shared" si="464"/>
        <v>0</v>
      </c>
      <c r="Y781" s="137">
        <f t="shared" si="465"/>
        <v>0</v>
      </c>
      <c r="Z781" s="99" t="str">
        <f t="shared" si="473"/>
        <v>J=</v>
      </c>
      <c r="AA781" s="94">
        <f t="shared" si="474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66"/>
        <v>45658</v>
      </c>
      <c r="B782" s="89">
        <f t="shared" si="459"/>
        <v>0</v>
      </c>
      <c r="C782" s="89">
        <f t="shared" si="453"/>
        <v>3.1009221856947988E-9</v>
      </c>
      <c r="D782" s="90">
        <f t="shared" si="467"/>
        <v>7036.33</v>
      </c>
      <c r="E782" s="91">
        <f t="shared" si="456"/>
        <v>7063.77</v>
      </c>
      <c r="F782" s="92">
        <f t="shared" si="457"/>
        <v>45616</v>
      </c>
      <c r="G782" s="93">
        <f t="shared" si="460"/>
        <v>3.8997602443320289E-3</v>
      </c>
      <c r="H782" s="94">
        <f t="shared" si="458"/>
        <v>45677</v>
      </c>
      <c r="I782" s="94">
        <f t="shared" si="461"/>
        <v>45677</v>
      </c>
      <c r="J782" s="95">
        <f t="shared" si="468"/>
        <v>19</v>
      </c>
      <c r="K782" s="95">
        <f t="shared" si="455"/>
        <v>7</v>
      </c>
      <c r="L782" s="8">
        <f t="shared" si="469"/>
        <v>1.00143498</v>
      </c>
      <c r="M782" s="96">
        <f t="shared" si="454"/>
        <v>1.00559942</v>
      </c>
      <c r="N782" s="96">
        <f t="shared" si="447"/>
        <v>1.1007047402069303</v>
      </c>
      <c r="O782" s="89">
        <f t="shared" si="452"/>
        <v>1.10228422</v>
      </c>
      <c r="P782" s="89">
        <f t="shared" si="462"/>
        <v>0</v>
      </c>
      <c r="Q782" s="11">
        <f t="shared" si="472"/>
        <v>0</v>
      </c>
      <c r="R782" s="7">
        <f t="shared" si="470"/>
        <v>0</v>
      </c>
      <c r="S782" s="89">
        <f t="shared" si="451"/>
        <v>0</v>
      </c>
      <c r="T782" s="98">
        <f t="shared" si="471"/>
        <v>8.5000000000000006E-2</v>
      </c>
      <c r="U782" s="97">
        <f t="shared" si="450"/>
        <v>19</v>
      </c>
      <c r="V782" s="97">
        <v>252</v>
      </c>
      <c r="W782" s="96">
        <f t="shared" si="463"/>
        <v>1.0061698269999999</v>
      </c>
      <c r="X782" s="89">
        <f t="shared" si="464"/>
        <v>0</v>
      </c>
      <c r="Y782" s="137">
        <f t="shared" si="465"/>
        <v>0</v>
      </c>
      <c r="Z782" s="99" t="str">
        <f t="shared" si="473"/>
        <v>J=</v>
      </c>
      <c r="AA782" s="94">
        <f t="shared" si="474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66"/>
        <v>45659</v>
      </c>
      <c r="B783" s="89">
        <f t="shared" si="459"/>
        <v>0</v>
      </c>
      <c r="C783" s="89">
        <f t="shared" si="453"/>
        <v>3.1009221856947988E-9</v>
      </c>
      <c r="D783" s="90">
        <f t="shared" si="467"/>
        <v>7036.33</v>
      </c>
      <c r="E783" s="91">
        <f t="shared" si="456"/>
        <v>7063.77</v>
      </c>
      <c r="F783" s="92">
        <f t="shared" si="457"/>
        <v>45616</v>
      </c>
      <c r="G783" s="93">
        <f t="shared" si="460"/>
        <v>3.8997602443320289E-3</v>
      </c>
      <c r="H783" s="94">
        <f t="shared" si="458"/>
        <v>45677</v>
      </c>
      <c r="I783" s="94">
        <f t="shared" si="461"/>
        <v>45677</v>
      </c>
      <c r="J783" s="95">
        <f t="shared" si="468"/>
        <v>19</v>
      </c>
      <c r="K783" s="95">
        <f t="shared" si="455"/>
        <v>7</v>
      </c>
      <c r="L783" s="8">
        <f t="shared" si="469"/>
        <v>1.00143498</v>
      </c>
      <c r="M783" s="96">
        <f t="shared" si="454"/>
        <v>1.00559942</v>
      </c>
      <c r="N783" s="96">
        <f t="shared" si="447"/>
        <v>1.1007047402069303</v>
      </c>
      <c r="O783" s="89">
        <f t="shared" si="452"/>
        <v>1.10228422</v>
      </c>
      <c r="P783" s="89">
        <f t="shared" si="462"/>
        <v>0</v>
      </c>
      <c r="Q783" s="11">
        <f t="shared" si="472"/>
        <v>0</v>
      </c>
      <c r="R783" s="7">
        <f t="shared" si="470"/>
        <v>0</v>
      </c>
      <c r="S783" s="89">
        <f t="shared" si="451"/>
        <v>0</v>
      </c>
      <c r="T783" s="98">
        <f t="shared" si="471"/>
        <v>8.5000000000000006E-2</v>
      </c>
      <c r="U783" s="97">
        <f t="shared" si="450"/>
        <v>19</v>
      </c>
      <c r="V783" s="97">
        <v>252</v>
      </c>
      <c r="W783" s="96">
        <f t="shared" si="463"/>
        <v>1.0061698269999999</v>
      </c>
      <c r="X783" s="89">
        <f t="shared" si="464"/>
        <v>0</v>
      </c>
      <c r="Y783" s="137">
        <f t="shared" si="465"/>
        <v>0</v>
      </c>
      <c r="Z783" s="99" t="str">
        <f t="shared" si="473"/>
        <v>J=</v>
      </c>
      <c r="AA783" s="94">
        <f t="shared" si="474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66"/>
        <v>45660</v>
      </c>
      <c r="B784" s="89">
        <f t="shared" si="459"/>
        <v>0</v>
      </c>
      <c r="C784" s="89">
        <f t="shared" si="453"/>
        <v>3.1009221856947988E-9</v>
      </c>
      <c r="D784" s="90">
        <f t="shared" si="467"/>
        <v>7036.33</v>
      </c>
      <c r="E784" s="91">
        <f t="shared" si="456"/>
        <v>7063.77</v>
      </c>
      <c r="F784" s="92">
        <f t="shared" si="457"/>
        <v>45616</v>
      </c>
      <c r="G784" s="93">
        <f t="shared" si="460"/>
        <v>3.8997602443320289E-3</v>
      </c>
      <c r="H784" s="94">
        <f t="shared" si="458"/>
        <v>45677</v>
      </c>
      <c r="I784" s="94">
        <f t="shared" si="461"/>
        <v>45677</v>
      </c>
      <c r="J784" s="95">
        <f t="shared" si="468"/>
        <v>19</v>
      </c>
      <c r="K784" s="95">
        <f t="shared" si="455"/>
        <v>8</v>
      </c>
      <c r="L784" s="8">
        <f t="shared" si="469"/>
        <v>1.0016401500000001</v>
      </c>
      <c r="M784" s="96">
        <f t="shared" si="454"/>
        <v>1.00559942</v>
      </c>
      <c r="N784" s="96">
        <f t="shared" si="447"/>
        <v>1.1007047402069303</v>
      </c>
      <c r="O784" s="89">
        <f t="shared" si="452"/>
        <v>1.10251006</v>
      </c>
      <c r="P784" s="89">
        <f t="shared" si="462"/>
        <v>0</v>
      </c>
      <c r="Q784" s="11">
        <f t="shared" si="472"/>
        <v>0</v>
      </c>
      <c r="R784" s="7">
        <f t="shared" si="470"/>
        <v>0</v>
      </c>
      <c r="S784" s="89">
        <f t="shared" si="451"/>
        <v>0</v>
      </c>
      <c r="T784" s="98">
        <f t="shared" si="471"/>
        <v>8.5000000000000006E-2</v>
      </c>
      <c r="U784" s="97">
        <f t="shared" si="450"/>
        <v>20</v>
      </c>
      <c r="V784" s="97">
        <v>252</v>
      </c>
      <c r="W784" s="96">
        <f t="shared" si="463"/>
        <v>1.006495608</v>
      </c>
      <c r="X784" s="89">
        <f t="shared" si="464"/>
        <v>0</v>
      </c>
      <c r="Y784" s="137">
        <f t="shared" si="465"/>
        <v>0</v>
      </c>
      <c r="Z784" s="99" t="str">
        <f t="shared" si="473"/>
        <v>J=</v>
      </c>
      <c r="AA784" s="94">
        <f t="shared" si="474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66"/>
        <v>45661</v>
      </c>
      <c r="B785" s="89">
        <f t="shared" si="459"/>
        <v>0</v>
      </c>
      <c r="C785" s="89">
        <f t="shared" si="453"/>
        <v>3.1009221856947988E-9</v>
      </c>
      <c r="D785" s="90">
        <f t="shared" si="467"/>
        <v>7036.33</v>
      </c>
      <c r="E785" s="91">
        <f t="shared" si="456"/>
        <v>7063.77</v>
      </c>
      <c r="F785" s="92">
        <f t="shared" si="457"/>
        <v>45616</v>
      </c>
      <c r="G785" s="93">
        <f t="shared" si="460"/>
        <v>3.8997602443320289E-3</v>
      </c>
      <c r="H785" s="94">
        <f t="shared" si="458"/>
        <v>45677</v>
      </c>
      <c r="I785" s="94">
        <f t="shared" si="461"/>
        <v>45677</v>
      </c>
      <c r="J785" s="95">
        <f t="shared" si="468"/>
        <v>19</v>
      </c>
      <c r="K785" s="95">
        <f t="shared" si="455"/>
        <v>9</v>
      </c>
      <c r="L785" s="8">
        <f t="shared" si="469"/>
        <v>1.0018453599999999</v>
      </c>
      <c r="M785" s="96">
        <f t="shared" si="454"/>
        <v>1.00559942</v>
      </c>
      <c r="N785" s="96">
        <f t="shared" si="447"/>
        <v>1.1007047402069303</v>
      </c>
      <c r="O785" s="89">
        <f t="shared" si="452"/>
        <v>1.1027359299999999</v>
      </c>
      <c r="P785" s="89">
        <f t="shared" si="462"/>
        <v>0</v>
      </c>
      <c r="Q785" s="11">
        <f t="shared" si="472"/>
        <v>0</v>
      </c>
      <c r="R785" s="7">
        <f t="shared" si="470"/>
        <v>0</v>
      </c>
      <c r="S785" s="89">
        <f t="shared" si="451"/>
        <v>0</v>
      </c>
      <c r="T785" s="98">
        <f t="shared" si="471"/>
        <v>8.5000000000000006E-2</v>
      </c>
      <c r="U785" s="97">
        <f t="shared" si="450"/>
        <v>21</v>
      </c>
      <c r="V785" s="97">
        <v>252</v>
      </c>
      <c r="W785" s="96">
        <f t="shared" si="463"/>
        <v>1.0068214929999999</v>
      </c>
      <c r="X785" s="89">
        <f t="shared" si="464"/>
        <v>0</v>
      </c>
      <c r="Y785" s="137">
        <f t="shared" si="465"/>
        <v>0</v>
      </c>
      <c r="Z785" s="99" t="str">
        <f t="shared" si="473"/>
        <v>J=</v>
      </c>
      <c r="AA785" s="94">
        <f t="shared" si="474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66"/>
        <v>45662</v>
      </c>
      <c r="B786" s="89">
        <f t="shared" si="459"/>
        <v>0</v>
      </c>
      <c r="C786" s="89">
        <f t="shared" si="453"/>
        <v>3.1009221856947988E-9</v>
      </c>
      <c r="D786" s="90">
        <f t="shared" si="467"/>
        <v>7036.33</v>
      </c>
      <c r="E786" s="91">
        <f t="shared" si="456"/>
        <v>7063.77</v>
      </c>
      <c r="F786" s="92">
        <f t="shared" si="457"/>
        <v>45616</v>
      </c>
      <c r="G786" s="93">
        <f t="shared" si="460"/>
        <v>3.8997602443320289E-3</v>
      </c>
      <c r="H786" s="94">
        <f t="shared" si="458"/>
        <v>45677</v>
      </c>
      <c r="I786" s="94">
        <f t="shared" si="461"/>
        <v>45677</v>
      </c>
      <c r="J786" s="95">
        <f t="shared" si="468"/>
        <v>19</v>
      </c>
      <c r="K786" s="95">
        <f t="shared" si="455"/>
        <v>9</v>
      </c>
      <c r="L786" s="8">
        <f t="shared" si="469"/>
        <v>1.0018453599999999</v>
      </c>
      <c r="M786" s="96">
        <f t="shared" si="454"/>
        <v>1.00559942</v>
      </c>
      <c r="N786" s="96">
        <f t="shared" si="447"/>
        <v>1.1007047402069303</v>
      </c>
      <c r="O786" s="89">
        <f t="shared" si="452"/>
        <v>1.1027359299999999</v>
      </c>
      <c r="P786" s="89">
        <f t="shared" si="462"/>
        <v>0</v>
      </c>
      <c r="Q786" s="11">
        <f t="shared" si="472"/>
        <v>0</v>
      </c>
      <c r="R786" s="7">
        <f t="shared" si="470"/>
        <v>0</v>
      </c>
      <c r="S786" s="89">
        <f t="shared" si="451"/>
        <v>0</v>
      </c>
      <c r="T786" s="98">
        <f t="shared" si="471"/>
        <v>8.5000000000000006E-2</v>
      </c>
      <c r="U786" s="97">
        <f t="shared" si="450"/>
        <v>21</v>
      </c>
      <c r="V786" s="97">
        <v>252</v>
      </c>
      <c r="W786" s="96">
        <f t="shared" si="463"/>
        <v>1.0068214929999999</v>
      </c>
      <c r="X786" s="89">
        <f t="shared" si="464"/>
        <v>0</v>
      </c>
      <c r="Y786" s="137">
        <f t="shared" si="465"/>
        <v>0</v>
      </c>
      <c r="Z786" s="99" t="str">
        <f t="shared" si="473"/>
        <v>J=</v>
      </c>
      <c r="AA786" s="94">
        <f t="shared" si="474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66"/>
        <v>45663</v>
      </c>
      <c r="B787" s="89">
        <f t="shared" si="459"/>
        <v>0</v>
      </c>
      <c r="C787" s="89">
        <f t="shared" si="453"/>
        <v>3.1009221856947988E-9</v>
      </c>
      <c r="D787" s="90">
        <f t="shared" si="467"/>
        <v>7036.33</v>
      </c>
      <c r="E787" s="91">
        <f t="shared" si="456"/>
        <v>7063.77</v>
      </c>
      <c r="F787" s="92">
        <f t="shared" si="457"/>
        <v>45616</v>
      </c>
      <c r="G787" s="93">
        <f t="shared" si="460"/>
        <v>3.8997602443320289E-3</v>
      </c>
      <c r="H787" s="94">
        <f t="shared" si="458"/>
        <v>45677</v>
      </c>
      <c r="I787" s="94">
        <f t="shared" si="461"/>
        <v>45677</v>
      </c>
      <c r="J787" s="95">
        <f t="shared" si="468"/>
        <v>19</v>
      </c>
      <c r="K787" s="95">
        <f t="shared" si="455"/>
        <v>9</v>
      </c>
      <c r="L787" s="8">
        <f t="shared" si="469"/>
        <v>1.0018453599999999</v>
      </c>
      <c r="M787" s="96">
        <f t="shared" si="454"/>
        <v>1.00559942</v>
      </c>
      <c r="N787" s="96">
        <f t="shared" si="447"/>
        <v>1.1007047402069303</v>
      </c>
      <c r="O787" s="89">
        <f t="shared" si="452"/>
        <v>1.1027359299999999</v>
      </c>
      <c r="P787" s="89">
        <f t="shared" si="462"/>
        <v>0</v>
      </c>
      <c r="Q787" s="11">
        <f t="shared" si="472"/>
        <v>0</v>
      </c>
      <c r="R787" s="7">
        <f t="shared" si="470"/>
        <v>0</v>
      </c>
      <c r="S787" s="89">
        <f t="shared" si="451"/>
        <v>0</v>
      </c>
      <c r="T787" s="98">
        <f t="shared" si="471"/>
        <v>8.5000000000000006E-2</v>
      </c>
      <c r="U787" s="97">
        <f t="shared" si="450"/>
        <v>21</v>
      </c>
      <c r="V787" s="97">
        <v>252</v>
      </c>
      <c r="W787" s="96">
        <f t="shared" si="463"/>
        <v>1.0068214929999999</v>
      </c>
      <c r="X787" s="89">
        <f t="shared" si="464"/>
        <v>0</v>
      </c>
      <c r="Y787" s="137">
        <f t="shared" si="465"/>
        <v>0</v>
      </c>
      <c r="Z787" s="99" t="str">
        <f t="shared" si="473"/>
        <v>J=</v>
      </c>
      <c r="AA787" s="94">
        <f t="shared" si="474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66"/>
        <v>45664</v>
      </c>
      <c r="B788" s="89">
        <f t="shared" si="459"/>
        <v>0</v>
      </c>
      <c r="C788" s="89">
        <f t="shared" si="453"/>
        <v>3.1009221856947988E-9</v>
      </c>
      <c r="D788" s="90">
        <f t="shared" si="467"/>
        <v>7036.33</v>
      </c>
      <c r="E788" s="91">
        <f t="shared" si="456"/>
        <v>7063.77</v>
      </c>
      <c r="F788" s="92">
        <f t="shared" si="457"/>
        <v>45616</v>
      </c>
      <c r="G788" s="93">
        <f t="shared" si="460"/>
        <v>3.8997602443320289E-3</v>
      </c>
      <c r="H788" s="94">
        <f t="shared" si="458"/>
        <v>45677</v>
      </c>
      <c r="I788" s="94">
        <f t="shared" si="461"/>
        <v>45677</v>
      </c>
      <c r="J788" s="95">
        <f t="shared" si="468"/>
        <v>19</v>
      </c>
      <c r="K788" s="95">
        <f t="shared" si="455"/>
        <v>10</v>
      </c>
      <c r="L788" s="8">
        <f t="shared" si="469"/>
        <v>1.00205061</v>
      </c>
      <c r="M788" s="96">
        <f t="shared" si="454"/>
        <v>1.00559942</v>
      </c>
      <c r="N788" s="96">
        <f t="shared" si="447"/>
        <v>1.1007047402069303</v>
      </c>
      <c r="O788" s="89">
        <f t="shared" si="452"/>
        <v>1.10296185</v>
      </c>
      <c r="P788" s="89">
        <f t="shared" si="462"/>
        <v>0</v>
      </c>
      <c r="Q788" s="11">
        <f t="shared" si="472"/>
        <v>0</v>
      </c>
      <c r="R788" s="7">
        <f t="shared" si="470"/>
        <v>0</v>
      </c>
      <c r="S788" s="89">
        <f t="shared" si="451"/>
        <v>0</v>
      </c>
      <c r="T788" s="98">
        <f t="shared" si="471"/>
        <v>8.5000000000000006E-2</v>
      </c>
      <c r="U788" s="97">
        <f t="shared" si="450"/>
        <v>22</v>
      </c>
      <c r="V788" s="97">
        <v>252</v>
      </c>
      <c r="W788" s="96">
        <f t="shared" si="463"/>
        <v>1.007147485</v>
      </c>
      <c r="X788" s="89">
        <f t="shared" si="464"/>
        <v>0</v>
      </c>
      <c r="Y788" s="137">
        <f t="shared" si="465"/>
        <v>0</v>
      </c>
      <c r="Z788" s="99" t="str">
        <f t="shared" si="473"/>
        <v>J=</v>
      </c>
      <c r="AA788" s="94">
        <f t="shared" si="474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66"/>
        <v>45665</v>
      </c>
      <c r="B789" s="89">
        <f t="shared" si="459"/>
        <v>0</v>
      </c>
      <c r="C789" s="89">
        <f t="shared" si="453"/>
        <v>3.1009221856947988E-9</v>
      </c>
      <c r="D789" s="90">
        <f t="shared" si="467"/>
        <v>7036.33</v>
      </c>
      <c r="E789" s="91">
        <f t="shared" si="456"/>
        <v>7063.77</v>
      </c>
      <c r="F789" s="92">
        <f t="shared" si="457"/>
        <v>45616</v>
      </c>
      <c r="G789" s="93">
        <f t="shared" si="460"/>
        <v>3.8997602443320289E-3</v>
      </c>
      <c r="H789" s="94">
        <f t="shared" si="458"/>
        <v>45677</v>
      </c>
      <c r="I789" s="94">
        <f t="shared" si="461"/>
        <v>45677</v>
      </c>
      <c r="J789" s="95">
        <f t="shared" si="468"/>
        <v>19</v>
      </c>
      <c r="K789" s="95">
        <f t="shared" si="455"/>
        <v>11</v>
      </c>
      <c r="L789" s="8">
        <f t="shared" si="469"/>
        <v>1.0022559</v>
      </c>
      <c r="M789" s="96">
        <f t="shared" si="454"/>
        <v>1.00559942</v>
      </c>
      <c r="N789" s="96">
        <f t="shared" si="447"/>
        <v>1.1007047402069303</v>
      </c>
      <c r="O789" s="89">
        <f t="shared" si="452"/>
        <v>1.10318782</v>
      </c>
      <c r="P789" s="89">
        <f t="shared" si="462"/>
        <v>0</v>
      </c>
      <c r="Q789" s="11">
        <f t="shared" si="472"/>
        <v>0</v>
      </c>
      <c r="R789" s="7">
        <f t="shared" si="470"/>
        <v>0</v>
      </c>
      <c r="S789" s="89">
        <f t="shared" si="451"/>
        <v>0</v>
      </c>
      <c r="T789" s="98">
        <f t="shared" si="471"/>
        <v>8.5000000000000006E-2</v>
      </c>
      <c r="U789" s="97">
        <f t="shared" si="450"/>
        <v>23</v>
      </c>
      <c r="V789" s="97">
        <v>252</v>
      </c>
      <c r="W789" s="96">
        <f t="shared" si="463"/>
        <v>1.007473581</v>
      </c>
      <c r="X789" s="89">
        <f t="shared" si="464"/>
        <v>0</v>
      </c>
      <c r="Y789" s="137">
        <f t="shared" si="465"/>
        <v>0</v>
      </c>
      <c r="Z789" s="99" t="str">
        <f t="shared" si="473"/>
        <v>J=</v>
      </c>
      <c r="AA789" s="94">
        <f t="shared" si="474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66"/>
        <v>45666</v>
      </c>
      <c r="B790" s="89">
        <f t="shared" si="459"/>
        <v>0</v>
      </c>
      <c r="C790" s="89">
        <f t="shared" si="453"/>
        <v>3.1009221856947988E-9</v>
      </c>
      <c r="D790" s="90">
        <f t="shared" si="467"/>
        <v>7036.33</v>
      </c>
      <c r="E790" s="91">
        <f t="shared" si="456"/>
        <v>7063.77</v>
      </c>
      <c r="F790" s="92">
        <f t="shared" si="457"/>
        <v>45616</v>
      </c>
      <c r="G790" s="93">
        <f t="shared" si="460"/>
        <v>3.8997602443320289E-3</v>
      </c>
      <c r="H790" s="94">
        <f t="shared" si="458"/>
        <v>45677</v>
      </c>
      <c r="I790" s="94">
        <f t="shared" si="461"/>
        <v>45677</v>
      </c>
      <c r="J790" s="95">
        <f t="shared" si="468"/>
        <v>19</v>
      </c>
      <c r="K790" s="95">
        <f t="shared" si="455"/>
        <v>12</v>
      </c>
      <c r="L790" s="8">
        <f t="shared" si="469"/>
        <v>1.0024612399999999</v>
      </c>
      <c r="M790" s="96">
        <f t="shared" si="454"/>
        <v>1.00559942</v>
      </c>
      <c r="N790" s="96">
        <f t="shared" si="447"/>
        <v>1.1007047402069303</v>
      </c>
      <c r="O790" s="89">
        <f t="shared" si="452"/>
        <v>1.10341383</v>
      </c>
      <c r="P790" s="89">
        <f t="shared" si="462"/>
        <v>0</v>
      </c>
      <c r="Q790" s="11">
        <f t="shared" si="472"/>
        <v>0</v>
      </c>
      <c r="R790" s="7">
        <f t="shared" si="470"/>
        <v>0</v>
      </c>
      <c r="S790" s="89">
        <f t="shared" si="451"/>
        <v>0</v>
      </c>
      <c r="T790" s="98">
        <f t="shared" si="471"/>
        <v>8.5000000000000006E-2</v>
      </c>
      <c r="U790" s="97">
        <f t="shared" si="450"/>
        <v>24</v>
      </c>
      <c r="V790" s="97">
        <v>252</v>
      </c>
      <c r="W790" s="96">
        <f t="shared" si="463"/>
        <v>1.0077997839999999</v>
      </c>
      <c r="X790" s="89">
        <f t="shared" si="464"/>
        <v>0</v>
      </c>
      <c r="Y790" s="137">
        <f t="shared" si="465"/>
        <v>0</v>
      </c>
      <c r="Z790" s="99" t="str">
        <f t="shared" si="473"/>
        <v>J=</v>
      </c>
      <c r="AA790" s="94">
        <f t="shared" si="474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66"/>
        <v>45667</v>
      </c>
      <c r="B791" s="89">
        <f t="shared" si="459"/>
        <v>0</v>
      </c>
      <c r="C791" s="89">
        <f t="shared" si="453"/>
        <v>3.1009221856947988E-9</v>
      </c>
      <c r="D791" s="90">
        <f t="shared" si="467"/>
        <v>7036.33</v>
      </c>
      <c r="E791" s="91">
        <f t="shared" si="456"/>
        <v>7063.77</v>
      </c>
      <c r="F791" s="92">
        <f t="shared" si="457"/>
        <v>45616</v>
      </c>
      <c r="G791" s="93">
        <f t="shared" si="460"/>
        <v>3.8997602443320289E-3</v>
      </c>
      <c r="H791" s="94">
        <f t="shared" si="458"/>
        <v>45677</v>
      </c>
      <c r="I791" s="94">
        <f t="shared" si="461"/>
        <v>45677</v>
      </c>
      <c r="J791" s="95">
        <f t="shared" si="468"/>
        <v>19</v>
      </c>
      <c r="K791" s="95">
        <f t="shared" si="455"/>
        <v>13</v>
      </c>
      <c r="L791" s="8">
        <f t="shared" si="469"/>
        <v>1.0026666099999999</v>
      </c>
      <c r="M791" s="96">
        <f t="shared" si="454"/>
        <v>1.00559942</v>
      </c>
      <c r="N791" s="96">
        <f t="shared" si="447"/>
        <v>1.1007047402069303</v>
      </c>
      <c r="O791" s="89">
        <f t="shared" si="452"/>
        <v>1.10363989</v>
      </c>
      <c r="P791" s="89">
        <f t="shared" si="462"/>
        <v>0</v>
      </c>
      <c r="Q791" s="11">
        <f t="shared" si="472"/>
        <v>0</v>
      </c>
      <c r="R791" s="7">
        <f t="shared" si="470"/>
        <v>0</v>
      </c>
      <c r="S791" s="89">
        <f t="shared" si="451"/>
        <v>0</v>
      </c>
      <c r="T791" s="98">
        <f t="shared" si="471"/>
        <v>8.5000000000000006E-2</v>
      </c>
      <c r="U791" s="97">
        <f t="shared" si="450"/>
        <v>25</v>
      </c>
      <c r="V791" s="97">
        <v>252</v>
      </c>
      <c r="W791" s="96">
        <f t="shared" si="463"/>
        <v>1.0081260919999999</v>
      </c>
      <c r="X791" s="89">
        <f t="shared" si="464"/>
        <v>0</v>
      </c>
      <c r="Y791" s="137">
        <f t="shared" si="465"/>
        <v>0</v>
      </c>
      <c r="Z791" s="99" t="str">
        <f t="shared" si="473"/>
        <v>J=</v>
      </c>
      <c r="AA791" s="94">
        <f t="shared" si="474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66"/>
        <v>45668</v>
      </c>
      <c r="B792" s="89">
        <f t="shared" si="459"/>
        <v>0</v>
      </c>
      <c r="C792" s="89">
        <f t="shared" si="453"/>
        <v>3.1009221856947988E-9</v>
      </c>
      <c r="D792" s="90">
        <f t="shared" si="467"/>
        <v>7036.33</v>
      </c>
      <c r="E792" s="91">
        <f t="shared" si="456"/>
        <v>7063.77</v>
      </c>
      <c r="F792" s="92">
        <f t="shared" si="457"/>
        <v>45616</v>
      </c>
      <c r="G792" s="93">
        <f t="shared" si="460"/>
        <v>3.8997602443320289E-3</v>
      </c>
      <c r="H792" s="94">
        <f t="shared" si="458"/>
        <v>45677</v>
      </c>
      <c r="I792" s="94">
        <f t="shared" si="461"/>
        <v>45677</v>
      </c>
      <c r="J792" s="95">
        <f t="shared" si="468"/>
        <v>19</v>
      </c>
      <c r="K792" s="95">
        <f t="shared" si="455"/>
        <v>14</v>
      </c>
      <c r="L792" s="8">
        <f t="shared" si="469"/>
        <v>1.00287203</v>
      </c>
      <c r="M792" s="96">
        <f t="shared" si="454"/>
        <v>1.00559942</v>
      </c>
      <c r="N792" s="96">
        <f t="shared" si="447"/>
        <v>1.1007047402069303</v>
      </c>
      <c r="O792" s="89">
        <f t="shared" si="452"/>
        <v>1.1038659900000001</v>
      </c>
      <c r="P792" s="89">
        <f t="shared" si="462"/>
        <v>0</v>
      </c>
      <c r="Q792" s="11">
        <f t="shared" si="472"/>
        <v>0</v>
      </c>
      <c r="R792" s="7">
        <f t="shared" si="470"/>
        <v>0</v>
      </c>
      <c r="S792" s="89">
        <f t="shared" si="451"/>
        <v>0</v>
      </c>
      <c r="T792" s="98">
        <f t="shared" si="471"/>
        <v>8.5000000000000006E-2</v>
      </c>
      <c r="U792" s="97">
        <f t="shared" si="450"/>
        <v>26</v>
      </c>
      <c r="V792" s="97">
        <v>252</v>
      </c>
      <c r="W792" s="96">
        <f t="shared" si="463"/>
        <v>1.0084525049999999</v>
      </c>
      <c r="X792" s="89">
        <f t="shared" si="464"/>
        <v>0</v>
      </c>
      <c r="Y792" s="137">
        <f t="shared" si="465"/>
        <v>0</v>
      </c>
      <c r="Z792" s="99" t="str">
        <f t="shared" si="473"/>
        <v>J=</v>
      </c>
      <c r="AA792" s="94">
        <f t="shared" si="474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66"/>
        <v>45669</v>
      </c>
      <c r="B793" s="89">
        <f t="shared" si="459"/>
        <v>0</v>
      </c>
      <c r="C793" s="89">
        <f t="shared" si="453"/>
        <v>3.1009221856947988E-9</v>
      </c>
      <c r="D793" s="90">
        <f t="shared" si="467"/>
        <v>7036.33</v>
      </c>
      <c r="E793" s="91">
        <f t="shared" si="456"/>
        <v>7063.77</v>
      </c>
      <c r="F793" s="92">
        <f t="shared" si="457"/>
        <v>45616</v>
      </c>
      <c r="G793" s="93">
        <f t="shared" si="460"/>
        <v>3.8997602443320289E-3</v>
      </c>
      <c r="H793" s="94">
        <f t="shared" si="458"/>
        <v>45677</v>
      </c>
      <c r="I793" s="94">
        <f t="shared" si="461"/>
        <v>45677</v>
      </c>
      <c r="J793" s="95">
        <f t="shared" si="468"/>
        <v>19</v>
      </c>
      <c r="K793" s="95">
        <f t="shared" si="455"/>
        <v>14</v>
      </c>
      <c r="L793" s="8">
        <f t="shared" si="469"/>
        <v>1.00287203</v>
      </c>
      <c r="M793" s="96">
        <f t="shared" si="454"/>
        <v>1.00559942</v>
      </c>
      <c r="N793" s="96">
        <f t="shared" si="447"/>
        <v>1.1007047402069303</v>
      </c>
      <c r="O793" s="89">
        <f t="shared" si="452"/>
        <v>1.1038659900000001</v>
      </c>
      <c r="P793" s="89">
        <f t="shared" si="462"/>
        <v>0</v>
      </c>
      <c r="Q793" s="11">
        <f t="shared" si="472"/>
        <v>0</v>
      </c>
      <c r="R793" s="7">
        <f t="shared" si="470"/>
        <v>0</v>
      </c>
      <c r="S793" s="89">
        <f t="shared" si="451"/>
        <v>0</v>
      </c>
      <c r="T793" s="98">
        <f t="shared" si="471"/>
        <v>8.5000000000000006E-2</v>
      </c>
      <c r="U793" s="97">
        <f t="shared" si="450"/>
        <v>26</v>
      </c>
      <c r="V793" s="97">
        <v>252</v>
      </c>
      <c r="W793" s="96">
        <f t="shared" si="463"/>
        <v>1.0084525049999999</v>
      </c>
      <c r="X793" s="89">
        <f t="shared" si="464"/>
        <v>0</v>
      </c>
      <c r="Y793" s="137">
        <f t="shared" si="465"/>
        <v>0</v>
      </c>
      <c r="Z793" s="99" t="str">
        <f t="shared" si="473"/>
        <v>J=</v>
      </c>
      <c r="AA793" s="94">
        <f t="shared" si="474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66"/>
        <v>45670</v>
      </c>
      <c r="B794" s="89">
        <f t="shared" si="459"/>
        <v>0</v>
      </c>
      <c r="C794" s="89">
        <f t="shared" si="453"/>
        <v>3.1009221856947988E-9</v>
      </c>
      <c r="D794" s="90">
        <f t="shared" si="467"/>
        <v>7036.33</v>
      </c>
      <c r="E794" s="91">
        <f t="shared" si="456"/>
        <v>7063.77</v>
      </c>
      <c r="F794" s="92">
        <f t="shared" si="457"/>
        <v>45616</v>
      </c>
      <c r="G794" s="93">
        <f t="shared" si="460"/>
        <v>3.8997602443320289E-3</v>
      </c>
      <c r="H794" s="94">
        <f t="shared" si="458"/>
        <v>45677</v>
      </c>
      <c r="I794" s="94">
        <f t="shared" si="461"/>
        <v>45677</v>
      </c>
      <c r="J794" s="95">
        <f t="shared" si="468"/>
        <v>19</v>
      </c>
      <c r="K794" s="95">
        <f t="shared" si="455"/>
        <v>14</v>
      </c>
      <c r="L794" s="8">
        <f t="shared" si="469"/>
        <v>1.00287203</v>
      </c>
      <c r="M794" s="96">
        <f t="shared" si="454"/>
        <v>1.00559942</v>
      </c>
      <c r="N794" s="96">
        <f t="shared" si="447"/>
        <v>1.1007047402069303</v>
      </c>
      <c r="O794" s="89">
        <f t="shared" si="452"/>
        <v>1.1038659900000001</v>
      </c>
      <c r="P794" s="89">
        <f t="shared" si="462"/>
        <v>0</v>
      </c>
      <c r="Q794" s="11">
        <f t="shared" si="472"/>
        <v>0</v>
      </c>
      <c r="R794" s="7">
        <f t="shared" si="470"/>
        <v>0</v>
      </c>
      <c r="S794" s="89">
        <f t="shared" si="451"/>
        <v>0</v>
      </c>
      <c r="T794" s="98">
        <f t="shared" si="471"/>
        <v>8.5000000000000006E-2</v>
      </c>
      <c r="U794" s="97">
        <f t="shared" si="450"/>
        <v>26</v>
      </c>
      <c r="V794" s="97">
        <v>252</v>
      </c>
      <c r="W794" s="96">
        <f t="shared" si="463"/>
        <v>1.0084525049999999</v>
      </c>
      <c r="X794" s="89">
        <f t="shared" si="464"/>
        <v>0</v>
      </c>
      <c r="Y794" s="137">
        <f t="shared" si="465"/>
        <v>0</v>
      </c>
      <c r="Z794" s="99" t="str">
        <f t="shared" si="473"/>
        <v>J=</v>
      </c>
      <c r="AA794" s="94">
        <f t="shared" si="474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66"/>
        <v>45671</v>
      </c>
      <c r="B795" s="89">
        <f t="shared" si="459"/>
        <v>0</v>
      </c>
      <c r="C795" s="89">
        <f t="shared" si="453"/>
        <v>3.1009221856947988E-9</v>
      </c>
      <c r="D795" s="90">
        <f t="shared" si="467"/>
        <v>7036.33</v>
      </c>
      <c r="E795" s="91">
        <f t="shared" si="456"/>
        <v>7063.77</v>
      </c>
      <c r="F795" s="92">
        <f t="shared" si="457"/>
        <v>45616</v>
      </c>
      <c r="G795" s="93">
        <f t="shared" si="460"/>
        <v>3.8997602443320289E-3</v>
      </c>
      <c r="H795" s="94">
        <f t="shared" si="458"/>
        <v>45677</v>
      </c>
      <c r="I795" s="94">
        <f t="shared" si="461"/>
        <v>45677</v>
      </c>
      <c r="J795" s="95">
        <f t="shared" si="468"/>
        <v>19</v>
      </c>
      <c r="K795" s="95">
        <f t="shared" si="455"/>
        <v>15</v>
      </c>
      <c r="L795" s="8">
        <f t="shared" si="469"/>
        <v>1.0030774899999999</v>
      </c>
      <c r="M795" s="96">
        <f t="shared" si="454"/>
        <v>1.00559942</v>
      </c>
      <c r="N795" s="96">
        <f t="shared" si="447"/>
        <v>1.1007047402069303</v>
      </c>
      <c r="O795" s="89">
        <f t="shared" si="452"/>
        <v>1.1040921400000001</v>
      </c>
      <c r="P795" s="89">
        <f t="shared" si="462"/>
        <v>0</v>
      </c>
      <c r="Q795" s="11">
        <f t="shared" si="472"/>
        <v>0</v>
      </c>
      <c r="R795" s="7">
        <f t="shared" si="470"/>
        <v>0</v>
      </c>
      <c r="S795" s="89">
        <f t="shared" si="451"/>
        <v>0</v>
      </c>
      <c r="T795" s="98">
        <f t="shared" si="471"/>
        <v>8.5000000000000006E-2</v>
      </c>
      <c r="U795" s="97">
        <f t="shared" si="450"/>
        <v>27</v>
      </c>
      <c r="V795" s="97">
        <v>252</v>
      </c>
      <c r="W795" s="96">
        <f t="shared" si="463"/>
        <v>1.0087790240000001</v>
      </c>
      <c r="X795" s="89">
        <f t="shared" si="464"/>
        <v>0</v>
      </c>
      <c r="Y795" s="137">
        <f t="shared" si="465"/>
        <v>0</v>
      </c>
      <c r="Z795" s="99" t="str">
        <f t="shared" si="473"/>
        <v>J=</v>
      </c>
      <c r="AA795" s="94">
        <f t="shared" si="474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66"/>
        <v>45672</v>
      </c>
      <c r="B796" s="89">
        <f t="shared" si="459"/>
        <v>0</v>
      </c>
      <c r="C796" s="89">
        <f t="shared" si="453"/>
        <v>3.1009221856947988E-9</v>
      </c>
      <c r="D796" s="90">
        <f t="shared" si="467"/>
        <v>7036.33</v>
      </c>
      <c r="E796" s="91">
        <f t="shared" si="456"/>
        <v>7063.77</v>
      </c>
      <c r="F796" s="92">
        <f t="shared" si="457"/>
        <v>45616</v>
      </c>
      <c r="G796" s="93">
        <f t="shared" si="460"/>
        <v>3.8997602443320289E-3</v>
      </c>
      <c r="H796" s="94">
        <f t="shared" si="458"/>
        <v>45677</v>
      </c>
      <c r="I796" s="94">
        <f t="shared" si="461"/>
        <v>45677</v>
      </c>
      <c r="J796" s="95">
        <f t="shared" si="468"/>
        <v>19</v>
      </c>
      <c r="K796" s="95">
        <f t="shared" si="455"/>
        <v>16</v>
      </c>
      <c r="L796" s="8">
        <f t="shared" si="469"/>
        <v>1.00328299</v>
      </c>
      <c r="M796" s="96">
        <f t="shared" si="454"/>
        <v>1.00559942</v>
      </c>
      <c r="N796" s="96">
        <f t="shared" si="447"/>
        <v>1.1007047402069303</v>
      </c>
      <c r="O796" s="89">
        <f t="shared" si="452"/>
        <v>1.1043183400000001</v>
      </c>
      <c r="P796" s="89">
        <f t="shared" si="462"/>
        <v>0</v>
      </c>
      <c r="Q796" s="11">
        <f t="shared" si="472"/>
        <v>0</v>
      </c>
      <c r="R796" s="7">
        <f t="shared" si="470"/>
        <v>0</v>
      </c>
      <c r="S796" s="89">
        <f t="shared" si="451"/>
        <v>0</v>
      </c>
      <c r="T796" s="98">
        <f t="shared" si="471"/>
        <v>8.5000000000000006E-2</v>
      </c>
      <c r="U796" s="97">
        <f t="shared" si="450"/>
        <v>28</v>
      </c>
      <c r="V796" s="97">
        <v>252</v>
      </c>
      <c r="W796" s="96">
        <f t="shared" si="463"/>
        <v>1.0091056490000001</v>
      </c>
      <c r="X796" s="89">
        <f t="shared" si="464"/>
        <v>0</v>
      </c>
      <c r="Y796" s="137">
        <f t="shared" si="465"/>
        <v>0</v>
      </c>
      <c r="Z796" s="99" t="str">
        <f t="shared" si="473"/>
        <v>J=</v>
      </c>
      <c r="AA796" s="94">
        <f t="shared" si="474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66"/>
        <v>45673</v>
      </c>
      <c r="B797" s="89">
        <f t="shared" si="459"/>
        <v>0</v>
      </c>
      <c r="C797" s="89">
        <f t="shared" si="453"/>
        <v>3.1009221856947988E-9</v>
      </c>
      <c r="D797" s="90">
        <f t="shared" si="467"/>
        <v>7036.33</v>
      </c>
      <c r="E797" s="91">
        <f t="shared" si="456"/>
        <v>7063.77</v>
      </c>
      <c r="F797" s="92">
        <f t="shared" si="457"/>
        <v>45616</v>
      </c>
      <c r="G797" s="93">
        <f t="shared" si="460"/>
        <v>3.8997602443320289E-3</v>
      </c>
      <c r="H797" s="94">
        <f t="shared" si="458"/>
        <v>45677</v>
      </c>
      <c r="I797" s="94">
        <f t="shared" si="461"/>
        <v>45677</v>
      </c>
      <c r="J797" s="95">
        <f t="shared" si="468"/>
        <v>19</v>
      </c>
      <c r="K797" s="95">
        <f t="shared" si="455"/>
        <v>17</v>
      </c>
      <c r="L797" s="8">
        <f t="shared" si="469"/>
        <v>1.00348854</v>
      </c>
      <c r="M797" s="96">
        <f t="shared" si="454"/>
        <v>1.00559942</v>
      </c>
      <c r="N797" s="96">
        <f t="shared" si="447"/>
        <v>1.1007047402069303</v>
      </c>
      <c r="O797" s="89">
        <f t="shared" si="452"/>
        <v>1.1045445899999999</v>
      </c>
      <c r="P797" s="89">
        <f t="shared" si="462"/>
        <v>0</v>
      </c>
      <c r="Q797" s="11">
        <f t="shared" si="472"/>
        <v>0</v>
      </c>
      <c r="R797" s="7">
        <f t="shared" si="470"/>
        <v>0</v>
      </c>
      <c r="S797" s="89">
        <f t="shared" si="451"/>
        <v>0</v>
      </c>
      <c r="T797" s="98">
        <f t="shared" si="471"/>
        <v>8.5000000000000006E-2</v>
      </c>
      <c r="U797" s="97">
        <f t="shared" si="450"/>
        <v>29</v>
      </c>
      <c r="V797" s="97">
        <v>252</v>
      </c>
      <c r="W797" s="96">
        <f t="shared" si="463"/>
        <v>1.00943238</v>
      </c>
      <c r="X797" s="89">
        <f t="shared" si="464"/>
        <v>0</v>
      </c>
      <c r="Y797" s="137">
        <f t="shared" si="465"/>
        <v>0</v>
      </c>
      <c r="Z797" s="99" t="str">
        <f t="shared" si="473"/>
        <v>J=</v>
      </c>
      <c r="AA797" s="94">
        <f t="shared" si="474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66"/>
        <v>45674</v>
      </c>
      <c r="B798" s="89">
        <f t="shared" si="459"/>
        <v>0</v>
      </c>
      <c r="C798" s="89">
        <f t="shared" si="453"/>
        <v>3.1009221856947988E-9</v>
      </c>
      <c r="D798" s="90">
        <f t="shared" si="467"/>
        <v>7036.33</v>
      </c>
      <c r="E798" s="91">
        <f t="shared" si="456"/>
        <v>7063.77</v>
      </c>
      <c r="F798" s="92">
        <f t="shared" si="457"/>
        <v>45616</v>
      </c>
      <c r="G798" s="93">
        <f t="shared" si="460"/>
        <v>3.8997602443320289E-3</v>
      </c>
      <c r="H798" s="94">
        <f t="shared" si="458"/>
        <v>45677</v>
      </c>
      <c r="I798" s="94">
        <f t="shared" si="461"/>
        <v>45677</v>
      </c>
      <c r="J798" s="95">
        <f t="shared" si="468"/>
        <v>19</v>
      </c>
      <c r="K798" s="95">
        <f t="shared" si="455"/>
        <v>18</v>
      </c>
      <c r="L798" s="8">
        <f t="shared" si="469"/>
        <v>1.00369413</v>
      </c>
      <c r="M798" s="96">
        <f t="shared" si="454"/>
        <v>1.00559942</v>
      </c>
      <c r="N798" s="96">
        <f t="shared" si="447"/>
        <v>1.1007047402069303</v>
      </c>
      <c r="O798" s="89">
        <f t="shared" si="452"/>
        <v>1.10477088</v>
      </c>
      <c r="P798" s="89">
        <f t="shared" si="462"/>
        <v>0</v>
      </c>
      <c r="Q798" s="11">
        <f t="shared" si="472"/>
        <v>0</v>
      </c>
      <c r="R798" s="7">
        <f t="shared" si="470"/>
        <v>0</v>
      </c>
      <c r="S798" s="89">
        <f t="shared" si="451"/>
        <v>0</v>
      </c>
      <c r="T798" s="98">
        <f t="shared" si="471"/>
        <v>8.5000000000000006E-2</v>
      </c>
      <c r="U798" s="97">
        <f t="shared" si="450"/>
        <v>30</v>
      </c>
      <c r="V798" s="97">
        <v>252</v>
      </c>
      <c r="W798" s="96">
        <f t="shared" si="463"/>
        <v>1.009759217</v>
      </c>
      <c r="X798" s="89">
        <f t="shared" si="464"/>
        <v>0</v>
      </c>
      <c r="Y798" s="137">
        <f t="shared" si="465"/>
        <v>0</v>
      </c>
      <c r="Z798" s="99" t="str">
        <f t="shared" si="473"/>
        <v>J=</v>
      </c>
      <c r="AA798" s="94">
        <f t="shared" si="474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66"/>
        <v>45675</v>
      </c>
      <c r="B799" s="89">
        <f t="shared" si="459"/>
        <v>0</v>
      </c>
      <c r="C799" s="89">
        <f t="shared" si="453"/>
        <v>3.1009221856947988E-9</v>
      </c>
      <c r="D799" s="90">
        <f t="shared" si="467"/>
        <v>7036.33</v>
      </c>
      <c r="E799" s="91">
        <f t="shared" si="456"/>
        <v>7063.77</v>
      </c>
      <c r="F799" s="92">
        <f t="shared" si="457"/>
        <v>45616</v>
      </c>
      <c r="G799" s="93">
        <f t="shared" si="460"/>
        <v>3.8997602443320289E-3</v>
      </c>
      <c r="H799" s="94">
        <f t="shared" si="458"/>
        <v>45677</v>
      </c>
      <c r="I799" s="94">
        <f t="shared" si="461"/>
        <v>45677</v>
      </c>
      <c r="J799" s="95">
        <f t="shared" si="468"/>
        <v>19</v>
      </c>
      <c r="K799" s="95">
        <f t="shared" si="455"/>
        <v>19</v>
      </c>
      <c r="L799" s="8">
        <f t="shared" si="469"/>
        <v>1.0038997599999999</v>
      </c>
      <c r="M799" s="96">
        <f t="shared" si="454"/>
        <v>1.00559942</v>
      </c>
      <c r="N799" s="96">
        <f t="shared" ref="N799:N862" si="475">IF(I799&gt;I798,N798*M799,N798)</f>
        <v>1.1007047402069303</v>
      </c>
      <c r="O799" s="89">
        <f t="shared" si="452"/>
        <v>1.10499722</v>
      </c>
      <c r="P799" s="89">
        <f t="shared" si="462"/>
        <v>0</v>
      </c>
      <c r="Q799" s="11">
        <f t="shared" si="472"/>
        <v>0</v>
      </c>
      <c r="R799" s="7">
        <f t="shared" si="470"/>
        <v>0</v>
      </c>
      <c r="S799" s="89">
        <f t="shared" si="451"/>
        <v>0</v>
      </c>
      <c r="T799" s="98">
        <f t="shared" si="471"/>
        <v>8.5000000000000006E-2</v>
      </c>
      <c r="U799" s="97">
        <f t="shared" si="450"/>
        <v>31</v>
      </c>
      <c r="V799" s="97">
        <v>252</v>
      </c>
      <c r="W799" s="96">
        <f t="shared" si="463"/>
        <v>1.0100861590000001</v>
      </c>
      <c r="X799" s="89">
        <f t="shared" si="464"/>
        <v>0</v>
      </c>
      <c r="Y799" s="137">
        <f t="shared" si="465"/>
        <v>0</v>
      </c>
      <c r="Z799" s="99" t="str">
        <f t="shared" si="473"/>
        <v>J=</v>
      </c>
      <c r="AA799" s="94">
        <f t="shared" si="474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66"/>
        <v>45676</v>
      </c>
      <c r="B800" s="89">
        <f t="shared" si="459"/>
        <v>0</v>
      </c>
      <c r="C800" s="89">
        <f t="shared" si="453"/>
        <v>3.1009221856947988E-9</v>
      </c>
      <c r="D800" s="90">
        <f t="shared" si="467"/>
        <v>7036.33</v>
      </c>
      <c r="E800" s="91">
        <f t="shared" si="456"/>
        <v>7063.77</v>
      </c>
      <c r="F800" s="92">
        <f t="shared" si="457"/>
        <v>45616</v>
      </c>
      <c r="G800" s="93">
        <f t="shared" si="460"/>
        <v>3.8997602443320289E-3</v>
      </c>
      <c r="H800" s="94">
        <f t="shared" si="458"/>
        <v>45677</v>
      </c>
      <c r="I800" s="94">
        <f t="shared" si="461"/>
        <v>45677</v>
      </c>
      <c r="J800" s="95">
        <f t="shared" si="468"/>
        <v>19</v>
      </c>
      <c r="K800" s="95">
        <f t="shared" si="455"/>
        <v>19</v>
      </c>
      <c r="L800" s="8">
        <f t="shared" si="469"/>
        <v>1.0038997599999999</v>
      </c>
      <c r="M800" s="96">
        <f t="shared" si="454"/>
        <v>1.00559942</v>
      </c>
      <c r="N800" s="96">
        <f t="shared" si="475"/>
        <v>1.1007047402069303</v>
      </c>
      <c r="O800" s="89">
        <f t="shared" si="452"/>
        <v>1.10499722</v>
      </c>
      <c r="P800" s="89">
        <f t="shared" si="462"/>
        <v>0</v>
      </c>
      <c r="Q800" s="11">
        <f t="shared" si="472"/>
        <v>0</v>
      </c>
      <c r="R800" s="7">
        <f t="shared" si="470"/>
        <v>0</v>
      </c>
      <c r="S800" s="89">
        <f t="shared" si="451"/>
        <v>0</v>
      </c>
      <c r="T800" s="98">
        <f t="shared" si="471"/>
        <v>8.5000000000000006E-2</v>
      </c>
      <c r="U800" s="97">
        <f t="shared" si="450"/>
        <v>31</v>
      </c>
      <c r="V800" s="97">
        <v>252</v>
      </c>
      <c r="W800" s="96">
        <f t="shared" si="463"/>
        <v>1.0100861590000001</v>
      </c>
      <c r="X800" s="89">
        <f t="shared" si="464"/>
        <v>0</v>
      </c>
      <c r="Y800" s="137">
        <f t="shared" si="465"/>
        <v>0</v>
      </c>
      <c r="Z800" s="99" t="str">
        <f t="shared" si="473"/>
        <v>J=</v>
      </c>
      <c r="AA800" s="94">
        <f t="shared" si="474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66"/>
        <v>45677</v>
      </c>
      <c r="B801" s="89">
        <f t="shared" si="459"/>
        <v>0</v>
      </c>
      <c r="C801" s="89">
        <f t="shared" si="453"/>
        <v>3.1009221856947988E-9</v>
      </c>
      <c r="D801" s="90">
        <f t="shared" si="467"/>
        <v>7036.33</v>
      </c>
      <c r="E801" s="91">
        <f t="shared" si="456"/>
        <v>7063.77</v>
      </c>
      <c r="F801" s="92">
        <f t="shared" si="457"/>
        <v>45616</v>
      </c>
      <c r="G801" s="93">
        <f t="shared" si="460"/>
        <v>3.8997602443320289E-3</v>
      </c>
      <c r="H801" s="94">
        <f t="shared" si="458"/>
        <v>45708</v>
      </c>
      <c r="I801" s="94">
        <f t="shared" si="461"/>
        <v>45677</v>
      </c>
      <c r="J801" s="95">
        <f t="shared" si="468"/>
        <v>19</v>
      </c>
      <c r="K801" s="95">
        <f t="shared" si="455"/>
        <v>19</v>
      </c>
      <c r="L801" s="8">
        <f t="shared" si="469"/>
        <v>1.0038997599999999</v>
      </c>
      <c r="M801" s="96">
        <f t="shared" si="454"/>
        <v>1.00559942</v>
      </c>
      <c r="N801" s="96">
        <f t="shared" si="475"/>
        <v>1.1007047402069303</v>
      </c>
      <c r="O801" s="89">
        <f t="shared" si="452"/>
        <v>1.10499722</v>
      </c>
      <c r="P801" s="89">
        <f t="shared" si="462"/>
        <v>0</v>
      </c>
      <c r="Q801" s="11">
        <f t="shared" si="472"/>
        <v>26</v>
      </c>
      <c r="R801" s="7">
        <f t="shared" si="470"/>
        <v>1.9588000000000001E-2</v>
      </c>
      <c r="S801" s="89">
        <f t="shared" si="451"/>
        <v>0</v>
      </c>
      <c r="T801" s="98">
        <f t="shared" si="471"/>
        <v>8.5000000000000006E-2</v>
      </c>
      <c r="U801" s="97">
        <f t="shared" si="450"/>
        <v>31</v>
      </c>
      <c r="V801" s="97">
        <v>252</v>
      </c>
      <c r="W801" s="96">
        <f t="shared" si="463"/>
        <v>1.0100861590000001</v>
      </c>
      <c r="X801" s="89">
        <f t="shared" si="464"/>
        <v>0</v>
      </c>
      <c r="Y801" s="137">
        <f t="shared" si="465"/>
        <v>0</v>
      </c>
      <c r="Z801" s="99" t="str">
        <f t="shared" si="473"/>
        <v>J=</v>
      </c>
      <c r="AA801" s="94">
        <f t="shared" si="474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66"/>
        <v>45678</v>
      </c>
      <c r="B802" s="89">
        <f t="shared" si="459"/>
        <v>0</v>
      </c>
      <c r="C802" s="89">
        <f t="shared" si="453"/>
        <v>3.1009221856947988E-9</v>
      </c>
      <c r="D802" s="90">
        <f t="shared" si="467"/>
        <v>7063.77</v>
      </c>
      <c r="E802" s="91">
        <f t="shared" si="456"/>
        <v>7100.5</v>
      </c>
      <c r="F802" s="92">
        <f t="shared" si="457"/>
        <v>45646</v>
      </c>
      <c r="G802" s="93">
        <f t="shared" si="460"/>
        <v>5.1997729257888814E-3</v>
      </c>
      <c r="H802" s="94">
        <f t="shared" si="458"/>
        <v>45708</v>
      </c>
      <c r="I802" s="94">
        <f t="shared" si="461"/>
        <v>45708</v>
      </c>
      <c r="J802" s="95">
        <f t="shared" si="468"/>
        <v>23</v>
      </c>
      <c r="K802" s="95">
        <f t="shared" si="455"/>
        <v>1</v>
      </c>
      <c r="L802" s="8">
        <f t="shared" si="469"/>
        <v>1.0002255099999999</v>
      </c>
      <c r="M802" s="96">
        <f t="shared" si="454"/>
        <v>1.0038997599999999</v>
      </c>
      <c r="N802" s="96">
        <f t="shared" si="475"/>
        <v>1.1049972245245996</v>
      </c>
      <c r="O802" s="89">
        <f t="shared" si="452"/>
        <v>1.1052464099999999</v>
      </c>
      <c r="P802" s="89">
        <f t="shared" si="462"/>
        <v>0</v>
      </c>
      <c r="Q802" s="11">
        <f t="shared" si="472"/>
        <v>0</v>
      </c>
      <c r="R802" s="7">
        <f t="shared" si="470"/>
        <v>0</v>
      </c>
      <c r="S802" s="89">
        <f t="shared" si="451"/>
        <v>0</v>
      </c>
      <c r="T802" s="98">
        <f t="shared" si="471"/>
        <v>8.5000000000000006E-2</v>
      </c>
      <c r="U802" s="97">
        <f t="shared" si="450"/>
        <v>1</v>
      </c>
      <c r="V802" s="97">
        <v>252</v>
      </c>
      <c r="W802" s="96">
        <f t="shared" si="463"/>
        <v>1.0003237819999999</v>
      </c>
      <c r="X802" s="89">
        <f t="shared" si="464"/>
        <v>0</v>
      </c>
      <c r="Y802" s="137">
        <f t="shared" si="465"/>
        <v>0</v>
      </c>
      <c r="Z802" s="99" t="str">
        <f t="shared" si="473"/>
        <v>J=</v>
      </c>
      <c r="AA802" s="94">
        <f t="shared" si="474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66"/>
        <v>45679</v>
      </c>
      <c r="B803" s="89">
        <f t="shared" si="459"/>
        <v>0</v>
      </c>
      <c r="C803" s="89">
        <f t="shared" si="453"/>
        <v>3.1009221856947988E-9</v>
      </c>
      <c r="D803" s="90">
        <f t="shared" si="467"/>
        <v>7063.77</v>
      </c>
      <c r="E803" s="91">
        <f t="shared" si="456"/>
        <v>7100.5</v>
      </c>
      <c r="F803" s="92">
        <f t="shared" si="457"/>
        <v>45646</v>
      </c>
      <c r="G803" s="93">
        <f t="shared" si="460"/>
        <v>5.1997729257888814E-3</v>
      </c>
      <c r="H803" s="94">
        <f t="shared" si="458"/>
        <v>45708</v>
      </c>
      <c r="I803" s="94">
        <f t="shared" si="461"/>
        <v>45708</v>
      </c>
      <c r="J803" s="95">
        <f t="shared" si="468"/>
        <v>23</v>
      </c>
      <c r="K803" s="95">
        <f t="shared" si="455"/>
        <v>2</v>
      </c>
      <c r="L803" s="8">
        <f t="shared" si="469"/>
        <v>1.0004510799999999</v>
      </c>
      <c r="M803" s="96">
        <f t="shared" si="454"/>
        <v>1.0038997599999999</v>
      </c>
      <c r="N803" s="96">
        <f t="shared" si="475"/>
        <v>1.1049972245245996</v>
      </c>
      <c r="O803" s="89">
        <f t="shared" si="452"/>
        <v>1.1054956600000001</v>
      </c>
      <c r="P803" s="89">
        <f t="shared" si="462"/>
        <v>0</v>
      </c>
      <c r="Q803" s="11">
        <f t="shared" si="472"/>
        <v>0</v>
      </c>
      <c r="R803" s="7">
        <f t="shared" si="470"/>
        <v>0</v>
      </c>
      <c r="S803" s="89">
        <f t="shared" si="451"/>
        <v>0</v>
      </c>
      <c r="T803" s="98">
        <f t="shared" si="471"/>
        <v>8.5000000000000006E-2</v>
      </c>
      <c r="U803" s="97">
        <f t="shared" si="450"/>
        <v>2</v>
      </c>
      <c r="V803" s="97">
        <v>252</v>
      </c>
      <c r="W803" s="96">
        <f t="shared" si="463"/>
        <v>1.00064767</v>
      </c>
      <c r="X803" s="89">
        <f t="shared" si="464"/>
        <v>0</v>
      </c>
      <c r="Y803" s="137">
        <f t="shared" si="465"/>
        <v>0</v>
      </c>
      <c r="Z803" s="99" t="str">
        <f t="shared" si="473"/>
        <v>J=</v>
      </c>
      <c r="AA803" s="94">
        <f t="shared" si="474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66"/>
        <v>45680</v>
      </c>
      <c r="B804" s="89">
        <f t="shared" si="459"/>
        <v>0</v>
      </c>
      <c r="C804" s="89">
        <f t="shared" si="453"/>
        <v>3.1009221856947988E-9</v>
      </c>
      <c r="D804" s="90">
        <f t="shared" si="467"/>
        <v>7063.77</v>
      </c>
      <c r="E804" s="91">
        <f t="shared" si="456"/>
        <v>7100.5</v>
      </c>
      <c r="F804" s="92">
        <f t="shared" si="457"/>
        <v>45646</v>
      </c>
      <c r="G804" s="93">
        <f t="shared" si="460"/>
        <v>5.1997729257888814E-3</v>
      </c>
      <c r="H804" s="94">
        <f t="shared" si="458"/>
        <v>45708</v>
      </c>
      <c r="I804" s="94">
        <f t="shared" si="461"/>
        <v>45708</v>
      </c>
      <c r="J804" s="95">
        <f t="shared" si="468"/>
        <v>23</v>
      </c>
      <c r="K804" s="95">
        <f t="shared" si="455"/>
        <v>3</v>
      </c>
      <c r="L804" s="8">
        <f t="shared" si="469"/>
        <v>1.0006767000000001</v>
      </c>
      <c r="M804" s="96">
        <f t="shared" si="454"/>
        <v>1.0038997599999999</v>
      </c>
      <c r="N804" s="96">
        <f t="shared" si="475"/>
        <v>1.1049972245245996</v>
      </c>
      <c r="O804" s="89">
        <f t="shared" si="452"/>
        <v>1.1057449699999999</v>
      </c>
      <c r="P804" s="89">
        <f t="shared" si="462"/>
        <v>0</v>
      </c>
      <c r="Q804" s="11">
        <f t="shared" si="472"/>
        <v>0</v>
      </c>
      <c r="R804" s="7">
        <f t="shared" si="470"/>
        <v>0</v>
      </c>
      <c r="S804" s="89">
        <f t="shared" si="451"/>
        <v>0</v>
      </c>
      <c r="T804" s="98">
        <f t="shared" si="471"/>
        <v>8.5000000000000006E-2</v>
      </c>
      <c r="U804" s="97">
        <f t="shared" si="450"/>
        <v>3</v>
      </c>
      <c r="V804" s="97">
        <v>252</v>
      </c>
      <c r="W804" s="96">
        <f t="shared" si="463"/>
        <v>1.000971662</v>
      </c>
      <c r="X804" s="89">
        <f t="shared" si="464"/>
        <v>0</v>
      </c>
      <c r="Y804" s="137">
        <f t="shared" si="465"/>
        <v>0</v>
      </c>
      <c r="Z804" s="99" t="str">
        <f t="shared" si="473"/>
        <v>J=</v>
      </c>
      <c r="AA804" s="94">
        <f t="shared" si="474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66"/>
        <v>45681</v>
      </c>
      <c r="B805" s="89">
        <f t="shared" si="459"/>
        <v>0</v>
      </c>
      <c r="C805" s="89">
        <f t="shared" si="453"/>
        <v>3.1009221856947988E-9</v>
      </c>
      <c r="D805" s="90">
        <f t="shared" si="467"/>
        <v>7063.77</v>
      </c>
      <c r="E805" s="91">
        <f t="shared" si="456"/>
        <v>7100.5</v>
      </c>
      <c r="F805" s="92">
        <f t="shared" si="457"/>
        <v>45646</v>
      </c>
      <c r="G805" s="93">
        <f t="shared" si="460"/>
        <v>5.1997729257888814E-3</v>
      </c>
      <c r="H805" s="94">
        <f t="shared" si="458"/>
        <v>45708</v>
      </c>
      <c r="I805" s="94">
        <f t="shared" si="461"/>
        <v>45708</v>
      </c>
      <c r="J805" s="95">
        <f t="shared" si="468"/>
        <v>23</v>
      </c>
      <c r="K805" s="95">
        <f t="shared" si="455"/>
        <v>4</v>
      </c>
      <c r="L805" s="8">
        <f t="shared" si="469"/>
        <v>1.0009023699999999</v>
      </c>
      <c r="M805" s="96">
        <f t="shared" si="454"/>
        <v>1.0038997599999999</v>
      </c>
      <c r="N805" s="96">
        <f t="shared" si="475"/>
        <v>1.1049972245245996</v>
      </c>
      <c r="O805" s="89">
        <f t="shared" si="452"/>
        <v>1.1059943400000001</v>
      </c>
      <c r="P805" s="89">
        <f t="shared" si="462"/>
        <v>0</v>
      </c>
      <c r="Q805" s="11">
        <f t="shared" si="472"/>
        <v>0</v>
      </c>
      <c r="R805" s="7">
        <f t="shared" si="470"/>
        <v>0</v>
      </c>
      <c r="S805" s="89">
        <f t="shared" si="451"/>
        <v>0</v>
      </c>
      <c r="T805" s="98">
        <f t="shared" si="471"/>
        <v>8.5000000000000006E-2</v>
      </c>
      <c r="U805" s="97">
        <f t="shared" ref="U805:U868" si="476">IF(Q804&gt;0,1,IF(K805=K804,U804,U804+1))</f>
        <v>4</v>
      </c>
      <c r="V805" s="97">
        <v>252</v>
      </c>
      <c r="W805" s="96">
        <f t="shared" si="463"/>
        <v>1.001295759</v>
      </c>
      <c r="X805" s="89">
        <f t="shared" si="464"/>
        <v>0</v>
      </c>
      <c r="Y805" s="137">
        <f t="shared" si="465"/>
        <v>0</v>
      </c>
      <c r="Z805" s="99" t="str">
        <f t="shared" si="473"/>
        <v>J=</v>
      </c>
      <c r="AA805" s="94">
        <f t="shared" si="474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66"/>
        <v>45682</v>
      </c>
      <c r="B806" s="89">
        <f t="shared" si="459"/>
        <v>0</v>
      </c>
      <c r="C806" s="89">
        <f t="shared" si="453"/>
        <v>3.1009221856947988E-9</v>
      </c>
      <c r="D806" s="90">
        <f t="shared" si="467"/>
        <v>7063.77</v>
      </c>
      <c r="E806" s="91">
        <f t="shared" si="456"/>
        <v>7100.5</v>
      </c>
      <c r="F806" s="92">
        <f t="shared" si="457"/>
        <v>45646</v>
      </c>
      <c r="G806" s="93">
        <f t="shared" si="460"/>
        <v>5.1997729257888814E-3</v>
      </c>
      <c r="H806" s="94">
        <f t="shared" si="458"/>
        <v>45708</v>
      </c>
      <c r="I806" s="94">
        <f t="shared" si="461"/>
        <v>45708</v>
      </c>
      <c r="J806" s="95">
        <f t="shared" si="468"/>
        <v>23</v>
      </c>
      <c r="K806" s="95">
        <f t="shared" si="455"/>
        <v>5</v>
      </c>
      <c r="L806" s="8">
        <f t="shared" si="469"/>
        <v>1.0011280899999999</v>
      </c>
      <c r="M806" s="96">
        <f t="shared" si="454"/>
        <v>1.0038997599999999</v>
      </c>
      <c r="N806" s="96">
        <f t="shared" si="475"/>
        <v>1.1049972245245996</v>
      </c>
      <c r="O806" s="89">
        <f t="shared" si="452"/>
        <v>1.1062437599999999</v>
      </c>
      <c r="P806" s="89">
        <f t="shared" si="462"/>
        <v>0</v>
      </c>
      <c r="Q806" s="11">
        <f t="shared" si="472"/>
        <v>0</v>
      </c>
      <c r="R806" s="7">
        <f t="shared" si="470"/>
        <v>0</v>
      </c>
      <c r="S806" s="89">
        <f t="shared" si="451"/>
        <v>0</v>
      </c>
      <c r="T806" s="98">
        <f t="shared" si="471"/>
        <v>8.5000000000000006E-2</v>
      </c>
      <c r="U806" s="97">
        <f t="shared" si="476"/>
        <v>5</v>
      </c>
      <c r="V806" s="97">
        <v>252</v>
      </c>
      <c r="W806" s="96">
        <f t="shared" si="463"/>
        <v>1.0016199610000001</v>
      </c>
      <c r="X806" s="89">
        <f t="shared" si="464"/>
        <v>0</v>
      </c>
      <c r="Y806" s="137">
        <f t="shared" si="465"/>
        <v>0</v>
      </c>
      <c r="Z806" s="99" t="str">
        <f t="shared" si="473"/>
        <v>J=</v>
      </c>
      <c r="AA806" s="94">
        <f t="shared" si="474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66"/>
        <v>45683</v>
      </c>
      <c r="B807" s="89">
        <f t="shared" si="459"/>
        <v>0</v>
      </c>
      <c r="C807" s="89">
        <f t="shared" si="453"/>
        <v>3.1009221856947988E-9</v>
      </c>
      <c r="D807" s="90">
        <f t="shared" si="467"/>
        <v>7063.77</v>
      </c>
      <c r="E807" s="91">
        <f t="shared" si="456"/>
        <v>7100.5</v>
      </c>
      <c r="F807" s="92">
        <f t="shared" si="457"/>
        <v>45646</v>
      </c>
      <c r="G807" s="93">
        <f t="shared" si="460"/>
        <v>5.1997729257888814E-3</v>
      </c>
      <c r="H807" s="94">
        <f t="shared" si="458"/>
        <v>45708</v>
      </c>
      <c r="I807" s="94">
        <f t="shared" si="461"/>
        <v>45708</v>
      </c>
      <c r="J807" s="95">
        <f t="shared" si="468"/>
        <v>23</v>
      </c>
      <c r="K807" s="95">
        <f t="shared" si="455"/>
        <v>5</v>
      </c>
      <c r="L807" s="8">
        <f t="shared" si="469"/>
        <v>1.0011280899999999</v>
      </c>
      <c r="M807" s="96">
        <f t="shared" si="454"/>
        <v>1.0038997599999999</v>
      </c>
      <c r="N807" s="96">
        <f t="shared" si="475"/>
        <v>1.1049972245245996</v>
      </c>
      <c r="O807" s="89">
        <f t="shared" si="452"/>
        <v>1.1062437599999999</v>
      </c>
      <c r="P807" s="89">
        <f t="shared" si="462"/>
        <v>0</v>
      </c>
      <c r="Q807" s="11">
        <f t="shared" si="472"/>
        <v>0</v>
      </c>
      <c r="R807" s="7">
        <f t="shared" si="470"/>
        <v>0</v>
      </c>
      <c r="S807" s="89">
        <f t="shared" ref="S807:S870" si="477">IF(R807&gt;0,TRUNC(R807*P807,8),0)</f>
        <v>0</v>
      </c>
      <c r="T807" s="98">
        <f t="shared" si="471"/>
        <v>8.5000000000000006E-2</v>
      </c>
      <c r="U807" s="97">
        <f t="shared" si="476"/>
        <v>5</v>
      </c>
      <c r="V807" s="97">
        <v>252</v>
      </c>
      <c r="W807" s="96">
        <f t="shared" si="463"/>
        <v>1.0016199610000001</v>
      </c>
      <c r="X807" s="89">
        <f t="shared" si="464"/>
        <v>0</v>
      </c>
      <c r="Y807" s="137">
        <f t="shared" si="465"/>
        <v>0</v>
      </c>
      <c r="Z807" s="99" t="str">
        <f t="shared" si="473"/>
        <v>J=</v>
      </c>
      <c r="AA807" s="94">
        <f t="shared" si="474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66"/>
        <v>45684</v>
      </c>
      <c r="B808" s="89">
        <f t="shared" si="459"/>
        <v>0</v>
      </c>
      <c r="C808" s="89">
        <f t="shared" si="453"/>
        <v>3.1009221856947988E-9</v>
      </c>
      <c r="D808" s="90">
        <f t="shared" si="467"/>
        <v>7063.77</v>
      </c>
      <c r="E808" s="91">
        <f t="shared" si="456"/>
        <v>7100.5</v>
      </c>
      <c r="F808" s="92">
        <f t="shared" si="457"/>
        <v>45646</v>
      </c>
      <c r="G808" s="93">
        <f t="shared" si="460"/>
        <v>5.1997729257888814E-3</v>
      </c>
      <c r="H808" s="94">
        <f t="shared" si="458"/>
        <v>45708</v>
      </c>
      <c r="I808" s="94">
        <f t="shared" si="461"/>
        <v>45708</v>
      </c>
      <c r="J808" s="95">
        <f t="shared" si="468"/>
        <v>23</v>
      </c>
      <c r="K808" s="95">
        <f t="shared" si="455"/>
        <v>5</v>
      </c>
      <c r="L808" s="8">
        <f t="shared" si="469"/>
        <v>1.0011280899999999</v>
      </c>
      <c r="M808" s="96">
        <f t="shared" si="454"/>
        <v>1.0038997599999999</v>
      </c>
      <c r="N808" s="96">
        <f t="shared" si="475"/>
        <v>1.1049972245245996</v>
      </c>
      <c r="O808" s="89">
        <f t="shared" si="452"/>
        <v>1.1062437599999999</v>
      </c>
      <c r="P808" s="89">
        <f t="shared" si="462"/>
        <v>0</v>
      </c>
      <c r="Q808" s="11">
        <f t="shared" si="472"/>
        <v>0</v>
      </c>
      <c r="R808" s="7">
        <f t="shared" si="470"/>
        <v>0</v>
      </c>
      <c r="S808" s="89">
        <f t="shared" si="477"/>
        <v>0</v>
      </c>
      <c r="T808" s="98">
        <f t="shared" si="471"/>
        <v>8.5000000000000006E-2</v>
      </c>
      <c r="U808" s="97">
        <f t="shared" si="476"/>
        <v>5</v>
      </c>
      <c r="V808" s="97">
        <v>252</v>
      </c>
      <c r="W808" s="96">
        <f t="shared" si="463"/>
        <v>1.0016199610000001</v>
      </c>
      <c r="X808" s="89">
        <f t="shared" si="464"/>
        <v>0</v>
      </c>
      <c r="Y808" s="137">
        <f t="shared" si="465"/>
        <v>0</v>
      </c>
      <c r="Z808" s="99" t="str">
        <f t="shared" si="473"/>
        <v>J=</v>
      </c>
      <c r="AA808" s="94">
        <f t="shared" si="474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66"/>
        <v>45685</v>
      </c>
      <c r="B809" s="89">
        <f t="shared" si="459"/>
        <v>0</v>
      </c>
      <c r="C809" s="89">
        <f t="shared" si="453"/>
        <v>3.1009221856947988E-9</v>
      </c>
      <c r="D809" s="90">
        <f t="shared" si="467"/>
        <v>7063.77</v>
      </c>
      <c r="E809" s="91">
        <f t="shared" si="456"/>
        <v>7100.5</v>
      </c>
      <c r="F809" s="92">
        <f t="shared" si="457"/>
        <v>45646</v>
      </c>
      <c r="G809" s="93">
        <f t="shared" si="460"/>
        <v>5.1997729257888814E-3</v>
      </c>
      <c r="H809" s="94">
        <f t="shared" si="458"/>
        <v>45708</v>
      </c>
      <c r="I809" s="94">
        <f t="shared" si="461"/>
        <v>45708</v>
      </c>
      <c r="J809" s="95">
        <f t="shared" si="468"/>
        <v>23</v>
      </c>
      <c r="K809" s="95">
        <f t="shared" si="455"/>
        <v>6</v>
      </c>
      <c r="L809" s="8">
        <f t="shared" si="469"/>
        <v>1.00135386</v>
      </c>
      <c r="M809" s="96">
        <f t="shared" si="454"/>
        <v>1.0038997599999999</v>
      </c>
      <c r="N809" s="96">
        <f t="shared" si="475"/>
        <v>1.1049972245245996</v>
      </c>
      <c r="O809" s="89">
        <f t="shared" ref="O809:O872" si="478">TRUNC(TRUNC((L809*N809),15),8)</f>
        <v>1.1064932300000001</v>
      </c>
      <c r="P809" s="89">
        <f t="shared" si="462"/>
        <v>0</v>
      </c>
      <c r="Q809" s="11">
        <f t="shared" si="472"/>
        <v>0</v>
      </c>
      <c r="R809" s="7">
        <f t="shared" si="470"/>
        <v>0</v>
      </c>
      <c r="S809" s="89">
        <f t="shared" si="477"/>
        <v>0</v>
      </c>
      <c r="T809" s="98">
        <f t="shared" si="471"/>
        <v>8.5000000000000006E-2</v>
      </c>
      <c r="U809" s="97">
        <f t="shared" si="476"/>
        <v>6</v>
      </c>
      <c r="V809" s="97">
        <v>252</v>
      </c>
      <c r="W809" s="96">
        <f t="shared" si="463"/>
        <v>1.0019442679999999</v>
      </c>
      <c r="X809" s="89">
        <f t="shared" si="464"/>
        <v>0</v>
      </c>
      <c r="Y809" s="137">
        <f t="shared" si="465"/>
        <v>0</v>
      </c>
      <c r="Z809" s="99" t="str">
        <f t="shared" si="473"/>
        <v>J=</v>
      </c>
      <c r="AA809" s="94">
        <f t="shared" si="474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66"/>
        <v>45686</v>
      </c>
      <c r="B810" s="89">
        <f t="shared" si="459"/>
        <v>0</v>
      </c>
      <c r="C810" s="89">
        <f t="shared" ref="C810:C873" si="479">C809-(S809/O809)</f>
        <v>3.1009221856947988E-9</v>
      </c>
      <c r="D810" s="90">
        <f t="shared" si="467"/>
        <v>7063.77</v>
      </c>
      <c r="E810" s="91">
        <f t="shared" si="456"/>
        <v>7100.5</v>
      </c>
      <c r="F810" s="92">
        <f t="shared" si="457"/>
        <v>45646</v>
      </c>
      <c r="G810" s="93">
        <f t="shared" si="460"/>
        <v>5.1997729257888814E-3</v>
      </c>
      <c r="H810" s="94">
        <f t="shared" si="458"/>
        <v>45708</v>
      </c>
      <c r="I810" s="94">
        <f t="shared" si="461"/>
        <v>45708</v>
      </c>
      <c r="J810" s="95">
        <f t="shared" si="468"/>
        <v>23</v>
      </c>
      <c r="K810" s="95">
        <f t="shared" si="455"/>
        <v>7</v>
      </c>
      <c r="L810" s="8">
        <f t="shared" si="469"/>
        <v>1.0015796800000001</v>
      </c>
      <c r="M810" s="96">
        <f t="shared" ref="M810:M873" si="480">IF(I810&gt;I809,L809,M809)</f>
        <v>1.0038997599999999</v>
      </c>
      <c r="N810" s="96">
        <f t="shared" si="475"/>
        <v>1.1049972245245996</v>
      </c>
      <c r="O810" s="89">
        <f t="shared" si="478"/>
        <v>1.1067427599999999</v>
      </c>
      <c r="P810" s="89">
        <f t="shared" si="462"/>
        <v>0</v>
      </c>
      <c r="Q810" s="11">
        <f t="shared" si="472"/>
        <v>0</v>
      </c>
      <c r="R810" s="7">
        <f t="shared" si="470"/>
        <v>0</v>
      </c>
      <c r="S810" s="89">
        <f t="shared" si="477"/>
        <v>0</v>
      </c>
      <c r="T810" s="98">
        <f t="shared" si="471"/>
        <v>8.5000000000000006E-2</v>
      </c>
      <c r="U810" s="97">
        <f t="shared" si="476"/>
        <v>7</v>
      </c>
      <c r="V810" s="97">
        <v>252</v>
      </c>
      <c r="W810" s="96">
        <f t="shared" si="463"/>
        <v>1.00226868</v>
      </c>
      <c r="X810" s="89">
        <f t="shared" si="464"/>
        <v>0</v>
      </c>
      <c r="Y810" s="137">
        <f t="shared" si="465"/>
        <v>0</v>
      </c>
      <c r="Z810" s="99" t="str">
        <f t="shared" si="473"/>
        <v>J=</v>
      </c>
      <c r="AA810" s="94">
        <f t="shared" si="474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66"/>
        <v>45687</v>
      </c>
      <c r="B811" s="89">
        <f t="shared" si="459"/>
        <v>0</v>
      </c>
      <c r="C811" s="89">
        <f t="shared" si="479"/>
        <v>3.1009221856947988E-9</v>
      </c>
      <c r="D811" s="90">
        <f t="shared" si="467"/>
        <v>7063.77</v>
      </c>
      <c r="E811" s="91">
        <f t="shared" si="456"/>
        <v>7100.5</v>
      </c>
      <c r="F811" s="92">
        <f t="shared" si="457"/>
        <v>45646</v>
      </c>
      <c r="G811" s="93">
        <f t="shared" si="460"/>
        <v>5.1997729257888814E-3</v>
      </c>
      <c r="H811" s="94">
        <f t="shared" si="458"/>
        <v>45708</v>
      </c>
      <c r="I811" s="94">
        <f t="shared" si="461"/>
        <v>45708</v>
      </c>
      <c r="J811" s="95">
        <f t="shared" si="468"/>
        <v>23</v>
      </c>
      <c r="K811" s="95">
        <f t="shared" ref="K811:K874" si="481">(J811-(NETWORKDAYS(A811,I811,AD$201:AD$502)-1))</f>
        <v>8</v>
      </c>
      <c r="L811" s="8">
        <f t="shared" si="469"/>
        <v>1.00180555</v>
      </c>
      <c r="M811" s="96">
        <f t="shared" si="480"/>
        <v>1.0038997599999999</v>
      </c>
      <c r="N811" s="96">
        <f t="shared" si="475"/>
        <v>1.1049972245245996</v>
      </c>
      <c r="O811" s="89">
        <f t="shared" si="478"/>
        <v>1.1069923500000001</v>
      </c>
      <c r="P811" s="89">
        <f t="shared" si="462"/>
        <v>0</v>
      </c>
      <c r="Q811" s="11">
        <f t="shared" si="472"/>
        <v>0</v>
      </c>
      <c r="R811" s="7">
        <f t="shared" si="470"/>
        <v>0</v>
      </c>
      <c r="S811" s="89">
        <f t="shared" si="477"/>
        <v>0</v>
      </c>
      <c r="T811" s="98">
        <f t="shared" si="471"/>
        <v>8.5000000000000006E-2</v>
      </c>
      <c r="U811" s="97">
        <f t="shared" si="476"/>
        <v>8</v>
      </c>
      <c r="V811" s="97">
        <v>252</v>
      </c>
      <c r="W811" s="96">
        <f t="shared" si="463"/>
        <v>1.0025931969999999</v>
      </c>
      <c r="X811" s="89">
        <f t="shared" si="464"/>
        <v>0</v>
      </c>
      <c r="Y811" s="137">
        <f t="shared" si="465"/>
        <v>0</v>
      </c>
      <c r="Z811" s="99" t="str">
        <f t="shared" si="473"/>
        <v>J=</v>
      </c>
      <c r="AA811" s="94">
        <f t="shared" si="474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66"/>
        <v>45688</v>
      </c>
      <c r="B812" s="89">
        <f t="shared" si="459"/>
        <v>0</v>
      </c>
      <c r="C812" s="89">
        <f t="shared" si="479"/>
        <v>3.1009221856947988E-9</v>
      </c>
      <c r="D812" s="90">
        <f t="shared" si="467"/>
        <v>7063.77</v>
      </c>
      <c r="E812" s="91">
        <f t="shared" ref="E812:E875" si="482">IF($K812=1,VLOOKUP($A811,$AO$10:$AS$200,4),E811)</f>
        <v>7100.5</v>
      </c>
      <c r="F812" s="92">
        <f t="shared" ref="F812:F875" si="483">IF($K812=1,VLOOKUP($A811,$AO$10:$AS$200,5),F811)</f>
        <v>45646</v>
      </c>
      <c r="G812" s="93">
        <f t="shared" si="460"/>
        <v>5.1997729257888814E-3</v>
      </c>
      <c r="H812" s="94">
        <f t="shared" ref="H812:H875" si="484">IF(DAY(A812)=H$9,VLOOKUP(A812,AH$118:AN$450,4),H811)</f>
        <v>45708</v>
      </c>
      <c r="I812" s="94">
        <f t="shared" si="461"/>
        <v>45708</v>
      </c>
      <c r="J812" s="95">
        <f t="shared" si="468"/>
        <v>23</v>
      </c>
      <c r="K812" s="95">
        <f t="shared" si="481"/>
        <v>9</v>
      </c>
      <c r="L812" s="8">
        <f t="shared" si="469"/>
        <v>1.0020314800000001</v>
      </c>
      <c r="M812" s="96">
        <f t="shared" si="480"/>
        <v>1.0038997599999999</v>
      </c>
      <c r="N812" s="96">
        <f t="shared" si="475"/>
        <v>1.1049972245245996</v>
      </c>
      <c r="O812" s="89">
        <f t="shared" si="478"/>
        <v>1.1072420000000001</v>
      </c>
      <c r="P812" s="89">
        <f t="shared" si="462"/>
        <v>0</v>
      </c>
      <c r="Q812" s="11">
        <f t="shared" si="472"/>
        <v>0</v>
      </c>
      <c r="R812" s="7">
        <f t="shared" si="470"/>
        <v>0</v>
      </c>
      <c r="S812" s="89">
        <f t="shared" si="477"/>
        <v>0</v>
      </c>
      <c r="T812" s="98">
        <f t="shared" si="471"/>
        <v>8.5000000000000006E-2</v>
      </c>
      <c r="U812" s="97">
        <f t="shared" si="476"/>
        <v>9</v>
      </c>
      <c r="V812" s="97">
        <v>252</v>
      </c>
      <c r="W812" s="96">
        <f t="shared" si="463"/>
        <v>1.0029178190000001</v>
      </c>
      <c r="X812" s="89">
        <f t="shared" si="464"/>
        <v>0</v>
      </c>
      <c r="Y812" s="137">
        <f t="shared" si="465"/>
        <v>0</v>
      </c>
      <c r="Z812" s="99" t="str">
        <f t="shared" si="473"/>
        <v>J=</v>
      </c>
      <c r="AA812" s="94">
        <f t="shared" si="474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66"/>
        <v>45689</v>
      </c>
      <c r="B813" s="89">
        <f t="shared" si="459"/>
        <v>0</v>
      </c>
      <c r="C813" s="89">
        <f t="shared" si="479"/>
        <v>3.1009221856947988E-9</v>
      </c>
      <c r="D813" s="90">
        <f t="shared" si="467"/>
        <v>7063.77</v>
      </c>
      <c r="E813" s="91">
        <f t="shared" si="482"/>
        <v>7100.5</v>
      </c>
      <c r="F813" s="92">
        <f t="shared" si="483"/>
        <v>45646</v>
      </c>
      <c r="G813" s="93">
        <f t="shared" si="460"/>
        <v>5.1997729257888814E-3</v>
      </c>
      <c r="H813" s="94">
        <f t="shared" si="484"/>
        <v>45708</v>
      </c>
      <c r="I813" s="94">
        <f t="shared" si="461"/>
        <v>45708</v>
      </c>
      <c r="J813" s="95">
        <f t="shared" si="468"/>
        <v>23</v>
      </c>
      <c r="K813" s="95">
        <f t="shared" si="481"/>
        <v>10</v>
      </c>
      <c r="L813" s="8">
        <f t="shared" si="469"/>
        <v>1.0022574500000001</v>
      </c>
      <c r="M813" s="96">
        <f t="shared" si="480"/>
        <v>1.0038997599999999</v>
      </c>
      <c r="N813" s="96">
        <f t="shared" si="475"/>
        <v>1.1049972245245996</v>
      </c>
      <c r="O813" s="89">
        <f t="shared" si="478"/>
        <v>1.1074917</v>
      </c>
      <c r="P813" s="89">
        <f t="shared" si="462"/>
        <v>0</v>
      </c>
      <c r="Q813" s="11">
        <f t="shared" si="472"/>
        <v>0</v>
      </c>
      <c r="R813" s="7">
        <f t="shared" si="470"/>
        <v>0</v>
      </c>
      <c r="S813" s="89">
        <f t="shared" si="477"/>
        <v>0</v>
      </c>
      <c r="T813" s="98">
        <f t="shared" si="471"/>
        <v>8.5000000000000006E-2</v>
      </c>
      <c r="U813" s="97">
        <f t="shared" si="476"/>
        <v>10</v>
      </c>
      <c r="V813" s="97">
        <v>252</v>
      </c>
      <c r="W813" s="96">
        <f t="shared" si="463"/>
        <v>1.0032425469999999</v>
      </c>
      <c r="X813" s="89">
        <f t="shared" si="464"/>
        <v>0</v>
      </c>
      <c r="Y813" s="137">
        <f t="shared" si="465"/>
        <v>0</v>
      </c>
      <c r="Z813" s="99" t="str">
        <f t="shared" si="473"/>
        <v>J=</v>
      </c>
      <c r="AA813" s="94">
        <f t="shared" si="474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66"/>
        <v>45690</v>
      </c>
      <c r="B814" s="89">
        <f t="shared" si="459"/>
        <v>0</v>
      </c>
      <c r="C814" s="89">
        <f t="shared" si="479"/>
        <v>3.1009221856947988E-9</v>
      </c>
      <c r="D814" s="90">
        <f t="shared" si="467"/>
        <v>7063.77</v>
      </c>
      <c r="E814" s="91">
        <f t="shared" si="482"/>
        <v>7100.5</v>
      </c>
      <c r="F814" s="92">
        <f t="shared" si="483"/>
        <v>45646</v>
      </c>
      <c r="G814" s="93">
        <f t="shared" si="460"/>
        <v>5.1997729257888814E-3</v>
      </c>
      <c r="H814" s="94">
        <f t="shared" si="484"/>
        <v>45708</v>
      </c>
      <c r="I814" s="94">
        <f t="shared" si="461"/>
        <v>45708</v>
      </c>
      <c r="J814" s="95">
        <f t="shared" si="468"/>
        <v>23</v>
      </c>
      <c r="K814" s="95">
        <f t="shared" si="481"/>
        <v>10</v>
      </c>
      <c r="L814" s="8">
        <f t="shared" si="469"/>
        <v>1.0022574500000001</v>
      </c>
      <c r="M814" s="96">
        <f t="shared" si="480"/>
        <v>1.0038997599999999</v>
      </c>
      <c r="N814" s="96">
        <f t="shared" si="475"/>
        <v>1.1049972245245996</v>
      </c>
      <c r="O814" s="89">
        <f t="shared" si="478"/>
        <v>1.1074917</v>
      </c>
      <c r="P814" s="89">
        <f t="shared" si="462"/>
        <v>0</v>
      </c>
      <c r="Q814" s="11">
        <f t="shared" si="472"/>
        <v>0</v>
      </c>
      <c r="R814" s="7">
        <f t="shared" si="470"/>
        <v>0</v>
      </c>
      <c r="S814" s="89">
        <f t="shared" si="477"/>
        <v>0</v>
      </c>
      <c r="T814" s="98">
        <f t="shared" si="471"/>
        <v>8.5000000000000006E-2</v>
      </c>
      <c r="U814" s="97">
        <f t="shared" si="476"/>
        <v>10</v>
      </c>
      <c r="V814" s="97">
        <v>252</v>
      </c>
      <c r="W814" s="96">
        <f t="shared" si="463"/>
        <v>1.0032425469999999</v>
      </c>
      <c r="X814" s="89">
        <f t="shared" si="464"/>
        <v>0</v>
      </c>
      <c r="Y814" s="137">
        <f t="shared" si="465"/>
        <v>0</v>
      </c>
      <c r="Z814" s="99" t="str">
        <f t="shared" si="473"/>
        <v>J=</v>
      </c>
      <c r="AA814" s="94">
        <f t="shared" si="474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66"/>
        <v>45691</v>
      </c>
      <c r="B815" s="89">
        <f t="shared" si="459"/>
        <v>0</v>
      </c>
      <c r="C815" s="89">
        <f t="shared" si="479"/>
        <v>3.1009221856947988E-9</v>
      </c>
      <c r="D815" s="90">
        <f t="shared" si="467"/>
        <v>7063.77</v>
      </c>
      <c r="E815" s="91">
        <f t="shared" si="482"/>
        <v>7100.5</v>
      </c>
      <c r="F815" s="92">
        <f t="shared" si="483"/>
        <v>45646</v>
      </c>
      <c r="G815" s="93">
        <f t="shared" si="460"/>
        <v>5.1997729257888814E-3</v>
      </c>
      <c r="H815" s="94">
        <f t="shared" si="484"/>
        <v>45708</v>
      </c>
      <c r="I815" s="94">
        <f t="shared" si="461"/>
        <v>45708</v>
      </c>
      <c r="J815" s="95">
        <f t="shared" si="468"/>
        <v>23</v>
      </c>
      <c r="K815" s="95">
        <f t="shared" si="481"/>
        <v>10</v>
      </c>
      <c r="L815" s="8">
        <f t="shared" si="469"/>
        <v>1.0022574500000001</v>
      </c>
      <c r="M815" s="96">
        <f t="shared" si="480"/>
        <v>1.0038997599999999</v>
      </c>
      <c r="N815" s="96">
        <f t="shared" si="475"/>
        <v>1.1049972245245996</v>
      </c>
      <c r="O815" s="89">
        <f t="shared" si="478"/>
        <v>1.1074917</v>
      </c>
      <c r="P815" s="89">
        <f t="shared" si="462"/>
        <v>0</v>
      </c>
      <c r="Q815" s="11">
        <f t="shared" si="472"/>
        <v>0</v>
      </c>
      <c r="R815" s="7">
        <f t="shared" si="470"/>
        <v>0</v>
      </c>
      <c r="S815" s="89">
        <f t="shared" si="477"/>
        <v>0</v>
      </c>
      <c r="T815" s="98">
        <f t="shared" si="471"/>
        <v>8.5000000000000006E-2</v>
      </c>
      <c r="U815" s="97">
        <f t="shared" si="476"/>
        <v>10</v>
      </c>
      <c r="V815" s="97">
        <v>252</v>
      </c>
      <c r="W815" s="96">
        <f t="shared" si="463"/>
        <v>1.0032425469999999</v>
      </c>
      <c r="X815" s="89">
        <f t="shared" si="464"/>
        <v>0</v>
      </c>
      <c r="Y815" s="137">
        <f t="shared" si="465"/>
        <v>0</v>
      </c>
      <c r="Z815" s="99" t="str">
        <f t="shared" si="473"/>
        <v>J=</v>
      </c>
      <c r="AA815" s="94">
        <f t="shared" si="474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66"/>
        <v>45692</v>
      </c>
      <c r="B816" s="89">
        <f t="shared" si="459"/>
        <v>0</v>
      </c>
      <c r="C816" s="89">
        <f t="shared" si="479"/>
        <v>3.1009221856947988E-9</v>
      </c>
      <c r="D816" s="90">
        <f t="shared" si="467"/>
        <v>7063.77</v>
      </c>
      <c r="E816" s="91">
        <f t="shared" si="482"/>
        <v>7100.5</v>
      </c>
      <c r="F816" s="92">
        <f t="shared" si="483"/>
        <v>45646</v>
      </c>
      <c r="G816" s="93">
        <f t="shared" si="460"/>
        <v>5.1997729257888814E-3</v>
      </c>
      <c r="H816" s="94">
        <f t="shared" si="484"/>
        <v>45708</v>
      </c>
      <c r="I816" s="94">
        <f t="shared" si="461"/>
        <v>45708</v>
      </c>
      <c r="J816" s="95">
        <f t="shared" si="468"/>
        <v>23</v>
      </c>
      <c r="K816" s="95">
        <f t="shared" si="481"/>
        <v>11</v>
      </c>
      <c r="L816" s="8">
        <f t="shared" si="469"/>
        <v>1.00248348</v>
      </c>
      <c r="M816" s="96">
        <f t="shared" si="480"/>
        <v>1.0038997599999999</v>
      </c>
      <c r="N816" s="96">
        <f t="shared" si="475"/>
        <v>1.1049972245245996</v>
      </c>
      <c r="O816" s="89">
        <f t="shared" si="478"/>
        <v>1.10774146</v>
      </c>
      <c r="P816" s="89">
        <f t="shared" si="462"/>
        <v>0</v>
      </c>
      <c r="Q816" s="11">
        <f t="shared" si="472"/>
        <v>0</v>
      </c>
      <c r="R816" s="7">
        <f t="shared" si="470"/>
        <v>0</v>
      </c>
      <c r="S816" s="89">
        <f t="shared" si="477"/>
        <v>0</v>
      </c>
      <c r="T816" s="98">
        <f t="shared" si="471"/>
        <v>8.5000000000000006E-2</v>
      </c>
      <c r="U816" s="97">
        <f t="shared" si="476"/>
        <v>11</v>
      </c>
      <c r="V816" s="97">
        <v>252</v>
      </c>
      <c r="W816" s="96">
        <f t="shared" si="463"/>
        <v>1.0035673789999999</v>
      </c>
      <c r="X816" s="89">
        <f t="shared" si="464"/>
        <v>0</v>
      </c>
      <c r="Y816" s="137">
        <f t="shared" si="465"/>
        <v>0</v>
      </c>
      <c r="Z816" s="99" t="str">
        <f t="shared" si="473"/>
        <v>J=</v>
      </c>
      <c r="AA816" s="94">
        <f t="shared" si="474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66"/>
        <v>45693</v>
      </c>
      <c r="B817" s="89">
        <f t="shared" si="459"/>
        <v>0</v>
      </c>
      <c r="C817" s="89">
        <f t="shared" si="479"/>
        <v>3.1009221856947988E-9</v>
      </c>
      <c r="D817" s="90">
        <f t="shared" si="467"/>
        <v>7063.77</v>
      </c>
      <c r="E817" s="91">
        <f t="shared" si="482"/>
        <v>7100.5</v>
      </c>
      <c r="F817" s="92">
        <f t="shared" si="483"/>
        <v>45646</v>
      </c>
      <c r="G817" s="93">
        <f t="shared" si="460"/>
        <v>5.1997729257888814E-3</v>
      </c>
      <c r="H817" s="94">
        <f t="shared" si="484"/>
        <v>45708</v>
      </c>
      <c r="I817" s="94">
        <f t="shared" si="461"/>
        <v>45708</v>
      </c>
      <c r="J817" s="95">
        <f t="shared" si="468"/>
        <v>23</v>
      </c>
      <c r="K817" s="95">
        <f t="shared" si="481"/>
        <v>12</v>
      </c>
      <c r="L817" s="8">
        <f t="shared" si="469"/>
        <v>1.00270956</v>
      </c>
      <c r="M817" s="96">
        <f t="shared" si="480"/>
        <v>1.0038997599999999</v>
      </c>
      <c r="N817" s="96">
        <f t="shared" si="475"/>
        <v>1.1049972245245996</v>
      </c>
      <c r="O817" s="89">
        <f t="shared" si="478"/>
        <v>1.10799128</v>
      </c>
      <c r="P817" s="89">
        <f t="shared" si="462"/>
        <v>0</v>
      </c>
      <c r="Q817" s="11">
        <f t="shared" si="472"/>
        <v>0</v>
      </c>
      <c r="R817" s="7">
        <f t="shared" si="470"/>
        <v>0</v>
      </c>
      <c r="S817" s="89">
        <f t="shared" si="477"/>
        <v>0</v>
      </c>
      <c r="T817" s="98">
        <f t="shared" si="471"/>
        <v>8.5000000000000006E-2</v>
      </c>
      <c r="U817" s="97">
        <f t="shared" si="476"/>
        <v>12</v>
      </c>
      <c r="V817" s="97">
        <v>252</v>
      </c>
      <c r="W817" s="96">
        <f t="shared" si="463"/>
        <v>1.003892317</v>
      </c>
      <c r="X817" s="89">
        <f t="shared" si="464"/>
        <v>0</v>
      </c>
      <c r="Y817" s="137">
        <f t="shared" si="465"/>
        <v>0</v>
      </c>
      <c r="Z817" s="99" t="str">
        <f t="shared" si="473"/>
        <v>J=</v>
      </c>
      <c r="AA817" s="94">
        <f t="shared" si="474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66"/>
        <v>45694</v>
      </c>
      <c r="B818" s="89">
        <f t="shared" si="459"/>
        <v>0</v>
      </c>
      <c r="C818" s="89">
        <f t="shared" si="479"/>
        <v>3.1009221856947988E-9</v>
      </c>
      <c r="D818" s="90">
        <f t="shared" si="467"/>
        <v>7063.77</v>
      </c>
      <c r="E818" s="91">
        <f t="shared" si="482"/>
        <v>7100.5</v>
      </c>
      <c r="F818" s="92">
        <f t="shared" si="483"/>
        <v>45646</v>
      </c>
      <c r="G818" s="93">
        <f t="shared" si="460"/>
        <v>5.1997729257888814E-3</v>
      </c>
      <c r="H818" s="94">
        <f t="shared" si="484"/>
        <v>45708</v>
      </c>
      <c r="I818" s="94">
        <f t="shared" si="461"/>
        <v>45708</v>
      </c>
      <c r="J818" s="95">
        <f t="shared" si="468"/>
        <v>23</v>
      </c>
      <c r="K818" s="95">
        <f t="shared" si="481"/>
        <v>13</v>
      </c>
      <c r="L818" s="8">
        <f t="shared" si="469"/>
        <v>1.00293568</v>
      </c>
      <c r="M818" s="96">
        <f t="shared" si="480"/>
        <v>1.0038997599999999</v>
      </c>
      <c r="N818" s="96">
        <f t="shared" si="475"/>
        <v>1.1049972245245996</v>
      </c>
      <c r="O818" s="89">
        <f t="shared" si="478"/>
        <v>1.1082411400000001</v>
      </c>
      <c r="P818" s="89">
        <f t="shared" si="462"/>
        <v>0</v>
      </c>
      <c r="Q818" s="11">
        <f t="shared" si="472"/>
        <v>0</v>
      </c>
      <c r="R818" s="7">
        <f t="shared" si="470"/>
        <v>0</v>
      </c>
      <c r="S818" s="89">
        <f t="shared" si="477"/>
        <v>0</v>
      </c>
      <c r="T818" s="98">
        <f t="shared" si="471"/>
        <v>8.5000000000000006E-2</v>
      </c>
      <c r="U818" s="97">
        <f t="shared" si="476"/>
        <v>13</v>
      </c>
      <c r="V818" s="97">
        <v>252</v>
      </c>
      <c r="W818" s="96">
        <f t="shared" si="463"/>
        <v>1.0042173590000001</v>
      </c>
      <c r="X818" s="89">
        <f t="shared" si="464"/>
        <v>0</v>
      </c>
      <c r="Y818" s="137">
        <f t="shared" si="465"/>
        <v>0</v>
      </c>
      <c r="Z818" s="99" t="str">
        <f t="shared" si="473"/>
        <v>J=</v>
      </c>
      <c r="AA818" s="94">
        <f t="shared" si="474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66"/>
        <v>45695</v>
      </c>
      <c r="B819" s="89">
        <f t="shared" si="459"/>
        <v>0</v>
      </c>
      <c r="C819" s="89">
        <f t="shared" si="479"/>
        <v>3.1009221856947988E-9</v>
      </c>
      <c r="D819" s="90">
        <f t="shared" si="467"/>
        <v>7063.77</v>
      </c>
      <c r="E819" s="91">
        <f t="shared" si="482"/>
        <v>7100.5</v>
      </c>
      <c r="F819" s="92">
        <f t="shared" si="483"/>
        <v>45646</v>
      </c>
      <c r="G819" s="93">
        <f t="shared" si="460"/>
        <v>5.1997729257888814E-3</v>
      </c>
      <c r="H819" s="94">
        <f t="shared" si="484"/>
        <v>45708</v>
      </c>
      <c r="I819" s="94">
        <f t="shared" si="461"/>
        <v>45708</v>
      </c>
      <c r="J819" s="95">
        <f t="shared" si="468"/>
        <v>23</v>
      </c>
      <c r="K819" s="95">
        <f t="shared" si="481"/>
        <v>14</v>
      </c>
      <c r="L819" s="8">
        <f t="shared" si="469"/>
        <v>1.0031618600000001</v>
      </c>
      <c r="M819" s="96">
        <f t="shared" si="480"/>
        <v>1.0038997599999999</v>
      </c>
      <c r="N819" s="96">
        <f t="shared" si="475"/>
        <v>1.1049972245245996</v>
      </c>
      <c r="O819" s="89">
        <f t="shared" si="478"/>
        <v>1.1084910699999999</v>
      </c>
      <c r="P819" s="89">
        <f t="shared" si="462"/>
        <v>0</v>
      </c>
      <c r="Q819" s="11">
        <f t="shared" si="472"/>
        <v>0</v>
      </c>
      <c r="R819" s="7">
        <f t="shared" si="470"/>
        <v>0</v>
      </c>
      <c r="S819" s="89">
        <f t="shared" si="477"/>
        <v>0</v>
      </c>
      <c r="T819" s="98">
        <f t="shared" si="471"/>
        <v>8.5000000000000006E-2</v>
      </c>
      <c r="U819" s="97">
        <f t="shared" si="476"/>
        <v>14</v>
      </c>
      <c r="V819" s="97">
        <v>252</v>
      </c>
      <c r="W819" s="96">
        <f t="shared" si="463"/>
        <v>1.0045425079999999</v>
      </c>
      <c r="X819" s="89">
        <f t="shared" si="464"/>
        <v>0</v>
      </c>
      <c r="Y819" s="137">
        <f t="shared" si="465"/>
        <v>0</v>
      </c>
      <c r="Z819" s="99" t="str">
        <f t="shared" si="473"/>
        <v>J=</v>
      </c>
      <c r="AA819" s="94">
        <f t="shared" si="474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66"/>
        <v>45696</v>
      </c>
      <c r="B820" s="89">
        <f t="shared" si="459"/>
        <v>0</v>
      </c>
      <c r="C820" s="89">
        <f t="shared" si="479"/>
        <v>3.1009221856947988E-9</v>
      </c>
      <c r="D820" s="90">
        <f t="shared" si="467"/>
        <v>7063.77</v>
      </c>
      <c r="E820" s="91">
        <f t="shared" si="482"/>
        <v>7100.5</v>
      </c>
      <c r="F820" s="92">
        <f t="shared" si="483"/>
        <v>45646</v>
      </c>
      <c r="G820" s="93">
        <f t="shared" si="460"/>
        <v>5.1997729257888814E-3</v>
      </c>
      <c r="H820" s="94">
        <f t="shared" si="484"/>
        <v>45708</v>
      </c>
      <c r="I820" s="94">
        <f t="shared" si="461"/>
        <v>45708</v>
      </c>
      <c r="J820" s="95">
        <f t="shared" si="468"/>
        <v>23</v>
      </c>
      <c r="K820" s="95">
        <f t="shared" si="481"/>
        <v>15</v>
      </c>
      <c r="L820" s="8">
        <f t="shared" si="469"/>
        <v>1.0033880900000001</v>
      </c>
      <c r="M820" s="96">
        <f t="shared" si="480"/>
        <v>1.0038997599999999</v>
      </c>
      <c r="N820" s="96">
        <f t="shared" si="475"/>
        <v>1.1049972245245996</v>
      </c>
      <c r="O820" s="89">
        <f t="shared" si="478"/>
        <v>1.1087410499999999</v>
      </c>
      <c r="P820" s="89">
        <f t="shared" si="462"/>
        <v>0</v>
      </c>
      <c r="Q820" s="11">
        <f t="shared" si="472"/>
        <v>0</v>
      </c>
      <c r="R820" s="7">
        <f t="shared" si="470"/>
        <v>0</v>
      </c>
      <c r="S820" s="89">
        <f t="shared" si="477"/>
        <v>0</v>
      </c>
      <c r="T820" s="98">
        <f t="shared" si="471"/>
        <v>8.5000000000000006E-2</v>
      </c>
      <c r="U820" s="97">
        <f t="shared" si="476"/>
        <v>15</v>
      </c>
      <c r="V820" s="97">
        <v>252</v>
      </c>
      <c r="W820" s="96">
        <f t="shared" si="463"/>
        <v>1.0048677610000001</v>
      </c>
      <c r="X820" s="89">
        <f t="shared" si="464"/>
        <v>0</v>
      </c>
      <c r="Y820" s="137">
        <f t="shared" si="465"/>
        <v>0</v>
      </c>
      <c r="Z820" s="99" t="str">
        <f t="shared" si="473"/>
        <v>J=</v>
      </c>
      <c r="AA820" s="94">
        <f t="shared" si="474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66"/>
        <v>45697</v>
      </c>
      <c r="B821" s="89">
        <f t="shared" si="459"/>
        <v>0</v>
      </c>
      <c r="C821" s="89">
        <f t="shared" si="479"/>
        <v>3.1009221856947988E-9</v>
      </c>
      <c r="D821" s="90">
        <f t="shared" si="467"/>
        <v>7063.77</v>
      </c>
      <c r="E821" s="91">
        <f t="shared" si="482"/>
        <v>7100.5</v>
      </c>
      <c r="F821" s="92">
        <f t="shared" si="483"/>
        <v>45646</v>
      </c>
      <c r="G821" s="93">
        <f t="shared" si="460"/>
        <v>5.1997729257888814E-3</v>
      </c>
      <c r="H821" s="94">
        <f t="shared" si="484"/>
        <v>45708</v>
      </c>
      <c r="I821" s="94">
        <f t="shared" si="461"/>
        <v>45708</v>
      </c>
      <c r="J821" s="95">
        <f t="shared" si="468"/>
        <v>23</v>
      </c>
      <c r="K821" s="95">
        <f t="shared" si="481"/>
        <v>15</v>
      </c>
      <c r="L821" s="8">
        <f t="shared" si="469"/>
        <v>1.0033880900000001</v>
      </c>
      <c r="M821" s="96">
        <f t="shared" si="480"/>
        <v>1.0038997599999999</v>
      </c>
      <c r="N821" s="96">
        <f t="shared" si="475"/>
        <v>1.1049972245245996</v>
      </c>
      <c r="O821" s="89">
        <f t="shared" si="478"/>
        <v>1.1087410499999999</v>
      </c>
      <c r="P821" s="89">
        <f t="shared" si="462"/>
        <v>0</v>
      </c>
      <c r="Q821" s="11">
        <f t="shared" si="472"/>
        <v>0</v>
      </c>
      <c r="R821" s="7">
        <f t="shared" si="470"/>
        <v>0</v>
      </c>
      <c r="S821" s="89">
        <f t="shared" si="477"/>
        <v>0</v>
      </c>
      <c r="T821" s="98">
        <f t="shared" si="471"/>
        <v>8.5000000000000006E-2</v>
      </c>
      <c r="U821" s="97">
        <f t="shared" si="476"/>
        <v>15</v>
      </c>
      <c r="V821" s="97">
        <v>252</v>
      </c>
      <c r="W821" s="96">
        <f t="shared" si="463"/>
        <v>1.0048677610000001</v>
      </c>
      <c r="X821" s="89">
        <f t="shared" si="464"/>
        <v>0</v>
      </c>
      <c r="Y821" s="137">
        <f t="shared" si="465"/>
        <v>0</v>
      </c>
      <c r="Z821" s="99" t="str">
        <f t="shared" si="473"/>
        <v>J=</v>
      </c>
      <c r="AA821" s="94">
        <f t="shared" si="474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66"/>
        <v>45698</v>
      </c>
      <c r="B822" s="89">
        <f t="shared" si="459"/>
        <v>0</v>
      </c>
      <c r="C822" s="89">
        <f t="shared" si="479"/>
        <v>3.1009221856947988E-9</v>
      </c>
      <c r="D822" s="90">
        <f t="shared" si="467"/>
        <v>7063.77</v>
      </c>
      <c r="E822" s="91">
        <f t="shared" si="482"/>
        <v>7100.5</v>
      </c>
      <c r="F822" s="92">
        <f t="shared" si="483"/>
        <v>45646</v>
      </c>
      <c r="G822" s="93">
        <f t="shared" si="460"/>
        <v>5.1997729257888814E-3</v>
      </c>
      <c r="H822" s="94">
        <f t="shared" si="484"/>
        <v>45708</v>
      </c>
      <c r="I822" s="94">
        <f t="shared" si="461"/>
        <v>45708</v>
      </c>
      <c r="J822" s="95">
        <f t="shared" si="468"/>
        <v>23</v>
      </c>
      <c r="K822" s="95">
        <f t="shared" si="481"/>
        <v>15</v>
      </c>
      <c r="L822" s="8">
        <f t="shared" si="469"/>
        <v>1.0033880900000001</v>
      </c>
      <c r="M822" s="96">
        <f t="shared" si="480"/>
        <v>1.0038997599999999</v>
      </c>
      <c r="N822" s="96">
        <f t="shared" si="475"/>
        <v>1.1049972245245996</v>
      </c>
      <c r="O822" s="89">
        <f t="shared" si="478"/>
        <v>1.1087410499999999</v>
      </c>
      <c r="P822" s="89">
        <f t="shared" si="462"/>
        <v>0</v>
      </c>
      <c r="Q822" s="11">
        <f t="shared" si="472"/>
        <v>0</v>
      </c>
      <c r="R822" s="7">
        <f t="shared" si="470"/>
        <v>0</v>
      </c>
      <c r="S822" s="89">
        <f t="shared" si="477"/>
        <v>0</v>
      </c>
      <c r="T822" s="98">
        <f t="shared" si="471"/>
        <v>8.5000000000000006E-2</v>
      </c>
      <c r="U822" s="97">
        <f t="shared" si="476"/>
        <v>15</v>
      </c>
      <c r="V822" s="97">
        <v>252</v>
      </c>
      <c r="W822" s="96">
        <f t="shared" si="463"/>
        <v>1.0048677610000001</v>
      </c>
      <c r="X822" s="89">
        <f t="shared" si="464"/>
        <v>0</v>
      </c>
      <c r="Y822" s="137">
        <f t="shared" si="465"/>
        <v>0</v>
      </c>
      <c r="Z822" s="99" t="str">
        <f t="shared" si="473"/>
        <v>J=</v>
      </c>
      <c r="AA822" s="94">
        <f t="shared" si="474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66"/>
        <v>45699</v>
      </c>
      <c r="B823" s="89">
        <f t="shared" si="459"/>
        <v>0</v>
      </c>
      <c r="C823" s="89">
        <f t="shared" si="479"/>
        <v>3.1009221856947988E-9</v>
      </c>
      <c r="D823" s="90">
        <f t="shared" si="467"/>
        <v>7063.77</v>
      </c>
      <c r="E823" s="91">
        <f t="shared" si="482"/>
        <v>7100.5</v>
      </c>
      <c r="F823" s="92">
        <f t="shared" si="483"/>
        <v>45646</v>
      </c>
      <c r="G823" s="93">
        <f t="shared" si="460"/>
        <v>5.1997729257888814E-3</v>
      </c>
      <c r="H823" s="94">
        <f t="shared" si="484"/>
        <v>45708</v>
      </c>
      <c r="I823" s="94">
        <f t="shared" si="461"/>
        <v>45708</v>
      </c>
      <c r="J823" s="95">
        <f t="shared" si="468"/>
        <v>23</v>
      </c>
      <c r="K823" s="95">
        <f t="shared" si="481"/>
        <v>16</v>
      </c>
      <c r="L823" s="8">
        <f t="shared" si="469"/>
        <v>1.00361437</v>
      </c>
      <c r="M823" s="96">
        <f t="shared" si="480"/>
        <v>1.0038997599999999</v>
      </c>
      <c r="N823" s="96">
        <f t="shared" si="475"/>
        <v>1.1049972245245996</v>
      </c>
      <c r="O823" s="89">
        <f t="shared" si="478"/>
        <v>1.10899109</v>
      </c>
      <c r="P823" s="89">
        <f t="shared" si="462"/>
        <v>0</v>
      </c>
      <c r="Q823" s="11">
        <f t="shared" si="472"/>
        <v>0</v>
      </c>
      <c r="R823" s="7">
        <f t="shared" si="470"/>
        <v>0</v>
      </c>
      <c r="S823" s="89">
        <f t="shared" si="477"/>
        <v>0</v>
      </c>
      <c r="T823" s="98">
        <f t="shared" si="471"/>
        <v>8.5000000000000006E-2</v>
      </c>
      <c r="U823" s="97">
        <f t="shared" si="476"/>
        <v>16</v>
      </c>
      <c r="V823" s="97">
        <v>252</v>
      </c>
      <c r="W823" s="96">
        <f t="shared" si="463"/>
        <v>1.0051931190000001</v>
      </c>
      <c r="X823" s="89">
        <f t="shared" si="464"/>
        <v>0</v>
      </c>
      <c r="Y823" s="137">
        <f t="shared" si="465"/>
        <v>0</v>
      </c>
      <c r="Z823" s="99" t="str">
        <f t="shared" si="473"/>
        <v>J=</v>
      </c>
      <c r="AA823" s="94">
        <f t="shared" si="474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66"/>
        <v>45700</v>
      </c>
      <c r="B824" s="89">
        <f t="shared" si="459"/>
        <v>0</v>
      </c>
      <c r="C824" s="89">
        <f t="shared" si="479"/>
        <v>3.1009221856947988E-9</v>
      </c>
      <c r="D824" s="90">
        <f t="shared" si="467"/>
        <v>7063.77</v>
      </c>
      <c r="E824" s="91">
        <f t="shared" si="482"/>
        <v>7100.5</v>
      </c>
      <c r="F824" s="92">
        <f t="shared" si="483"/>
        <v>45646</v>
      </c>
      <c r="G824" s="93">
        <f t="shared" si="460"/>
        <v>5.1997729257888814E-3</v>
      </c>
      <c r="H824" s="94">
        <f t="shared" si="484"/>
        <v>45708</v>
      </c>
      <c r="I824" s="94">
        <f t="shared" si="461"/>
        <v>45708</v>
      </c>
      <c r="J824" s="95">
        <f t="shared" si="468"/>
        <v>23</v>
      </c>
      <c r="K824" s="95">
        <f t="shared" si="481"/>
        <v>17</v>
      </c>
      <c r="L824" s="8">
        <f t="shared" si="469"/>
        <v>1.0038407</v>
      </c>
      <c r="M824" s="96">
        <f t="shared" si="480"/>
        <v>1.0038997599999999</v>
      </c>
      <c r="N824" s="96">
        <f t="shared" si="475"/>
        <v>1.1049972245245996</v>
      </c>
      <c r="O824" s="89">
        <f t="shared" si="478"/>
        <v>1.1092411799999999</v>
      </c>
      <c r="P824" s="89">
        <f t="shared" si="462"/>
        <v>0</v>
      </c>
      <c r="Q824" s="11">
        <f t="shared" si="472"/>
        <v>0</v>
      </c>
      <c r="R824" s="7">
        <f t="shared" si="470"/>
        <v>0</v>
      </c>
      <c r="S824" s="89">
        <f t="shared" si="477"/>
        <v>0</v>
      </c>
      <c r="T824" s="98">
        <f t="shared" si="471"/>
        <v>8.5000000000000006E-2</v>
      </c>
      <c r="U824" s="97">
        <f t="shared" si="476"/>
        <v>17</v>
      </c>
      <c r="V824" s="97">
        <v>252</v>
      </c>
      <c r="W824" s="96">
        <f t="shared" si="463"/>
        <v>1.005518583</v>
      </c>
      <c r="X824" s="89">
        <f t="shared" si="464"/>
        <v>0</v>
      </c>
      <c r="Y824" s="137">
        <f t="shared" si="465"/>
        <v>0</v>
      </c>
      <c r="Z824" s="99" t="str">
        <f t="shared" si="473"/>
        <v>J=</v>
      </c>
      <c r="AA824" s="94">
        <f t="shared" si="474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66"/>
        <v>45701</v>
      </c>
      <c r="B825" s="89">
        <f t="shared" si="459"/>
        <v>0</v>
      </c>
      <c r="C825" s="89">
        <f t="shared" si="479"/>
        <v>3.1009221856947988E-9</v>
      </c>
      <c r="D825" s="90">
        <f t="shared" si="467"/>
        <v>7063.77</v>
      </c>
      <c r="E825" s="91">
        <f t="shared" si="482"/>
        <v>7100.5</v>
      </c>
      <c r="F825" s="92">
        <f t="shared" si="483"/>
        <v>45646</v>
      </c>
      <c r="G825" s="93">
        <f t="shared" si="460"/>
        <v>5.1997729257888814E-3</v>
      </c>
      <c r="H825" s="94">
        <f t="shared" si="484"/>
        <v>45708</v>
      </c>
      <c r="I825" s="94">
        <f t="shared" si="461"/>
        <v>45708</v>
      </c>
      <c r="J825" s="95">
        <f t="shared" si="468"/>
        <v>23</v>
      </c>
      <c r="K825" s="95">
        <f t="shared" si="481"/>
        <v>18</v>
      </c>
      <c r="L825" s="8">
        <f t="shared" si="469"/>
        <v>1.0040670899999999</v>
      </c>
      <c r="M825" s="96">
        <f t="shared" si="480"/>
        <v>1.0038997599999999</v>
      </c>
      <c r="N825" s="96">
        <f t="shared" si="475"/>
        <v>1.1049972245245996</v>
      </c>
      <c r="O825" s="89">
        <f t="shared" si="478"/>
        <v>1.1094913399999999</v>
      </c>
      <c r="P825" s="89">
        <f t="shared" si="462"/>
        <v>0</v>
      </c>
      <c r="Q825" s="11">
        <f t="shared" si="472"/>
        <v>0</v>
      </c>
      <c r="R825" s="7">
        <f t="shared" si="470"/>
        <v>0</v>
      </c>
      <c r="S825" s="89">
        <f t="shared" si="477"/>
        <v>0</v>
      </c>
      <c r="T825" s="98">
        <f t="shared" si="471"/>
        <v>8.5000000000000006E-2</v>
      </c>
      <c r="U825" s="97">
        <f t="shared" si="476"/>
        <v>18</v>
      </c>
      <c r="V825" s="97">
        <v>252</v>
      </c>
      <c r="W825" s="96">
        <f t="shared" si="463"/>
        <v>1.005844153</v>
      </c>
      <c r="X825" s="89">
        <f t="shared" si="464"/>
        <v>0</v>
      </c>
      <c r="Y825" s="137">
        <f t="shared" si="465"/>
        <v>0</v>
      </c>
      <c r="Z825" s="99" t="str">
        <f t="shared" si="473"/>
        <v>J=</v>
      </c>
      <c r="AA825" s="94">
        <f t="shared" si="474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66"/>
        <v>45702</v>
      </c>
      <c r="B826" s="89">
        <f t="shared" si="459"/>
        <v>0</v>
      </c>
      <c r="C826" s="89">
        <f t="shared" si="479"/>
        <v>3.1009221856947988E-9</v>
      </c>
      <c r="D826" s="90">
        <f t="shared" si="467"/>
        <v>7063.77</v>
      </c>
      <c r="E826" s="91">
        <f t="shared" si="482"/>
        <v>7100.5</v>
      </c>
      <c r="F826" s="92">
        <f t="shared" si="483"/>
        <v>45646</v>
      </c>
      <c r="G826" s="93">
        <f t="shared" si="460"/>
        <v>5.1997729257888814E-3</v>
      </c>
      <c r="H826" s="94">
        <f t="shared" si="484"/>
        <v>45708</v>
      </c>
      <c r="I826" s="94">
        <f t="shared" si="461"/>
        <v>45708</v>
      </c>
      <c r="J826" s="95">
        <f t="shared" si="468"/>
        <v>23</v>
      </c>
      <c r="K826" s="95">
        <f t="shared" si="481"/>
        <v>19</v>
      </c>
      <c r="L826" s="8">
        <f t="shared" si="469"/>
        <v>1.0042935200000001</v>
      </c>
      <c r="M826" s="96">
        <f t="shared" si="480"/>
        <v>1.0038997599999999</v>
      </c>
      <c r="N826" s="96">
        <f t="shared" si="475"/>
        <v>1.1049972245245996</v>
      </c>
      <c r="O826" s="89">
        <f t="shared" si="478"/>
        <v>1.1097415500000001</v>
      </c>
      <c r="P826" s="89">
        <f t="shared" si="462"/>
        <v>0</v>
      </c>
      <c r="Q826" s="11">
        <f t="shared" si="472"/>
        <v>0</v>
      </c>
      <c r="R826" s="7">
        <f t="shared" si="470"/>
        <v>0</v>
      </c>
      <c r="S826" s="89">
        <f t="shared" si="477"/>
        <v>0</v>
      </c>
      <c r="T826" s="98">
        <f t="shared" si="471"/>
        <v>8.5000000000000006E-2</v>
      </c>
      <c r="U826" s="97">
        <f t="shared" si="476"/>
        <v>19</v>
      </c>
      <c r="V826" s="97">
        <v>252</v>
      </c>
      <c r="W826" s="96">
        <f t="shared" si="463"/>
        <v>1.0061698269999999</v>
      </c>
      <c r="X826" s="89">
        <f t="shared" si="464"/>
        <v>0</v>
      </c>
      <c r="Y826" s="137">
        <f t="shared" si="465"/>
        <v>0</v>
      </c>
      <c r="Z826" s="99" t="str">
        <f t="shared" si="473"/>
        <v>J=</v>
      </c>
      <c r="AA826" s="94">
        <f t="shared" si="474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66"/>
        <v>45703</v>
      </c>
      <c r="B827" s="89">
        <f t="shared" si="459"/>
        <v>0</v>
      </c>
      <c r="C827" s="89">
        <f t="shared" si="479"/>
        <v>3.1009221856947988E-9</v>
      </c>
      <c r="D827" s="90">
        <f t="shared" si="467"/>
        <v>7063.77</v>
      </c>
      <c r="E827" s="91">
        <f t="shared" si="482"/>
        <v>7100.5</v>
      </c>
      <c r="F827" s="92">
        <f t="shared" si="483"/>
        <v>45646</v>
      </c>
      <c r="G827" s="93">
        <f t="shared" si="460"/>
        <v>5.1997729257888814E-3</v>
      </c>
      <c r="H827" s="94">
        <f t="shared" si="484"/>
        <v>45708</v>
      </c>
      <c r="I827" s="94">
        <f t="shared" si="461"/>
        <v>45708</v>
      </c>
      <c r="J827" s="95">
        <f t="shared" si="468"/>
        <v>23</v>
      </c>
      <c r="K827" s="95">
        <f t="shared" si="481"/>
        <v>20</v>
      </c>
      <c r="L827" s="8">
        <f t="shared" si="469"/>
        <v>1.00452001</v>
      </c>
      <c r="M827" s="96">
        <f t="shared" si="480"/>
        <v>1.0038997599999999</v>
      </c>
      <c r="N827" s="96">
        <f t="shared" si="475"/>
        <v>1.1049972245245996</v>
      </c>
      <c r="O827" s="89">
        <f t="shared" si="478"/>
        <v>1.1099918200000001</v>
      </c>
      <c r="P827" s="89">
        <f t="shared" si="462"/>
        <v>0</v>
      </c>
      <c r="Q827" s="11">
        <f t="shared" si="472"/>
        <v>0</v>
      </c>
      <c r="R827" s="7">
        <f t="shared" si="470"/>
        <v>0</v>
      </c>
      <c r="S827" s="89">
        <f t="shared" si="477"/>
        <v>0</v>
      </c>
      <c r="T827" s="98">
        <f t="shared" si="471"/>
        <v>8.5000000000000006E-2</v>
      </c>
      <c r="U827" s="97">
        <f t="shared" si="476"/>
        <v>20</v>
      </c>
      <c r="V827" s="97">
        <v>252</v>
      </c>
      <c r="W827" s="96">
        <f t="shared" si="463"/>
        <v>1.006495608</v>
      </c>
      <c r="X827" s="89">
        <f t="shared" si="464"/>
        <v>0</v>
      </c>
      <c r="Y827" s="137">
        <f t="shared" si="465"/>
        <v>0</v>
      </c>
      <c r="Z827" s="99" t="str">
        <f t="shared" si="473"/>
        <v>J=</v>
      </c>
      <c r="AA827" s="94">
        <f t="shared" si="474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66"/>
        <v>45704</v>
      </c>
      <c r="B828" s="89">
        <f t="shared" si="459"/>
        <v>0</v>
      </c>
      <c r="C828" s="89">
        <f t="shared" si="479"/>
        <v>3.1009221856947988E-9</v>
      </c>
      <c r="D828" s="90">
        <f t="shared" si="467"/>
        <v>7063.77</v>
      </c>
      <c r="E828" s="91">
        <f t="shared" si="482"/>
        <v>7100.5</v>
      </c>
      <c r="F828" s="92">
        <f t="shared" si="483"/>
        <v>45646</v>
      </c>
      <c r="G828" s="93">
        <f t="shared" si="460"/>
        <v>5.1997729257888814E-3</v>
      </c>
      <c r="H828" s="94">
        <f t="shared" si="484"/>
        <v>45708</v>
      </c>
      <c r="I828" s="94">
        <f t="shared" si="461"/>
        <v>45708</v>
      </c>
      <c r="J828" s="95">
        <f t="shared" si="468"/>
        <v>23</v>
      </c>
      <c r="K828" s="95">
        <f t="shared" si="481"/>
        <v>20</v>
      </c>
      <c r="L828" s="8">
        <f t="shared" si="469"/>
        <v>1.00452001</v>
      </c>
      <c r="M828" s="96">
        <f t="shared" si="480"/>
        <v>1.0038997599999999</v>
      </c>
      <c r="N828" s="96">
        <f t="shared" si="475"/>
        <v>1.1049972245245996</v>
      </c>
      <c r="O828" s="89">
        <f t="shared" si="478"/>
        <v>1.1099918200000001</v>
      </c>
      <c r="P828" s="89">
        <f t="shared" si="462"/>
        <v>0</v>
      </c>
      <c r="Q828" s="11">
        <f t="shared" si="472"/>
        <v>0</v>
      </c>
      <c r="R828" s="7">
        <f t="shared" si="470"/>
        <v>0</v>
      </c>
      <c r="S828" s="89">
        <f t="shared" si="477"/>
        <v>0</v>
      </c>
      <c r="T828" s="98">
        <f t="shared" si="471"/>
        <v>8.5000000000000006E-2</v>
      </c>
      <c r="U828" s="97">
        <f t="shared" si="476"/>
        <v>20</v>
      </c>
      <c r="V828" s="97">
        <v>252</v>
      </c>
      <c r="W828" s="96">
        <f t="shared" si="463"/>
        <v>1.006495608</v>
      </c>
      <c r="X828" s="89">
        <f t="shared" si="464"/>
        <v>0</v>
      </c>
      <c r="Y828" s="137">
        <f t="shared" si="465"/>
        <v>0</v>
      </c>
      <c r="Z828" s="99" t="str">
        <f t="shared" si="473"/>
        <v>J=</v>
      </c>
      <c r="AA828" s="94">
        <f t="shared" si="474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66"/>
        <v>45705</v>
      </c>
      <c r="B829" s="89">
        <f t="shared" si="459"/>
        <v>0</v>
      </c>
      <c r="C829" s="89">
        <f t="shared" si="479"/>
        <v>3.1009221856947988E-9</v>
      </c>
      <c r="D829" s="90">
        <f t="shared" si="467"/>
        <v>7063.77</v>
      </c>
      <c r="E829" s="91">
        <f t="shared" si="482"/>
        <v>7100.5</v>
      </c>
      <c r="F829" s="92">
        <f t="shared" si="483"/>
        <v>45646</v>
      </c>
      <c r="G829" s="93">
        <f t="shared" si="460"/>
        <v>5.1997729257888814E-3</v>
      </c>
      <c r="H829" s="94">
        <f t="shared" si="484"/>
        <v>45708</v>
      </c>
      <c r="I829" s="94">
        <f t="shared" si="461"/>
        <v>45708</v>
      </c>
      <c r="J829" s="95">
        <f t="shared" si="468"/>
        <v>23</v>
      </c>
      <c r="K829" s="95">
        <f t="shared" si="481"/>
        <v>20</v>
      </c>
      <c r="L829" s="8">
        <f t="shared" si="469"/>
        <v>1.00452001</v>
      </c>
      <c r="M829" s="96">
        <f t="shared" si="480"/>
        <v>1.0038997599999999</v>
      </c>
      <c r="N829" s="96">
        <f t="shared" si="475"/>
        <v>1.1049972245245996</v>
      </c>
      <c r="O829" s="89">
        <f t="shared" si="478"/>
        <v>1.1099918200000001</v>
      </c>
      <c r="P829" s="89">
        <f t="shared" si="462"/>
        <v>0</v>
      </c>
      <c r="Q829" s="11">
        <f t="shared" si="472"/>
        <v>0</v>
      </c>
      <c r="R829" s="7">
        <f t="shared" si="470"/>
        <v>0</v>
      </c>
      <c r="S829" s="89">
        <f t="shared" si="477"/>
        <v>0</v>
      </c>
      <c r="T829" s="98">
        <f t="shared" si="471"/>
        <v>8.5000000000000006E-2</v>
      </c>
      <c r="U829" s="97">
        <f t="shared" si="476"/>
        <v>20</v>
      </c>
      <c r="V829" s="97">
        <v>252</v>
      </c>
      <c r="W829" s="96">
        <f t="shared" si="463"/>
        <v>1.006495608</v>
      </c>
      <c r="X829" s="89">
        <f t="shared" si="464"/>
        <v>0</v>
      </c>
      <c r="Y829" s="137">
        <f t="shared" si="465"/>
        <v>0</v>
      </c>
      <c r="Z829" s="99" t="str">
        <f t="shared" si="473"/>
        <v>J=</v>
      </c>
      <c r="AA829" s="94">
        <f t="shared" si="474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66"/>
        <v>45706</v>
      </c>
      <c r="B830" s="89">
        <f t="shared" si="459"/>
        <v>0</v>
      </c>
      <c r="C830" s="89">
        <f t="shared" si="479"/>
        <v>3.1009221856947988E-9</v>
      </c>
      <c r="D830" s="90">
        <f t="shared" si="467"/>
        <v>7063.77</v>
      </c>
      <c r="E830" s="91">
        <f t="shared" si="482"/>
        <v>7100.5</v>
      </c>
      <c r="F830" s="92">
        <f t="shared" si="483"/>
        <v>45646</v>
      </c>
      <c r="G830" s="93">
        <f t="shared" si="460"/>
        <v>5.1997729257888814E-3</v>
      </c>
      <c r="H830" s="94">
        <f t="shared" si="484"/>
        <v>45708</v>
      </c>
      <c r="I830" s="94">
        <f t="shared" si="461"/>
        <v>45708</v>
      </c>
      <c r="J830" s="95">
        <f t="shared" si="468"/>
        <v>23</v>
      </c>
      <c r="K830" s="95">
        <f t="shared" si="481"/>
        <v>21</v>
      </c>
      <c r="L830" s="8">
        <f t="shared" si="469"/>
        <v>1.00474654</v>
      </c>
      <c r="M830" s="96">
        <f t="shared" si="480"/>
        <v>1.0038997599999999</v>
      </c>
      <c r="N830" s="96">
        <f t="shared" si="475"/>
        <v>1.1049972245245996</v>
      </c>
      <c r="O830" s="89">
        <f t="shared" si="478"/>
        <v>1.11024213</v>
      </c>
      <c r="P830" s="89">
        <f t="shared" si="462"/>
        <v>0</v>
      </c>
      <c r="Q830" s="11">
        <f t="shared" si="472"/>
        <v>0</v>
      </c>
      <c r="R830" s="7">
        <f t="shared" si="470"/>
        <v>0</v>
      </c>
      <c r="S830" s="89">
        <f t="shared" si="477"/>
        <v>0</v>
      </c>
      <c r="T830" s="98">
        <f t="shared" si="471"/>
        <v>8.5000000000000006E-2</v>
      </c>
      <c r="U830" s="97">
        <f t="shared" si="476"/>
        <v>21</v>
      </c>
      <c r="V830" s="97">
        <v>252</v>
      </c>
      <c r="W830" s="96">
        <f t="shared" si="463"/>
        <v>1.0068214929999999</v>
      </c>
      <c r="X830" s="89">
        <f t="shared" si="464"/>
        <v>0</v>
      </c>
      <c r="Y830" s="137">
        <f t="shared" si="465"/>
        <v>0</v>
      </c>
      <c r="Z830" s="99" t="str">
        <f t="shared" si="473"/>
        <v>J=</v>
      </c>
      <c r="AA830" s="94">
        <f t="shared" si="474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66"/>
        <v>45707</v>
      </c>
      <c r="B831" s="89">
        <f t="shared" si="459"/>
        <v>0</v>
      </c>
      <c r="C831" s="89">
        <f t="shared" si="479"/>
        <v>3.1009221856947988E-9</v>
      </c>
      <c r="D831" s="90">
        <f t="shared" si="467"/>
        <v>7063.77</v>
      </c>
      <c r="E831" s="91">
        <f t="shared" si="482"/>
        <v>7100.5</v>
      </c>
      <c r="F831" s="92">
        <f t="shared" si="483"/>
        <v>45646</v>
      </c>
      <c r="G831" s="93">
        <f t="shared" si="460"/>
        <v>5.1997729257888814E-3</v>
      </c>
      <c r="H831" s="94">
        <f t="shared" si="484"/>
        <v>45708</v>
      </c>
      <c r="I831" s="94">
        <f t="shared" si="461"/>
        <v>45708</v>
      </c>
      <c r="J831" s="95">
        <f t="shared" si="468"/>
        <v>23</v>
      </c>
      <c r="K831" s="95">
        <f t="shared" si="481"/>
        <v>22</v>
      </c>
      <c r="L831" s="8">
        <f t="shared" si="469"/>
        <v>1.00497313</v>
      </c>
      <c r="M831" s="96">
        <f t="shared" si="480"/>
        <v>1.0038997599999999</v>
      </c>
      <c r="N831" s="96">
        <f t="shared" si="475"/>
        <v>1.1049972245245996</v>
      </c>
      <c r="O831" s="89">
        <f t="shared" si="478"/>
        <v>1.11049251</v>
      </c>
      <c r="P831" s="89">
        <f t="shared" si="462"/>
        <v>0</v>
      </c>
      <c r="Q831" s="11">
        <f t="shared" si="472"/>
        <v>0</v>
      </c>
      <c r="R831" s="7">
        <f t="shared" si="470"/>
        <v>0</v>
      </c>
      <c r="S831" s="89">
        <f t="shared" si="477"/>
        <v>0</v>
      </c>
      <c r="T831" s="98">
        <f t="shared" si="471"/>
        <v>8.5000000000000006E-2</v>
      </c>
      <c r="U831" s="97">
        <f t="shared" si="476"/>
        <v>22</v>
      </c>
      <c r="V831" s="97">
        <v>252</v>
      </c>
      <c r="W831" s="96">
        <f t="shared" si="463"/>
        <v>1.007147485</v>
      </c>
      <c r="X831" s="89">
        <f t="shared" si="464"/>
        <v>0</v>
      </c>
      <c r="Y831" s="137">
        <f t="shared" si="465"/>
        <v>0</v>
      </c>
      <c r="Z831" s="99" t="str">
        <f t="shared" si="473"/>
        <v>J=</v>
      </c>
      <c r="AA831" s="94">
        <f t="shared" si="474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66"/>
        <v>45708</v>
      </c>
      <c r="B832" s="89">
        <f t="shared" si="459"/>
        <v>0</v>
      </c>
      <c r="C832" s="89">
        <f t="shared" si="479"/>
        <v>3.1009221856947988E-9</v>
      </c>
      <c r="D832" s="90">
        <f t="shared" si="467"/>
        <v>7063.77</v>
      </c>
      <c r="E832" s="91">
        <f t="shared" si="482"/>
        <v>7100.5</v>
      </c>
      <c r="F832" s="92">
        <f t="shared" si="483"/>
        <v>45646</v>
      </c>
      <c r="G832" s="93">
        <f t="shared" si="460"/>
        <v>5.1997729257888814E-3</v>
      </c>
      <c r="H832" s="94">
        <f t="shared" si="484"/>
        <v>45736</v>
      </c>
      <c r="I832" s="94">
        <f t="shared" si="461"/>
        <v>45708</v>
      </c>
      <c r="J832" s="95">
        <f t="shared" si="468"/>
        <v>23</v>
      </c>
      <c r="K832" s="95">
        <f t="shared" si="481"/>
        <v>23</v>
      </c>
      <c r="L832" s="8">
        <f t="shared" si="469"/>
        <v>1.0051997699999999</v>
      </c>
      <c r="M832" s="96">
        <f t="shared" si="480"/>
        <v>1.0038997599999999</v>
      </c>
      <c r="N832" s="96">
        <f t="shared" si="475"/>
        <v>1.1049972245245996</v>
      </c>
      <c r="O832" s="89">
        <f t="shared" si="478"/>
        <v>1.1107429499999999</v>
      </c>
      <c r="P832" s="89">
        <f t="shared" si="462"/>
        <v>0</v>
      </c>
      <c r="Q832" s="11">
        <f t="shared" si="472"/>
        <v>27</v>
      </c>
      <c r="R832" s="7">
        <f t="shared" si="470"/>
        <v>2.0139000000000001E-2</v>
      </c>
      <c r="S832" s="89">
        <f t="shared" si="477"/>
        <v>0</v>
      </c>
      <c r="T832" s="98">
        <f t="shared" si="471"/>
        <v>8.5000000000000006E-2</v>
      </c>
      <c r="U832" s="97">
        <f t="shared" si="476"/>
        <v>23</v>
      </c>
      <c r="V832" s="97">
        <v>252</v>
      </c>
      <c r="W832" s="96">
        <f t="shared" si="463"/>
        <v>1.007473581</v>
      </c>
      <c r="X832" s="89">
        <f t="shared" si="464"/>
        <v>0</v>
      </c>
      <c r="Y832" s="137">
        <f t="shared" si="465"/>
        <v>0</v>
      </c>
      <c r="Z832" s="99" t="str">
        <f t="shared" si="473"/>
        <v>J=</v>
      </c>
      <c r="AA832" s="94">
        <f t="shared" si="474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66"/>
        <v>45709</v>
      </c>
      <c r="B833" s="89">
        <f t="shared" si="459"/>
        <v>0</v>
      </c>
      <c r="C833" s="89">
        <f t="shared" si="479"/>
        <v>3.1009221856947988E-9</v>
      </c>
      <c r="D833" s="90">
        <f t="shared" si="467"/>
        <v>7100.5</v>
      </c>
      <c r="E833" s="91">
        <f t="shared" si="482"/>
        <v>7111.86</v>
      </c>
      <c r="F833" s="92">
        <f t="shared" si="483"/>
        <v>45677</v>
      </c>
      <c r="G833" s="93">
        <f t="shared" si="460"/>
        <v>1.5998873318778806E-3</v>
      </c>
      <c r="H833" s="94">
        <f t="shared" si="484"/>
        <v>45736</v>
      </c>
      <c r="I833" s="94">
        <f t="shared" si="461"/>
        <v>45736</v>
      </c>
      <c r="J833" s="95">
        <f t="shared" si="468"/>
        <v>18</v>
      </c>
      <c r="K833" s="95">
        <f t="shared" si="481"/>
        <v>1</v>
      </c>
      <c r="L833" s="8">
        <f t="shared" si="469"/>
        <v>1.0000888100000001</v>
      </c>
      <c r="M833" s="96">
        <f t="shared" si="480"/>
        <v>1.0051997699999999</v>
      </c>
      <c r="N833" s="96">
        <f t="shared" si="475"/>
        <v>1.1107429559427657</v>
      </c>
      <c r="O833" s="89">
        <f t="shared" si="478"/>
        <v>1.1108416000000001</v>
      </c>
      <c r="P833" s="89">
        <f t="shared" si="462"/>
        <v>0</v>
      </c>
      <c r="Q833" s="11">
        <f t="shared" si="472"/>
        <v>0</v>
      </c>
      <c r="R833" s="7">
        <f t="shared" si="470"/>
        <v>0</v>
      </c>
      <c r="S833" s="89">
        <f t="shared" si="477"/>
        <v>0</v>
      </c>
      <c r="T833" s="98">
        <f t="shared" si="471"/>
        <v>8.5000000000000006E-2</v>
      </c>
      <c r="U833" s="97">
        <f t="shared" si="476"/>
        <v>1</v>
      </c>
      <c r="V833" s="97">
        <v>252</v>
      </c>
      <c r="W833" s="96">
        <f t="shared" si="463"/>
        <v>1.0003237819999999</v>
      </c>
      <c r="X833" s="89">
        <f t="shared" si="464"/>
        <v>0</v>
      </c>
      <c r="Y833" s="137">
        <f t="shared" si="465"/>
        <v>0</v>
      </c>
      <c r="Z833" s="99" t="str">
        <f t="shared" si="473"/>
        <v>J=</v>
      </c>
      <c r="AA833" s="94">
        <f t="shared" si="474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66"/>
        <v>45710</v>
      </c>
      <c r="B834" s="89">
        <f t="shared" si="459"/>
        <v>0</v>
      </c>
      <c r="C834" s="89">
        <f t="shared" si="479"/>
        <v>3.1009221856947988E-9</v>
      </c>
      <c r="D834" s="90">
        <f t="shared" si="467"/>
        <v>7100.5</v>
      </c>
      <c r="E834" s="91">
        <f t="shared" si="482"/>
        <v>7111.86</v>
      </c>
      <c r="F834" s="92">
        <f t="shared" si="483"/>
        <v>45677</v>
      </c>
      <c r="G834" s="93">
        <f t="shared" si="460"/>
        <v>1.5998873318778806E-3</v>
      </c>
      <c r="H834" s="94">
        <f t="shared" si="484"/>
        <v>45736</v>
      </c>
      <c r="I834" s="94">
        <f t="shared" si="461"/>
        <v>45736</v>
      </c>
      <c r="J834" s="95">
        <f t="shared" si="468"/>
        <v>18</v>
      </c>
      <c r="K834" s="95">
        <f t="shared" si="481"/>
        <v>2</v>
      </c>
      <c r="L834" s="8">
        <f t="shared" si="469"/>
        <v>1.00017763</v>
      </c>
      <c r="M834" s="96">
        <f t="shared" si="480"/>
        <v>1.0051997699999999</v>
      </c>
      <c r="N834" s="96">
        <f t="shared" si="475"/>
        <v>1.1107429559427657</v>
      </c>
      <c r="O834" s="89">
        <f t="shared" si="478"/>
        <v>1.1109402500000001</v>
      </c>
      <c r="P834" s="89">
        <f t="shared" si="462"/>
        <v>0</v>
      </c>
      <c r="Q834" s="11">
        <f t="shared" si="472"/>
        <v>0</v>
      </c>
      <c r="R834" s="7">
        <f t="shared" si="470"/>
        <v>0</v>
      </c>
      <c r="S834" s="89">
        <f t="shared" si="477"/>
        <v>0</v>
      </c>
      <c r="T834" s="98">
        <f t="shared" si="471"/>
        <v>8.5000000000000006E-2</v>
      </c>
      <c r="U834" s="97">
        <f t="shared" si="476"/>
        <v>2</v>
      </c>
      <c r="V834" s="97">
        <v>252</v>
      </c>
      <c r="W834" s="96">
        <f t="shared" si="463"/>
        <v>1.00064767</v>
      </c>
      <c r="X834" s="89">
        <f t="shared" si="464"/>
        <v>0</v>
      </c>
      <c r="Y834" s="137">
        <f t="shared" si="465"/>
        <v>0</v>
      </c>
      <c r="Z834" s="99" t="str">
        <f t="shared" si="473"/>
        <v>J=</v>
      </c>
      <c r="AA834" s="94">
        <f t="shared" si="474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66"/>
        <v>45711</v>
      </c>
      <c r="B835" s="89">
        <f t="shared" si="459"/>
        <v>0</v>
      </c>
      <c r="C835" s="89">
        <f t="shared" si="479"/>
        <v>3.1009221856947988E-9</v>
      </c>
      <c r="D835" s="90">
        <f t="shared" si="467"/>
        <v>7100.5</v>
      </c>
      <c r="E835" s="91">
        <f t="shared" si="482"/>
        <v>7111.86</v>
      </c>
      <c r="F835" s="92">
        <f t="shared" si="483"/>
        <v>45677</v>
      </c>
      <c r="G835" s="93">
        <f t="shared" si="460"/>
        <v>1.5998873318778806E-3</v>
      </c>
      <c r="H835" s="94">
        <f t="shared" si="484"/>
        <v>45736</v>
      </c>
      <c r="I835" s="94">
        <f t="shared" si="461"/>
        <v>45736</v>
      </c>
      <c r="J835" s="95">
        <f t="shared" si="468"/>
        <v>18</v>
      </c>
      <c r="K835" s="95">
        <f t="shared" si="481"/>
        <v>2</v>
      </c>
      <c r="L835" s="8">
        <f t="shared" si="469"/>
        <v>1.00017763</v>
      </c>
      <c r="M835" s="96">
        <f t="shared" si="480"/>
        <v>1.0051997699999999</v>
      </c>
      <c r="N835" s="96">
        <f t="shared" si="475"/>
        <v>1.1107429559427657</v>
      </c>
      <c r="O835" s="89">
        <f t="shared" si="478"/>
        <v>1.1109402500000001</v>
      </c>
      <c r="P835" s="89">
        <f t="shared" si="462"/>
        <v>0</v>
      </c>
      <c r="Q835" s="11">
        <f t="shared" si="472"/>
        <v>0</v>
      </c>
      <c r="R835" s="7">
        <f t="shared" si="470"/>
        <v>0</v>
      </c>
      <c r="S835" s="89">
        <f t="shared" si="477"/>
        <v>0</v>
      </c>
      <c r="T835" s="98">
        <f t="shared" si="471"/>
        <v>8.5000000000000006E-2</v>
      </c>
      <c r="U835" s="97">
        <f t="shared" si="476"/>
        <v>2</v>
      </c>
      <c r="V835" s="97">
        <v>252</v>
      </c>
      <c r="W835" s="96">
        <f t="shared" si="463"/>
        <v>1.00064767</v>
      </c>
      <c r="X835" s="89">
        <f t="shared" si="464"/>
        <v>0</v>
      </c>
      <c r="Y835" s="137">
        <f t="shared" si="465"/>
        <v>0</v>
      </c>
      <c r="Z835" s="99" t="str">
        <f t="shared" si="473"/>
        <v>J=</v>
      </c>
      <c r="AA835" s="94">
        <f t="shared" si="474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66"/>
        <v>45712</v>
      </c>
      <c r="B836" s="89">
        <f t="shared" si="459"/>
        <v>0</v>
      </c>
      <c r="C836" s="89">
        <f t="shared" si="479"/>
        <v>3.1009221856947988E-9</v>
      </c>
      <c r="D836" s="90">
        <f t="shared" si="467"/>
        <v>7100.5</v>
      </c>
      <c r="E836" s="91">
        <f t="shared" si="482"/>
        <v>7111.86</v>
      </c>
      <c r="F836" s="92">
        <f t="shared" si="483"/>
        <v>45677</v>
      </c>
      <c r="G836" s="93">
        <f t="shared" si="460"/>
        <v>1.5998873318778806E-3</v>
      </c>
      <c r="H836" s="94">
        <f t="shared" si="484"/>
        <v>45736</v>
      </c>
      <c r="I836" s="94">
        <f t="shared" si="461"/>
        <v>45736</v>
      </c>
      <c r="J836" s="95">
        <f t="shared" si="468"/>
        <v>18</v>
      </c>
      <c r="K836" s="95">
        <f t="shared" si="481"/>
        <v>2</v>
      </c>
      <c r="L836" s="8">
        <f t="shared" si="469"/>
        <v>1.00017763</v>
      </c>
      <c r="M836" s="96">
        <f t="shared" si="480"/>
        <v>1.0051997699999999</v>
      </c>
      <c r="N836" s="96">
        <f t="shared" si="475"/>
        <v>1.1107429559427657</v>
      </c>
      <c r="O836" s="89">
        <f t="shared" si="478"/>
        <v>1.1109402500000001</v>
      </c>
      <c r="P836" s="89">
        <f t="shared" si="462"/>
        <v>0</v>
      </c>
      <c r="Q836" s="11">
        <f t="shared" si="472"/>
        <v>0</v>
      </c>
      <c r="R836" s="7">
        <f t="shared" si="470"/>
        <v>0</v>
      </c>
      <c r="S836" s="89">
        <f t="shared" si="477"/>
        <v>0</v>
      </c>
      <c r="T836" s="98">
        <f t="shared" si="471"/>
        <v>8.5000000000000006E-2</v>
      </c>
      <c r="U836" s="97">
        <f t="shared" si="476"/>
        <v>2</v>
      </c>
      <c r="V836" s="97">
        <v>252</v>
      </c>
      <c r="W836" s="96">
        <f t="shared" si="463"/>
        <v>1.00064767</v>
      </c>
      <c r="X836" s="89">
        <f t="shared" si="464"/>
        <v>0</v>
      </c>
      <c r="Y836" s="137">
        <f t="shared" si="465"/>
        <v>0</v>
      </c>
      <c r="Z836" s="99" t="str">
        <f t="shared" si="473"/>
        <v>J=</v>
      </c>
      <c r="AA836" s="94">
        <f t="shared" si="474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66"/>
        <v>45713</v>
      </c>
      <c r="B837" s="89">
        <f t="shared" si="459"/>
        <v>0</v>
      </c>
      <c r="C837" s="89">
        <f t="shared" si="479"/>
        <v>3.1009221856947988E-9</v>
      </c>
      <c r="D837" s="90">
        <f t="shared" si="467"/>
        <v>7100.5</v>
      </c>
      <c r="E837" s="91">
        <f t="shared" si="482"/>
        <v>7111.86</v>
      </c>
      <c r="F837" s="92">
        <f t="shared" si="483"/>
        <v>45677</v>
      </c>
      <c r="G837" s="93">
        <f t="shared" si="460"/>
        <v>1.5998873318778806E-3</v>
      </c>
      <c r="H837" s="94">
        <f t="shared" si="484"/>
        <v>45736</v>
      </c>
      <c r="I837" s="94">
        <f t="shared" si="461"/>
        <v>45736</v>
      </c>
      <c r="J837" s="95">
        <f t="shared" si="468"/>
        <v>18</v>
      </c>
      <c r="K837" s="95">
        <f t="shared" si="481"/>
        <v>3</v>
      </c>
      <c r="L837" s="8">
        <f t="shared" si="469"/>
        <v>1.0002664699999999</v>
      </c>
      <c r="M837" s="96">
        <f t="shared" si="480"/>
        <v>1.0051997699999999</v>
      </c>
      <c r="N837" s="96">
        <f t="shared" si="475"/>
        <v>1.1107429559427657</v>
      </c>
      <c r="O837" s="89">
        <f t="shared" si="478"/>
        <v>1.1110389300000001</v>
      </c>
      <c r="P837" s="89">
        <f t="shared" si="462"/>
        <v>0</v>
      </c>
      <c r="Q837" s="11">
        <f t="shared" si="472"/>
        <v>0</v>
      </c>
      <c r="R837" s="7">
        <f t="shared" si="470"/>
        <v>0</v>
      </c>
      <c r="S837" s="89">
        <f t="shared" si="477"/>
        <v>0</v>
      </c>
      <c r="T837" s="98">
        <f t="shared" si="471"/>
        <v>8.5000000000000006E-2</v>
      </c>
      <c r="U837" s="97">
        <f t="shared" si="476"/>
        <v>3</v>
      </c>
      <c r="V837" s="97">
        <v>252</v>
      </c>
      <c r="W837" s="96">
        <f t="shared" si="463"/>
        <v>1.000971662</v>
      </c>
      <c r="X837" s="89">
        <f t="shared" si="464"/>
        <v>0</v>
      </c>
      <c r="Y837" s="137">
        <f t="shared" si="465"/>
        <v>0</v>
      </c>
      <c r="Z837" s="99" t="str">
        <f t="shared" si="473"/>
        <v>J=</v>
      </c>
      <c r="AA837" s="94">
        <f t="shared" si="474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66"/>
        <v>45714</v>
      </c>
      <c r="B838" s="89">
        <f t="shared" si="459"/>
        <v>0</v>
      </c>
      <c r="C838" s="89">
        <f t="shared" si="479"/>
        <v>3.1009221856947988E-9</v>
      </c>
      <c r="D838" s="90">
        <f t="shared" si="467"/>
        <v>7100.5</v>
      </c>
      <c r="E838" s="91">
        <f t="shared" si="482"/>
        <v>7111.86</v>
      </c>
      <c r="F838" s="92">
        <f t="shared" si="483"/>
        <v>45677</v>
      </c>
      <c r="G838" s="93">
        <f t="shared" si="460"/>
        <v>1.5998873318778806E-3</v>
      </c>
      <c r="H838" s="94">
        <f t="shared" si="484"/>
        <v>45736</v>
      </c>
      <c r="I838" s="94">
        <f t="shared" si="461"/>
        <v>45736</v>
      </c>
      <c r="J838" s="95">
        <f t="shared" si="468"/>
        <v>18</v>
      </c>
      <c r="K838" s="95">
        <f t="shared" si="481"/>
        <v>4</v>
      </c>
      <c r="L838" s="8">
        <f t="shared" si="469"/>
        <v>1.0003553000000001</v>
      </c>
      <c r="M838" s="96">
        <f t="shared" si="480"/>
        <v>1.0051997699999999</v>
      </c>
      <c r="N838" s="96">
        <f t="shared" si="475"/>
        <v>1.1107429559427657</v>
      </c>
      <c r="O838" s="89">
        <f t="shared" si="478"/>
        <v>1.1111375999999999</v>
      </c>
      <c r="P838" s="89">
        <f t="shared" si="462"/>
        <v>0</v>
      </c>
      <c r="Q838" s="11">
        <f t="shared" si="472"/>
        <v>0</v>
      </c>
      <c r="R838" s="7">
        <f t="shared" si="470"/>
        <v>0</v>
      </c>
      <c r="S838" s="89">
        <f t="shared" si="477"/>
        <v>0</v>
      </c>
      <c r="T838" s="98">
        <f t="shared" si="471"/>
        <v>8.5000000000000006E-2</v>
      </c>
      <c r="U838" s="97">
        <f t="shared" si="476"/>
        <v>4</v>
      </c>
      <c r="V838" s="97">
        <v>252</v>
      </c>
      <c r="W838" s="96">
        <f t="shared" si="463"/>
        <v>1.001295759</v>
      </c>
      <c r="X838" s="89">
        <f t="shared" si="464"/>
        <v>0</v>
      </c>
      <c r="Y838" s="137">
        <f t="shared" si="465"/>
        <v>0</v>
      </c>
      <c r="Z838" s="99" t="str">
        <f t="shared" si="473"/>
        <v>J=</v>
      </c>
      <c r="AA838" s="94">
        <f t="shared" si="474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66"/>
        <v>45715</v>
      </c>
      <c r="B839" s="89">
        <f t="shared" si="459"/>
        <v>0</v>
      </c>
      <c r="C839" s="89">
        <f t="shared" si="479"/>
        <v>3.1009221856947988E-9</v>
      </c>
      <c r="D839" s="90">
        <f t="shared" si="467"/>
        <v>7100.5</v>
      </c>
      <c r="E839" s="91">
        <f t="shared" si="482"/>
        <v>7111.86</v>
      </c>
      <c r="F839" s="92">
        <f t="shared" si="483"/>
        <v>45677</v>
      </c>
      <c r="G839" s="93">
        <f t="shared" si="460"/>
        <v>1.5998873318778806E-3</v>
      </c>
      <c r="H839" s="94">
        <f t="shared" si="484"/>
        <v>45736</v>
      </c>
      <c r="I839" s="94">
        <f t="shared" si="461"/>
        <v>45736</v>
      </c>
      <c r="J839" s="95">
        <f t="shared" si="468"/>
        <v>18</v>
      </c>
      <c r="K839" s="95">
        <f t="shared" si="481"/>
        <v>5</v>
      </c>
      <c r="L839" s="8">
        <f t="shared" si="469"/>
        <v>1.0004441500000001</v>
      </c>
      <c r="M839" s="96">
        <f t="shared" si="480"/>
        <v>1.0051997699999999</v>
      </c>
      <c r="N839" s="96">
        <f t="shared" si="475"/>
        <v>1.1107429559427657</v>
      </c>
      <c r="O839" s="89">
        <f t="shared" si="478"/>
        <v>1.1112362899999999</v>
      </c>
      <c r="P839" s="89">
        <f t="shared" si="462"/>
        <v>0</v>
      </c>
      <c r="Q839" s="11">
        <f t="shared" si="472"/>
        <v>0</v>
      </c>
      <c r="R839" s="7">
        <f t="shared" si="470"/>
        <v>0</v>
      </c>
      <c r="S839" s="89">
        <f t="shared" si="477"/>
        <v>0</v>
      </c>
      <c r="T839" s="98">
        <f t="shared" si="471"/>
        <v>8.5000000000000006E-2</v>
      </c>
      <c r="U839" s="97">
        <f t="shared" si="476"/>
        <v>5</v>
      </c>
      <c r="V839" s="97">
        <v>252</v>
      </c>
      <c r="W839" s="96">
        <f t="shared" si="463"/>
        <v>1.0016199610000001</v>
      </c>
      <c r="X839" s="89">
        <f t="shared" si="464"/>
        <v>0</v>
      </c>
      <c r="Y839" s="137">
        <f t="shared" si="465"/>
        <v>0</v>
      </c>
      <c r="Z839" s="99" t="str">
        <f t="shared" si="473"/>
        <v>J=</v>
      </c>
      <c r="AA839" s="94">
        <f t="shared" si="474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66"/>
        <v>45716</v>
      </c>
      <c r="B840" s="89">
        <f t="shared" si="459"/>
        <v>0</v>
      </c>
      <c r="C840" s="89">
        <f t="shared" si="479"/>
        <v>3.1009221856947988E-9</v>
      </c>
      <c r="D840" s="90">
        <f t="shared" si="467"/>
        <v>7100.5</v>
      </c>
      <c r="E840" s="91">
        <f t="shared" si="482"/>
        <v>7111.86</v>
      </c>
      <c r="F840" s="92">
        <f t="shared" si="483"/>
        <v>45677</v>
      </c>
      <c r="G840" s="93">
        <f t="shared" si="460"/>
        <v>1.5998873318778806E-3</v>
      </c>
      <c r="H840" s="94">
        <f t="shared" si="484"/>
        <v>45736</v>
      </c>
      <c r="I840" s="94">
        <f t="shared" si="461"/>
        <v>45736</v>
      </c>
      <c r="J840" s="95">
        <f t="shared" si="468"/>
        <v>18</v>
      </c>
      <c r="K840" s="95">
        <f t="shared" si="481"/>
        <v>6</v>
      </c>
      <c r="L840" s="8">
        <f t="shared" si="469"/>
        <v>1.0005330100000001</v>
      </c>
      <c r="M840" s="96">
        <f t="shared" si="480"/>
        <v>1.0051997699999999</v>
      </c>
      <c r="N840" s="96">
        <f t="shared" si="475"/>
        <v>1.1107429559427657</v>
      </c>
      <c r="O840" s="89">
        <f t="shared" si="478"/>
        <v>1.11133499</v>
      </c>
      <c r="P840" s="89">
        <f t="shared" si="462"/>
        <v>0</v>
      </c>
      <c r="Q840" s="11">
        <f t="shared" si="472"/>
        <v>0</v>
      </c>
      <c r="R840" s="7">
        <f t="shared" si="470"/>
        <v>0</v>
      </c>
      <c r="S840" s="89">
        <f t="shared" si="477"/>
        <v>0</v>
      </c>
      <c r="T840" s="98">
        <f t="shared" si="471"/>
        <v>8.5000000000000006E-2</v>
      </c>
      <c r="U840" s="97">
        <f t="shared" si="476"/>
        <v>6</v>
      </c>
      <c r="V840" s="97">
        <v>252</v>
      </c>
      <c r="W840" s="96">
        <f t="shared" si="463"/>
        <v>1.0019442679999999</v>
      </c>
      <c r="X840" s="89">
        <f t="shared" si="464"/>
        <v>0</v>
      </c>
      <c r="Y840" s="137">
        <f t="shared" si="465"/>
        <v>0</v>
      </c>
      <c r="Z840" s="99" t="str">
        <f t="shared" si="473"/>
        <v>J=</v>
      </c>
      <c r="AA840" s="94">
        <f t="shared" si="474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66"/>
        <v>45717</v>
      </c>
      <c r="B841" s="89">
        <f t="shared" si="459"/>
        <v>0</v>
      </c>
      <c r="C841" s="89">
        <f t="shared" si="479"/>
        <v>3.1009221856947988E-9</v>
      </c>
      <c r="D841" s="90">
        <f t="shared" si="467"/>
        <v>7100.5</v>
      </c>
      <c r="E841" s="91">
        <f t="shared" si="482"/>
        <v>7111.86</v>
      </c>
      <c r="F841" s="92">
        <f t="shared" si="483"/>
        <v>45677</v>
      </c>
      <c r="G841" s="93">
        <f t="shared" si="460"/>
        <v>1.5998873318778806E-3</v>
      </c>
      <c r="H841" s="94">
        <f t="shared" si="484"/>
        <v>45736</v>
      </c>
      <c r="I841" s="94">
        <f t="shared" si="461"/>
        <v>45736</v>
      </c>
      <c r="J841" s="95">
        <f t="shared" si="468"/>
        <v>18</v>
      </c>
      <c r="K841" s="95">
        <f t="shared" si="481"/>
        <v>7</v>
      </c>
      <c r="L841" s="8">
        <f t="shared" si="469"/>
        <v>1.00062187</v>
      </c>
      <c r="M841" s="96">
        <f t="shared" si="480"/>
        <v>1.0051997699999999</v>
      </c>
      <c r="N841" s="96">
        <f t="shared" si="475"/>
        <v>1.1107429559427657</v>
      </c>
      <c r="O841" s="89">
        <f t="shared" si="478"/>
        <v>1.1114336899999999</v>
      </c>
      <c r="P841" s="89">
        <f t="shared" si="462"/>
        <v>0</v>
      </c>
      <c r="Q841" s="11">
        <f t="shared" si="472"/>
        <v>0</v>
      </c>
      <c r="R841" s="7">
        <f t="shared" si="470"/>
        <v>0</v>
      </c>
      <c r="S841" s="89">
        <f t="shared" si="477"/>
        <v>0</v>
      </c>
      <c r="T841" s="98">
        <f t="shared" si="471"/>
        <v>8.5000000000000006E-2</v>
      </c>
      <c r="U841" s="97">
        <f t="shared" si="476"/>
        <v>7</v>
      </c>
      <c r="V841" s="97">
        <v>252</v>
      </c>
      <c r="W841" s="96">
        <f t="shared" si="463"/>
        <v>1.00226868</v>
      </c>
      <c r="X841" s="89">
        <f t="shared" si="464"/>
        <v>0</v>
      </c>
      <c r="Y841" s="137">
        <f t="shared" si="465"/>
        <v>0</v>
      </c>
      <c r="Z841" s="99" t="str">
        <f t="shared" si="473"/>
        <v>J=</v>
      </c>
      <c r="AA841" s="94">
        <f t="shared" si="474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66"/>
        <v>45718</v>
      </c>
      <c r="B842" s="89">
        <f t="shared" ref="B842:B905" si="485">(P842+X842)</f>
        <v>0</v>
      </c>
      <c r="C842" s="89">
        <f t="shared" si="479"/>
        <v>3.1009221856947988E-9</v>
      </c>
      <c r="D842" s="90">
        <f t="shared" si="467"/>
        <v>7100.5</v>
      </c>
      <c r="E842" s="91">
        <f t="shared" si="482"/>
        <v>7111.86</v>
      </c>
      <c r="F842" s="92">
        <f t="shared" si="483"/>
        <v>45677</v>
      </c>
      <c r="G842" s="93">
        <f t="shared" ref="G842:G905" si="486">(E842/D842)-1</f>
        <v>1.5998873318778806E-3</v>
      </c>
      <c r="H842" s="94">
        <f t="shared" si="484"/>
        <v>45736</v>
      </c>
      <c r="I842" s="94">
        <f t="shared" ref="I842:I905" si="487">IF(A842&gt;I841,H842,I841)</f>
        <v>45736</v>
      </c>
      <c r="J842" s="95">
        <f t="shared" si="468"/>
        <v>18</v>
      </c>
      <c r="K842" s="95">
        <f t="shared" si="481"/>
        <v>7</v>
      </c>
      <c r="L842" s="8">
        <f t="shared" si="469"/>
        <v>1.00062187</v>
      </c>
      <c r="M842" s="96">
        <f t="shared" si="480"/>
        <v>1.0051997699999999</v>
      </c>
      <c r="N842" s="96">
        <f t="shared" si="475"/>
        <v>1.1107429559427657</v>
      </c>
      <c r="O842" s="89">
        <f t="shared" si="478"/>
        <v>1.1114336899999999</v>
      </c>
      <c r="P842" s="89">
        <f t="shared" ref="P842:P905" si="488">TRUNC(C842*O842,8)</f>
        <v>0</v>
      </c>
      <c r="Q842" s="11">
        <f t="shared" si="472"/>
        <v>0</v>
      </c>
      <c r="R842" s="7">
        <f t="shared" si="470"/>
        <v>0</v>
      </c>
      <c r="S842" s="89">
        <f t="shared" si="477"/>
        <v>0</v>
      </c>
      <c r="T842" s="98">
        <f t="shared" si="471"/>
        <v>8.5000000000000006E-2</v>
      </c>
      <c r="U842" s="97">
        <f t="shared" si="476"/>
        <v>7</v>
      </c>
      <c r="V842" s="97">
        <v>252</v>
      </c>
      <c r="W842" s="96">
        <f t="shared" ref="W842:W905" si="489">ROUND((1+T842)^TRUNC((U842/V842),9),9)</f>
        <v>1.00226868</v>
      </c>
      <c r="X842" s="89">
        <f t="shared" ref="X842:X905" si="490">TRUNC((P842*(W842-1)),8)</f>
        <v>0</v>
      </c>
      <c r="Y842" s="137">
        <f t="shared" ref="Y842:Y905" si="491">IF(AND(Q842&gt;0,Z842&lt;&gt;"INCORPJ="),S842+X842,0)</f>
        <v>0</v>
      </c>
      <c r="Z842" s="99" t="str">
        <f t="shared" si="473"/>
        <v>J=</v>
      </c>
      <c r="AA842" s="94">
        <f t="shared" si="474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492">(A842+1)</f>
        <v>45719</v>
      </c>
      <c r="B843" s="89">
        <f t="shared" si="485"/>
        <v>0</v>
      </c>
      <c r="C843" s="89">
        <f t="shared" si="479"/>
        <v>3.1009221856947988E-9</v>
      </c>
      <c r="D843" s="90">
        <f t="shared" ref="D843:D906" si="493">IF(E843=E842,D842,E842)</f>
        <v>7100.5</v>
      </c>
      <c r="E843" s="91">
        <f t="shared" si="482"/>
        <v>7111.86</v>
      </c>
      <c r="F843" s="92">
        <f t="shared" si="483"/>
        <v>45677</v>
      </c>
      <c r="G843" s="93">
        <f t="shared" si="486"/>
        <v>1.5998873318778806E-3</v>
      </c>
      <c r="H843" s="94">
        <f t="shared" si="484"/>
        <v>45736</v>
      </c>
      <c r="I843" s="94">
        <f t="shared" si="487"/>
        <v>45736</v>
      </c>
      <c r="J843" s="95">
        <f t="shared" ref="J843:J906" si="494">IF(I843=I842,J842,NETWORKDAYS(I842,I843,$AD$201:$AD$502)-1)</f>
        <v>18</v>
      </c>
      <c r="K843" s="95">
        <f t="shared" si="481"/>
        <v>7</v>
      </c>
      <c r="L843" s="8">
        <f t="shared" ref="L843:L906" si="495">IF(E843&lt;D843,1,TRUNC((E843/D843)^TRUNC((K843/J843),9),8))</f>
        <v>1.00062187</v>
      </c>
      <c r="M843" s="96">
        <f t="shared" si="480"/>
        <v>1.0051997699999999</v>
      </c>
      <c r="N843" s="96">
        <f t="shared" si="475"/>
        <v>1.1107429559427657</v>
      </c>
      <c r="O843" s="89">
        <f t="shared" si="478"/>
        <v>1.1114336899999999</v>
      </c>
      <c r="P843" s="89">
        <f t="shared" si="488"/>
        <v>0</v>
      </c>
      <c r="Q843" s="11">
        <f t="shared" si="472"/>
        <v>0</v>
      </c>
      <c r="R843" s="7">
        <f t="shared" ref="R843:R906" si="496">IF(Q843&gt;0,VLOOKUP($A843,$AD$10:$AI$200,6),0)</f>
        <v>0</v>
      </c>
      <c r="S843" s="89">
        <f t="shared" si="477"/>
        <v>0</v>
      </c>
      <c r="T843" s="98">
        <f t="shared" ref="T843:T906" si="497">(T842)</f>
        <v>8.5000000000000006E-2</v>
      </c>
      <c r="U843" s="97">
        <f t="shared" si="476"/>
        <v>7</v>
      </c>
      <c r="V843" s="97">
        <v>252</v>
      </c>
      <c r="W843" s="96">
        <f t="shared" si="489"/>
        <v>1.00226868</v>
      </c>
      <c r="X843" s="89">
        <f t="shared" si="490"/>
        <v>0</v>
      </c>
      <c r="Y843" s="137">
        <f t="shared" si="491"/>
        <v>0</v>
      </c>
      <c r="Z843" s="99" t="str">
        <f t="shared" si="473"/>
        <v>J=</v>
      </c>
      <c r="AA843" s="94">
        <f t="shared" si="474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492"/>
        <v>45720</v>
      </c>
      <c r="B844" s="89">
        <f t="shared" si="485"/>
        <v>0</v>
      </c>
      <c r="C844" s="89">
        <f t="shared" si="479"/>
        <v>3.1009221856947988E-9</v>
      </c>
      <c r="D844" s="90">
        <f t="shared" si="493"/>
        <v>7100.5</v>
      </c>
      <c r="E844" s="91">
        <f t="shared" si="482"/>
        <v>7111.86</v>
      </c>
      <c r="F844" s="92">
        <f t="shared" si="483"/>
        <v>45677</v>
      </c>
      <c r="G844" s="93">
        <f t="shared" si="486"/>
        <v>1.5998873318778806E-3</v>
      </c>
      <c r="H844" s="94">
        <f t="shared" si="484"/>
        <v>45736</v>
      </c>
      <c r="I844" s="94">
        <f t="shared" si="487"/>
        <v>45736</v>
      </c>
      <c r="J844" s="95">
        <f t="shared" si="494"/>
        <v>18</v>
      </c>
      <c r="K844" s="95">
        <f t="shared" si="481"/>
        <v>7</v>
      </c>
      <c r="L844" s="8">
        <f t="shared" si="495"/>
        <v>1.00062187</v>
      </c>
      <c r="M844" s="96">
        <f t="shared" si="480"/>
        <v>1.0051997699999999</v>
      </c>
      <c r="N844" s="96">
        <f t="shared" si="475"/>
        <v>1.1107429559427657</v>
      </c>
      <c r="O844" s="89">
        <f t="shared" si="478"/>
        <v>1.1114336899999999</v>
      </c>
      <c r="P844" s="89">
        <f t="shared" si="488"/>
        <v>0</v>
      </c>
      <c r="Q844" s="11">
        <f t="shared" ref="Q844:Q907" si="498">IF(VLOOKUP(A844,AD$10:AK$200,8)=VLOOKUP(A843,AD$10:AK$200,8),0,VLOOKUP(A844,AD$10:AK$200,8))</f>
        <v>0</v>
      </c>
      <c r="R844" s="7">
        <f t="shared" si="496"/>
        <v>0</v>
      </c>
      <c r="S844" s="89">
        <f t="shared" si="477"/>
        <v>0</v>
      </c>
      <c r="T844" s="98">
        <f t="shared" si="497"/>
        <v>8.5000000000000006E-2</v>
      </c>
      <c r="U844" s="97">
        <f t="shared" si="476"/>
        <v>7</v>
      </c>
      <c r="V844" s="97">
        <v>252</v>
      </c>
      <c r="W844" s="96">
        <f t="shared" si="489"/>
        <v>1.00226868</v>
      </c>
      <c r="X844" s="89">
        <f t="shared" si="490"/>
        <v>0</v>
      </c>
      <c r="Y844" s="137">
        <f t="shared" si="491"/>
        <v>0</v>
      </c>
      <c r="Z844" s="99" t="str">
        <f t="shared" ref="Z844:Z907" si="499">IF($Q843&gt;0,VLOOKUP($A843,$AD$10:$AM$200,9),Z843)</f>
        <v>J=</v>
      </c>
      <c r="AA844" s="94">
        <f t="shared" ref="AA844:AA907" si="500">IF($Q843&gt;0,VLOOKUP($A843,$AD$10:$AM$200,10),AA843)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492"/>
        <v>45721</v>
      </c>
      <c r="B845" s="89">
        <f t="shared" si="485"/>
        <v>0</v>
      </c>
      <c r="C845" s="89">
        <f t="shared" si="479"/>
        <v>3.1009221856947988E-9</v>
      </c>
      <c r="D845" s="90">
        <f t="shared" si="493"/>
        <v>7100.5</v>
      </c>
      <c r="E845" s="91">
        <f t="shared" si="482"/>
        <v>7111.86</v>
      </c>
      <c r="F845" s="92">
        <f t="shared" si="483"/>
        <v>45677</v>
      </c>
      <c r="G845" s="93">
        <f t="shared" si="486"/>
        <v>1.5998873318778806E-3</v>
      </c>
      <c r="H845" s="94">
        <f t="shared" si="484"/>
        <v>45736</v>
      </c>
      <c r="I845" s="94">
        <f t="shared" si="487"/>
        <v>45736</v>
      </c>
      <c r="J845" s="95">
        <f t="shared" si="494"/>
        <v>18</v>
      </c>
      <c r="K845" s="95">
        <f t="shared" si="481"/>
        <v>7</v>
      </c>
      <c r="L845" s="8">
        <f t="shared" si="495"/>
        <v>1.00062187</v>
      </c>
      <c r="M845" s="96">
        <f t="shared" si="480"/>
        <v>1.0051997699999999</v>
      </c>
      <c r="N845" s="96">
        <f t="shared" si="475"/>
        <v>1.1107429559427657</v>
      </c>
      <c r="O845" s="89">
        <f t="shared" si="478"/>
        <v>1.1114336899999999</v>
      </c>
      <c r="P845" s="89">
        <f t="shared" si="488"/>
        <v>0</v>
      </c>
      <c r="Q845" s="11">
        <f t="shared" si="498"/>
        <v>0</v>
      </c>
      <c r="R845" s="7">
        <f t="shared" si="496"/>
        <v>0</v>
      </c>
      <c r="S845" s="89">
        <f t="shared" si="477"/>
        <v>0</v>
      </c>
      <c r="T845" s="98">
        <f t="shared" si="497"/>
        <v>8.5000000000000006E-2</v>
      </c>
      <c r="U845" s="97">
        <f t="shared" si="476"/>
        <v>7</v>
      </c>
      <c r="V845" s="97">
        <v>252</v>
      </c>
      <c r="W845" s="96">
        <f t="shared" si="489"/>
        <v>1.00226868</v>
      </c>
      <c r="X845" s="89">
        <f t="shared" si="490"/>
        <v>0</v>
      </c>
      <c r="Y845" s="137">
        <f t="shared" si="491"/>
        <v>0</v>
      </c>
      <c r="Z845" s="99" t="str">
        <f t="shared" si="499"/>
        <v>J=</v>
      </c>
      <c r="AA845" s="94">
        <f t="shared" si="500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492"/>
        <v>45722</v>
      </c>
      <c r="B846" s="89">
        <f t="shared" si="485"/>
        <v>0</v>
      </c>
      <c r="C846" s="89">
        <f t="shared" si="479"/>
        <v>3.1009221856947988E-9</v>
      </c>
      <c r="D846" s="90">
        <f t="shared" si="493"/>
        <v>7100.5</v>
      </c>
      <c r="E846" s="91">
        <f t="shared" si="482"/>
        <v>7111.86</v>
      </c>
      <c r="F846" s="92">
        <f t="shared" si="483"/>
        <v>45677</v>
      </c>
      <c r="G846" s="93">
        <f t="shared" si="486"/>
        <v>1.5998873318778806E-3</v>
      </c>
      <c r="H846" s="94">
        <f t="shared" si="484"/>
        <v>45736</v>
      </c>
      <c r="I846" s="94">
        <f t="shared" si="487"/>
        <v>45736</v>
      </c>
      <c r="J846" s="95">
        <f t="shared" si="494"/>
        <v>18</v>
      </c>
      <c r="K846" s="95">
        <f t="shared" si="481"/>
        <v>8</v>
      </c>
      <c r="L846" s="8">
        <f t="shared" si="495"/>
        <v>1.0007107399999999</v>
      </c>
      <c r="M846" s="96">
        <f t="shared" si="480"/>
        <v>1.0051997699999999</v>
      </c>
      <c r="N846" s="96">
        <f t="shared" si="475"/>
        <v>1.1107429559427657</v>
      </c>
      <c r="O846" s="89">
        <f t="shared" si="478"/>
        <v>1.1115324</v>
      </c>
      <c r="P846" s="89">
        <f t="shared" si="488"/>
        <v>0</v>
      </c>
      <c r="Q846" s="11">
        <f t="shared" si="498"/>
        <v>0</v>
      </c>
      <c r="R846" s="7">
        <f t="shared" si="496"/>
        <v>0</v>
      </c>
      <c r="S846" s="89">
        <f t="shared" si="477"/>
        <v>0</v>
      </c>
      <c r="T846" s="98">
        <f t="shared" si="497"/>
        <v>8.5000000000000006E-2</v>
      </c>
      <c r="U846" s="97">
        <f t="shared" si="476"/>
        <v>8</v>
      </c>
      <c r="V846" s="97">
        <v>252</v>
      </c>
      <c r="W846" s="96">
        <f t="shared" si="489"/>
        <v>1.0025931969999999</v>
      </c>
      <c r="X846" s="89">
        <f t="shared" si="490"/>
        <v>0</v>
      </c>
      <c r="Y846" s="137">
        <f t="shared" si="491"/>
        <v>0</v>
      </c>
      <c r="Z846" s="99" t="str">
        <f t="shared" si="499"/>
        <v>J=</v>
      </c>
      <c r="AA846" s="94">
        <f t="shared" si="500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492"/>
        <v>45723</v>
      </c>
      <c r="B847" s="89">
        <f t="shared" si="485"/>
        <v>0</v>
      </c>
      <c r="C847" s="89">
        <f t="shared" si="479"/>
        <v>3.1009221856947988E-9</v>
      </c>
      <c r="D847" s="90">
        <f t="shared" si="493"/>
        <v>7100.5</v>
      </c>
      <c r="E847" s="91">
        <f t="shared" si="482"/>
        <v>7111.86</v>
      </c>
      <c r="F847" s="92">
        <f t="shared" si="483"/>
        <v>45677</v>
      </c>
      <c r="G847" s="93">
        <f t="shared" si="486"/>
        <v>1.5998873318778806E-3</v>
      </c>
      <c r="H847" s="94">
        <f t="shared" si="484"/>
        <v>45736</v>
      </c>
      <c r="I847" s="94">
        <f t="shared" si="487"/>
        <v>45736</v>
      </c>
      <c r="J847" s="95">
        <f t="shared" si="494"/>
        <v>18</v>
      </c>
      <c r="K847" s="95">
        <f t="shared" si="481"/>
        <v>9</v>
      </c>
      <c r="L847" s="8">
        <f t="shared" si="495"/>
        <v>1.00079962</v>
      </c>
      <c r="M847" s="96">
        <f t="shared" si="480"/>
        <v>1.0051997699999999</v>
      </c>
      <c r="N847" s="96">
        <f t="shared" si="475"/>
        <v>1.1107429559427657</v>
      </c>
      <c r="O847" s="89">
        <f t="shared" si="478"/>
        <v>1.11163112</v>
      </c>
      <c r="P847" s="89">
        <f t="shared" si="488"/>
        <v>0</v>
      </c>
      <c r="Q847" s="11">
        <f t="shared" si="498"/>
        <v>0</v>
      </c>
      <c r="R847" s="7">
        <f t="shared" si="496"/>
        <v>0</v>
      </c>
      <c r="S847" s="89">
        <f t="shared" si="477"/>
        <v>0</v>
      </c>
      <c r="T847" s="98">
        <f t="shared" si="497"/>
        <v>8.5000000000000006E-2</v>
      </c>
      <c r="U847" s="97">
        <f t="shared" si="476"/>
        <v>9</v>
      </c>
      <c r="V847" s="97">
        <v>252</v>
      </c>
      <c r="W847" s="96">
        <f t="shared" si="489"/>
        <v>1.0029178190000001</v>
      </c>
      <c r="X847" s="89">
        <f t="shared" si="490"/>
        <v>0</v>
      </c>
      <c r="Y847" s="137">
        <f t="shared" si="491"/>
        <v>0</v>
      </c>
      <c r="Z847" s="99" t="str">
        <f t="shared" si="499"/>
        <v>J=</v>
      </c>
      <c r="AA847" s="94">
        <f t="shared" si="500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492"/>
        <v>45724</v>
      </c>
      <c r="B848" s="89">
        <f t="shared" si="485"/>
        <v>0</v>
      </c>
      <c r="C848" s="89">
        <f t="shared" si="479"/>
        <v>3.1009221856947988E-9</v>
      </c>
      <c r="D848" s="90">
        <f t="shared" si="493"/>
        <v>7100.5</v>
      </c>
      <c r="E848" s="91">
        <f t="shared" si="482"/>
        <v>7111.86</v>
      </c>
      <c r="F848" s="92">
        <f t="shared" si="483"/>
        <v>45677</v>
      </c>
      <c r="G848" s="93">
        <f t="shared" si="486"/>
        <v>1.5998873318778806E-3</v>
      </c>
      <c r="H848" s="94">
        <f t="shared" si="484"/>
        <v>45736</v>
      </c>
      <c r="I848" s="94">
        <f t="shared" si="487"/>
        <v>45736</v>
      </c>
      <c r="J848" s="95">
        <f t="shared" si="494"/>
        <v>18</v>
      </c>
      <c r="K848" s="95">
        <f t="shared" si="481"/>
        <v>10</v>
      </c>
      <c r="L848" s="8">
        <f t="shared" si="495"/>
        <v>1.00088851</v>
      </c>
      <c r="M848" s="96">
        <f t="shared" si="480"/>
        <v>1.0051997699999999</v>
      </c>
      <c r="N848" s="96">
        <f t="shared" si="475"/>
        <v>1.1107429559427657</v>
      </c>
      <c r="O848" s="89">
        <f t="shared" si="478"/>
        <v>1.1117298600000001</v>
      </c>
      <c r="P848" s="89">
        <f t="shared" si="488"/>
        <v>0</v>
      </c>
      <c r="Q848" s="11">
        <f t="shared" si="498"/>
        <v>0</v>
      </c>
      <c r="R848" s="7">
        <f t="shared" si="496"/>
        <v>0</v>
      </c>
      <c r="S848" s="89">
        <f t="shared" si="477"/>
        <v>0</v>
      </c>
      <c r="T848" s="98">
        <f t="shared" si="497"/>
        <v>8.5000000000000006E-2</v>
      </c>
      <c r="U848" s="97">
        <f t="shared" si="476"/>
        <v>10</v>
      </c>
      <c r="V848" s="97">
        <v>252</v>
      </c>
      <c r="W848" s="96">
        <f t="shared" si="489"/>
        <v>1.0032425469999999</v>
      </c>
      <c r="X848" s="89">
        <f t="shared" si="490"/>
        <v>0</v>
      </c>
      <c r="Y848" s="137">
        <f t="shared" si="491"/>
        <v>0</v>
      </c>
      <c r="Z848" s="99" t="str">
        <f t="shared" si="499"/>
        <v>J=</v>
      </c>
      <c r="AA848" s="94">
        <f t="shared" si="500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492"/>
        <v>45725</v>
      </c>
      <c r="B849" s="89">
        <f t="shared" si="485"/>
        <v>0</v>
      </c>
      <c r="C849" s="89">
        <f t="shared" si="479"/>
        <v>3.1009221856947988E-9</v>
      </c>
      <c r="D849" s="90">
        <f t="shared" si="493"/>
        <v>7100.5</v>
      </c>
      <c r="E849" s="91">
        <f t="shared" si="482"/>
        <v>7111.86</v>
      </c>
      <c r="F849" s="92">
        <f t="shared" si="483"/>
        <v>45677</v>
      </c>
      <c r="G849" s="93">
        <f t="shared" si="486"/>
        <v>1.5998873318778806E-3</v>
      </c>
      <c r="H849" s="94">
        <f t="shared" si="484"/>
        <v>45736</v>
      </c>
      <c r="I849" s="94">
        <f t="shared" si="487"/>
        <v>45736</v>
      </c>
      <c r="J849" s="95">
        <f t="shared" si="494"/>
        <v>18</v>
      </c>
      <c r="K849" s="95">
        <f t="shared" si="481"/>
        <v>10</v>
      </c>
      <c r="L849" s="8">
        <f t="shared" si="495"/>
        <v>1.00088851</v>
      </c>
      <c r="M849" s="96">
        <f t="shared" si="480"/>
        <v>1.0051997699999999</v>
      </c>
      <c r="N849" s="96">
        <f t="shared" si="475"/>
        <v>1.1107429559427657</v>
      </c>
      <c r="O849" s="89">
        <f t="shared" si="478"/>
        <v>1.1117298600000001</v>
      </c>
      <c r="P849" s="89">
        <f t="shared" si="488"/>
        <v>0</v>
      </c>
      <c r="Q849" s="11">
        <f t="shared" si="498"/>
        <v>0</v>
      </c>
      <c r="R849" s="7">
        <f t="shared" si="496"/>
        <v>0</v>
      </c>
      <c r="S849" s="89">
        <f t="shared" si="477"/>
        <v>0</v>
      </c>
      <c r="T849" s="98">
        <f t="shared" si="497"/>
        <v>8.5000000000000006E-2</v>
      </c>
      <c r="U849" s="97">
        <f t="shared" si="476"/>
        <v>10</v>
      </c>
      <c r="V849" s="97">
        <v>252</v>
      </c>
      <c r="W849" s="96">
        <f t="shared" si="489"/>
        <v>1.0032425469999999</v>
      </c>
      <c r="X849" s="89">
        <f t="shared" si="490"/>
        <v>0</v>
      </c>
      <c r="Y849" s="137">
        <f t="shared" si="491"/>
        <v>0</v>
      </c>
      <c r="Z849" s="99" t="str">
        <f t="shared" si="499"/>
        <v>J=</v>
      </c>
      <c r="AA849" s="94">
        <f t="shared" si="500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492"/>
        <v>45726</v>
      </c>
      <c r="B850" s="89">
        <f t="shared" si="485"/>
        <v>0</v>
      </c>
      <c r="C850" s="89">
        <f t="shared" si="479"/>
        <v>3.1009221856947988E-9</v>
      </c>
      <c r="D850" s="90">
        <f t="shared" si="493"/>
        <v>7100.5</v>
      </c>
      <c r="E850" s="91">
        <f t="shared" si="482"/>
        <v>7111.86</v>
      </c>
      <c r="F850" s="92">
        <f t="shared" si="483"/>
        <v>45677</v>
      </c>
      <c r="G850" s="93">
        <f t="shared" si="486"/>
        <v>1.5998873318778806E-3</v>
      </c>
      <c r="H850" s="94">
        <f t="shared" si="484"/>
        <v>45736</v>
      </c>
      <c r="I850" s="94">
        <f t="shared" si="487"/>
        <v>45736</v>
      </c>
      <c r="J850" s="95">
        <f t="shared" si="494"/>
        <v>18</v>
      </c>
      <c r="K850" s="95">
        <f t="shared" si="481"/>
        <v>10</v>
      </c>
      <c r="L850" s="8">
        <f t="shared" si="495"/>
        <v>1.00088851</v>
      </c>
      <c r="M850" s="96">
        <f t="shared" si="480"/>
        <v>1.0051997699999999</v>
      </c>
      <c r="N850" s="96">
        <f t="shared" si="475"/>
        <v>1.1107429559427657</v>
      </c>
      <c r="O850" s="89">
        <f t="shared" si="478"/>
        <v>1.1117298600000001</v>
      </c>
      <c r="P850" s="89">
        <f t="shared" si="488"/>
        <v>0</v>
      </c>
      <c r="Q850" s="11">
        <f t="shared" si="498"/>
        <v>0</v>
      </c>
      <c r="R850" s="7">
        <f t="shared" si="496"/>
        <v>0</v>
      </c>
      <c r="S850" s="89">
        <f t="shared" si="477"/>
        <v>0</v>
      </c>
      <c r="T850" s="98">
        <f t="shared" si="497"/>
        <v>8.5000000000000006E-2</v>
      </c>
      <c r="U850" s="97">
        <f t="shared" si="476"/>
        <v>10</v>
      </c>
      <c r="V850" s="97">
        <v>252</v>
      </c>
      <c r="W850" s="96">
        <f t="shared" si="489"/>
        <v>1.0032425469999999</v>
      </c>
      <c r="X850" s="89">
        <f t="shared" si="490"/>
        <v>0</v>
      </c>
      <c r="Y850" s="137">
        <f t="shared" si="491"/>
        <v>0</v>
      </c>
      <c r="Z850" s="99" t="str">
        <f t="shared" si="499"/>
        <v>J=</v>
      </c>
      <c r="AA850" s="94">
        <f t="shared" si="500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492"/>
        <v>45727</v>
      </c>
      <c r="B851" s="89">
        <f t="shared" si="485"/>
        <v>0</v>
      </c>
      <c r="C851" s="89">
        <f t="shared" si="479"/>
        <v>3.1009221856947988E-9</v>
      </c>
      <c r="D851" s="90">
        <f t="shared" si="493"/>
        <v>7100.5</v>
      </c>
      <c r="E851" s="91">
        <f t="shared" si="482"/>
        <v>7111.86</v>
      </c>
      <c r="F851" s="92">
        <f t="shared" si="483"/>
        <v>45677</v>
      </c>
      <c r="G851" s="93">
        <f t="shared" si="486"/>
        <v>1.5998873318778806E-3</v>
      </c>
      <c r="H851" s="94">
        <f t="shared" si="484"/>
        <v>45736</v>
      </c>
      <c r="I851" s="94">
        <f t="shared" si="487"/>
        <v>45736</v>
      </c>
      <c r="J851" s="95">
        <f t="shared" si="494"/>
        <v>18</v>
      </c>
      <c r="K851" s="95">
        <f t="shared" si="481"/>
        <v>11</v>
      </c>
      <c r="L851" s="8">
        <f t="shared" si="495"/>
        <v>1.0009774</v>
      </c>
      <c r="M851" s="96">
        <f t="shared" si="480"/>
        <v>1.0051997699999999</v>
      </c>
      <c r="N851" s="96">
        <f t="shared" si="475"/>
        <v>1.1107429559427657</v>
      </c>
      <c r="O851" s="89">
        <f t="shared" si="478"/>
        <v>1.11182859</v>
      </c>
      <c r="P851" s="89">
        <f t="shared" si="488"/>
        <v>0</v>
      </c>
      <c r="Q851" s="11">
        <f t="shared" si="498"/>
        <v>0</v>
      </c>
      <c r="R851" s="7">
        <f t="shared" si="496"/>
        <v>0</v>
      </c>
      <c r="S851" s="89">
        <f t="shared" si="477"/>
        <v>0</v>
      </c>
      <c r="T851" s="98">
        <f t="shared" si="497"/>
        <v>8.5000000000000006E-2</v>
      </c>
      <c r="U851" s="97">
        <f t="shared" si="476"/>
        <v>11</v>
      </c>
      <c r="V851" s="97">
        <v>252</v>
      </c>
      <c r="W851" s="96">
        <f t="shared" si="489"/>
        <v>1.0035673789999999</v>
      </c>
      <c r="X851" s="89">
        <f t="shared" si="490"/>
        <v>0</v>
      </c>
      <c r="Y851" s="137">
        <f t="shared" si="491"/>
        <v>0</v>
      </c>
      <c r="Z851" s="99" t="str">
        <f t="shared" si="499"/>
        <v>J=</v>
      </c>
      <c r="AA851" s="94">
        <f t="shared" si="500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492"/>
        <v>45728</v>
      </c>
      <c r="B852" s="89">
        <f t="shared" si="485"/>
        <v>0</v>
      </c>
      <c r="C852" s="89">
        <f t="shared" si="479"/>
        <v>3.1009221856947988E-9</v>
      </c>
      <c r="D852" s="90">
        <f t="shared" si="493"/>
        <v>7100.5</v>
      </c>
      <c r="E852" s="91">
        <f t="shared" si="482"/>
        <v>7111.86</v>
      </c>
      <c r="F852" s="92">
        <f t="shared" si="483"/>
        <v>45677</v>
      </c>
      <c r="G852" s="93">
        <f t="shared" si="486"/>
        <v>1.5998873318778806E-3</v>
      </c>
      <c r="H852" s="94">
        <f t="shared" si="484"/>
        <v>45736</v>
      </c>
      <c r="I852" s="94">
        <f t="shared" si="487"/>
        <v>45736</v>
      </c>
      <c r="J852" s="95">
        <f t="shared" si="494"/>
        <v>18</v>
      </c>
      <c r="K852" s="95">
        <f t="shared" si="481"/>
        <v>12</v>
      </c>
      <c r="L852" s="8">
        <f t="shared" si="495"/>
        <v>1.0010663</v>
      </c>
      <c r="M852" s="96">
        <f t="shared" si="480"/>
        <v>1.0051997699999999</v>
      </c>
      <c r="N852" s="96">
        <f t="shared" si="475"/>
        <v>1.1107429559427657</v>
      </c>
      <c r="O852" s="89">
        <f t="shared" si="478"/>
        <v>1.11192734</v>
      </c>
      <c r="P852" s="89">
        <f t="shared" si="488"/>
        <v>0</v>
      </c>
      <c r="Q852" s="11">
        <f t="shared" si="498"/>
        <v>0</v>
      </c>
      <c r="R852" s="7">
        <f t="shared" si="496"/>
        <v>0</v>
      </c>
      <c r="S852" s="89">
        <f t="shared" si="477"/>
        <v>0</v>
      </c>
      <c r="T852" s="98">
        <f t="shared" si="497"/>
        <v>8.5000000000000006E-2</v>
      </c>
      <c r="U852" s="97">
        <f t="shared" si="476"/>
        <v>12</v>
      </c>
      <c r="V852" s="97">
        <v>252</v>
      </c>
      <c r="W852" s="96">
        <f t="shared" si="489"/>
        <v>1.003892317</v>
      </c>
      <c r="X852" s="89">
        <f t="shared" si="490"/>
        <v>0</v>
      </c>
      <c r="Y852" s="137">
        <f t="shared" si="491"/>
        <v>0</v>
      </c>
      <c r="Z852" s="99" t="str">
        <f t="shared" si="499"/>
        <v>J=</v>
      </c>
      <c r="AA852" s="94">
        <f t="shared" si="500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492"/>
        <v>45729</v>
      </c>
      <c r="B853" s="89">
        <f t="shared" si="485"/>
        <v>0</v>
      </c>
      <c r="C853" s="89">
        <f t="shared" si="479"/>
        <v>3.1009221856947988E-9</v>
      </c>
      <c r="D853" s="90">
        <f t="shared" si="493"/>
        <v>7100.5</v>
      </c>
      <c r="E853" s="91">
        <f t="shared" si="482"/>
        <v>7111.86</v>
      </c>
      <c r="F853" s="92">
        <f t="shared" si="483"/>
        <v>45677</v>
      </c>
      <c r="G853" s="93">
        <f t="shared" si="486"/>
        <v>1.5998873318778806E-3</v>
      </c>
      <c r="H853" s="94">
        <f t="shared" si="484"/>
        <v>45736</v>
      </c>
      <c r="I853" s="94">
        <f t="shared" si="487"/>
        <v>45736</v>
      </c>
      <c r="J853" s="95">
        <f t="shared" si="494"/>
        <v>18</v>
      </c>
      <c r="K853" s="95">
        <f t="shared" si="481"/>
        <v>13</v>
      </c>
      <c r="L853" s="8">
        <f t="shared" si="495"/>
        <v>1.0011552100000001</v>
      </c>
      <c r="M853" s="96">
        <f t="shared" si="480"/>
        <v>1.0051997699999999</v>
      </c>
      <c r="N853" s="96">
        <f t="shared" si="475"/>
        <v>1.1107429559427657</v>
      </c>
      <c r="O853" s="89">
        <f t="shared" si="478"/>
        <v>1.1120260900000001</v>
      </c>
      <c r="P853" s="89">
        <f t="shared" si="488"/>
        <v>0</v>
      </c>
      <c r="Q853" s="11">
        <f t="shared" si="498"/>
        <v>0</v>
      </c>
      <c r="R853" s="7">
        <f t="shared" si="496"/>
        <v>0</v>
      </c>
      <c r="S853" s="89">
        <f t="shared" si="477"/>
        <v>0</v>
      </c>
      <c r="T853" s="98">
        <f t="shared" si="497"/>
        <v>8.5000000000000006E-2</v>
      </c>
      <c r="U853" s="97">
        <f t="shared" si="476"/>
        <v>13</v>
      </c>
      <c r="V853" s="97">
        <v>252</v>
      </c>
      <c r="W853" s="96">
        <f t="shared" si="489"/>
        <v>1.0042173590000001</v>
      </c>
      <c r="X853" s="89">
        <f t="shared" si="490"/>
        <v>0</v>
      </c>
      <c r="Y853" s="137">
        <f t="shared" si="491"/>
        <v>0</v>
      </c>
      <c r="Z853" s="99" t="str">
        <f t="shared" si="499"/>
        <v>J=</v>
      </c>
      <c r="AA853" s="94">
        <f t="shared" si="500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492"/>
        <v>45730</v>
      </c>
      <c r="B854" s="89">
        <f t="shared" si="485"/>
        <v>0</v>
      </c>
      <c r="C854" s="89">
        <f t="shared" si="479"/>
        <v>3.1009221856947988E-9</v>
      </c>
      <c r="D854" s="90">
        <f t="shared" si="493"/>
        <v>7100.5</v>
      </c>
      <c r="E854" s="91">
        <f t="shared" si="482"/>
        <v>7111.86</v>
      </c>
      <c r="F854" s="92">
        <f t="shared" si="483"/>
        <v>45677</v>
      </c>
      <c r="G854" s="93">
        <f t="shared" si="486"/>
        <v>1.5998873318778806E-3</v>
      </c>
      <c r="H854" s="94">
        <f t="shared" si="484"/>
        <v>45736</v>
      </c>
      <c r="I854" s="94">
        <f t="shared" si="487"/>
        <v>45736</v>
      </c>
      <c r="J854" s="95">
        <f t="shared" si="494"/>
        <v>18</v>
      </c>
      <c r="K854" s="95">
        <f t="shared" si="481"/>
        <v>14</v>
      </c>
      <c r="L854" s="8">
        <f t="shared" si="495"/>
        <v>1.0012441299999999</v>
      </c>
      <c r="M854" s="96">
        <f t="shared" si="480"/>
        <v>1.0051997699999999</v>
      </c>
      <c r="N854" s="96">
        <f t="shared" si="475"/>
        <v>1.1107429559427657</v>
      </c>
      <c r="O854" s="89">
        <f t="shared" si="478"/>
        <v>1.11212486</v>
      </c>
      <c r="P854" s="89">
        <f t="shared" si="488"/>
        <v>0</v>
      </c>
      <c r="Q854" s="11">
        <f t="shared" si="498"/>
        <v>0</v>
      </c>
      <c r="R854" s="7">
        <f t="shared" si="496"/>
        <v>0</v>
      </c>
      <c r="S854" s="89">
        <f t="shared" si="477"/>
        <v>0</v>
      </c>
      <c r="T854" s="98">
        <f t="shared" si="497"/>
        <v>8.5000000000000006E-2</v>
      </c>
      <c r="U854" s="97">
        <f t="shared" si="476"/>
        <v>14</v>
      </c>
      <c r="V854" s="97">
        <v>252</v>
      </c>
      <c r="W854" s="96">
        <f t="shared" si="489"/>
        <v>1.0045425079999999</v>
      </c>
      <c r="X854" s="89">
        <f t="shared" si="490"/>
        <v>0</v>
      </c>
      <c r="Y854" s="137">
        <f t="shared" si="491"/>
        <v>0</v>
      </c>
      <c r="Z854" s="99" t="str">
        <f t="shared" si="499"/>
        <v>J=</v>
      </c>
      <c r="AA854" s="94">
        <f t="shared" si="500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492"/>
        <v>45731</v>
      </c>
      <c r="B855" s="89">
        <f t="shared" si="485"/>
        <v>0</v>
      </c>
      <c r="C855" s="89">
        <f t="shared" si="479"/>
        <v>3.1009221856947988E-9</v>
      </c>
      <c r="D855" s="90">
        <f t="shared" si="493"/>
        <v>7100.5</v>
      </c>
      <c r="E855" s="91">
        <f t="shared" si="482"/>
        <v>7111.86</v>
      </c>
      <c r="F855" s="92">
        <f t="shared" si="483"/>
        <v>45677</v>
      </c>
      <c r="G855" s="93">
        <f t="shared" si="486"/>
        <v>1.5998873318778806E-3</v>
      </c>
      <c r="H855" s="94">
        <f t="shared" si="484"/>
        <v>45736</v>
      </c>
      <c r="I855" s="94">
        <f t="shared" si="487"/>
        <v>45736</v>
      </c>
      <c r="J855" s="95">
        <f t="shared" si="494"/>
        <v>18</v>
      </c>
      <c r="K855" s="95">
        <f t="shared" si="481"/>
        <v>15</v>
      </c>
      <c r="L855" s="8">
        <f t="shared" si="495"/>
        <v>1.0013330600000001</v>
      </c>
      <c r="M855" s="96">
        <f t="shared" si="480"/>
        <v>1.0051997699999999</v>
      </c>
      <c r="N855" s="96">
        <f t="shared" si="475"/>
        <v>1.1107429559427657</v>
      </c>
      <c r="O855" s="89">
        <f t="shared" si="478"/>
        <v>1.1122236400000001</v>
      </c>
      <c r="P855" s="89">
        <f t="shared" si="488"/>
        <v>0</v>
      </c>
      <c r="Q855" s="11">
        <f t="shared" si="498"/>
        <v>0</v>
      </c>
      <c r="R855" s="7">
        <f t="shared" si="496"/>
        <v>0</v>
      </c>
      <c r="S855" s="89">
        <f t="shared" si="477"/>
        <v>0</v>
      </c>
      <c r="T855" s="98">
        <f t="shared" si="497"/>
        <v>8.5000000000000006E-2</v>
      </c>
      <c r="U855" s="97">
        <f t="shared" si="476"/>
        <v>15</v>
      </c>
      <c r="V855" s="97">
        <v>252</v>
      </c>
      <c r="W855" s="96">
        <f t="shared" si="489"/>
        <v>1.0048677610000001</v>
      </c>
      <c r="X855" s="89">
        <f t="shared" si="490"/>
        <v>0</v>
      </c>
      <c r="Y855" s="137">
        <f t="shared" si="491"/>
        <v>0</v>
      </c>
      <c r="Z855" s="99" t="str">
        <f t="shared" si="499"/>
        <v>J=</v>
      </c>
      <c r="AA855" s="94">
        <f t="shared" si="500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492"/>
        <v>45732</v>
      </c>
      <c r="B856" s="89">
        <f t="shared" si="485"/>
        <v>0</v>
      </c>
      <c r="C856" s="89">
        <f t="shared" si="479"/>
        <v>3.1009221856947988E-9</v>
      </c>
      <c r="D856" s="90">
        <f t="shared" si="493"/>
        <v>7100.5</v>
      </c>
      <c r="E856" s="91">
        <f t="shared" si="482"/>
        <v>7111.86</v>
      </c>
      <c r="F856" s="92">
        <f t="shared" si="483"/>
        <v>45677</v>
      </c>
      <c r="G856" s="93">
        <f t="shared" si="486"/>
        <v>1.5998873318778806E-3</v>
      </c>
      <c r="H856" s="94">
        <f t="shared" si="484"/>
        <v>45736</v>
      </c>
      <c r="I856" s="94">
        <f t="shared" si="487"/>
        <v>45736</v>
      </c>
      <c r="J856" s="95">
        <f t="shared" si="494"/>
        <v>18</v>
      </c>
      <c r="K856" s="95">
        <f t="shared" si="481"/>
        <v>15</v>
      </c>
      <c r="L856" s="8">
        <f t="shared" si="495"/>
        <v>1.0013330600000001</v>
      </c>
      <c r="M856" s="96">
        <f t="shared" si="480"/>
        <v>1.0051997699999999</v>
      </c>
      <c r="N856" s="96">
        <f t="shared" si="475"/>
        <v>1.1107429559427657</v>
      </c>
      <c r="O856" s="89">
        <f t="shared" si="478"/>
        <v>1.1122236400000001</v>
      </c>
      <c r="P856" s="89">
        <f t="shared" si="488"/>
        <v>0</v>
      </c>
      <c r="Q856" s="11">
        <f t="shared" si="498"/>
        <v>0</v>
      </c>
      <c r="R856" s="7">
        <f t="shared" si="496"/>
        <v>0</v>
      </c>
      <c r="S856" s="89">
        <f t="shared" si="477"/>
        <v>0</v>
      </c>
      <c r="T856" s="98">
        <f t="shared" si="497"/>
        <v>8.5000000000000006E-2</v>
      </c>
      <c r="U856" s="97">
        <f t="shared" si="476"/>
        <v>15</v>
      </c>
      <c r="V856" s="97">
        <v>252</v>
      </c>
      <c r="W856" s="96">
        <f t="shared" si="489"/>
        <v>1.0048677610000001</v>
      </c>
      <c r="X856" s="89">
        <f t="shared" si="490"/>
        <v>0</v>
      </c>
      <c r="Y856" s="137">
        <f t="shared" si="491"/>
        <v>0</v>
      </c>
      <c r="Z856" s="99" t="str">
        <f t="shared" si="499"/>
        <v>J=</v>
      </c>
      <c r="AA856" s="94">
        <f t="shared" si="500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492"/>
        <v>45733</v>
      </c>
      <c r="B857" s="89">
        <f t="shared" si="485"/>
        <v>0</v>
      </c>
      <c r="C857" s="89">
        <f t="shared" si="479"/>
        <v>3.1009221856947988E-9</v>
      </c>
      <c r="D857" s="90">
        <f t="shared" si="493"/>
        <v>7100.5</v>
      </c>
      <c r="E857" s="91">
        <f t="shared" si="482"/>
        <v>7111.86</v>
      </c>
      <c r="F857" s="92">
        <f t="shared" si="483"/>
        <v>45677</v>
      </c>
      <c r="G857" s="93">
        <f t="shared" si="486"/>
        <v>1.5998873318778806E-3</v>
      </c>
      <c r="H857" s="94">
        <f t="shared" si="484"/>
        <v>45736</v>
      </c>
      <c r="I857" s="94">
        <f t="shared" si="487"/>
        <v>45736</v>
      </c>
      <c r="J857" s="95">
        <f t="shared" si="494"/>
        <v>18</v>
      </c>
      <c r="K857" s="95">
        <f t="shared" si="481"/>
        <v>15</v>
      </c>
      <c r="L857" s="8">
        <f t="shared" si="495"/>
        <v>1.0013330600000001</v>
      </c>
      <c r="M857" s="96">
        <f t="shared" si="480"/>
        <v>1.0051997699999999</v>
      </c>
      <c r="N857" s="96">
        <f t="shared" si="475"/>
        <v>1.1107429559427657</v>
      </c>
      <c r="O857" s="89">
        <f t="shared" si="478"/>
        <v>1.1122236400000001</v>
      </c>
      <c r="P857" s="89">
        <f t="shared" si="488"/>
        <v>0</v>
      </c>
      <c r="Q857" s="11">
        <f t="shared" si="498"/>
        <v>0</v>
      </c>
      <c r="R857" s="7">
        <f t="shared" si="496"/>
        <v>0</v>
      </c>
      <c r="S857" s="89">
        <f t="shared" si="477"/>
        <v>0</v>
      </c>
      <c r="T857" s="98">
        <f t="shared" si="497"/>
        <v>8.5000000000000006E-2</v>
      </c>
      <c r="U857" s="97">
        <f t="shared" si="476"/>
        <v>15</v>
      </c>
      <c r="V857" s="97">
        <v>252</v>
      </c>
      <c r="W857" s="96">
        <f t="shared" si="489"/>
        <v>1.0048677610000001</v>
      </c>
      <c r="X857" s="89">
        <f t="shared" si="490"/>
        <v>0</v>
      </c>
      <c r="Y857" s="137">
        <f t="shared" si="491"/>
        <v>0</v>
      </c>
      <c r="Z857" s="99" t="str">
        <f t="shared" si="499"/>
        <v>J=</v>
      </c>
      <c r="AA857" s="94">
        <f t="shared" si="500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492"/>
        <v>45734</v>
      </c>
      <c r="B858" s="89">
        <f t="shared" si="485"/>
        <v>0</v>
      </c>
      <c r="C858" s="89">
        <f t="shared" si="479"/>
        <v>3.1009221856947988E-9</v>
      </c>
      <c r="D858" s="90">
        <f t="shared" si="493"/>
        <v>7100.5</v>
      </c>
      <c r="E858" s="91">
        <f t="shared" si="482"/>
        <v>7111.86</v>
      </c>
      <c r="F858" s="92">
        <f t="shared" si="483"/>
        <v>45677</v>
      </c>
      <c r="G858" s="93">
        <f t="shared" si="486"/>
        <v>1.5998873318778806E-3</v>
      </c>
      <c r="H858" s="94">
        <f t="shared" si="484"/>
        <v>45736</v>
      </c>
      <c r="I858" s="94">
        <f t="shared" si="487"/>
        <v>45736</v>
      </c>
      <c r="J858" s="95">
        <f t="shared" si="494"/>
        <v>18</v>
      </c>
      <c r="K858" s="95">
        <f t="shared" si="481"/>
        <v>16</v>
      </c>
      <c r="L858" s="8">
        <f t="shared" si="495"/>
        <v>1.0014219900000001</v>
      </c>
      <c r="M858" s="96">
        <f t="shared" si="480"/>
        <v>1.0051997699999999</v>
      </c>
      <c r="N858" s="96">
        <f t="shared" si="475"/>
        <v>1.1107429559427657</v>
      </c>
      <c r="O858" s="89">
        <f t="shared" si="478"/>
        <v>1.1123224199999999</v>
      </c>
      <c r="P858" s="89">
        <f t="shared" si="488"/>
        <v>0</v>
      </c>
      <c r="Q858" s="11">
        <f t="shared" si="498"/>
        <v>0</v>
      </c>
      <c r="R858" s="7">
        <f t="shared" si="496"/>
        <v>0</v>
      </c>
      <c r="S858" s="89">
        <f t="shared" si="477"/>
        <v>0</v>
      </c>
      <c r="T858" s="98">
        <f t="shared" si="497"/>
        <v>8.5000000000000006E-2</v>
      </c>
      <c r="U858" s="97">
        <f t="shared" si="476"/>
        <v>16</v>
      </c>
      <c r="V858" s="97">
        <v>252</v>
      </c>
      <c r="W858" s="96">
        <f t="shared" si="489"/>
        <v>1.0051931190000001</v>
      </c>
      <c r="X858" s="89">
        <f t="shared" si="490"/>
        <v>0</v>
      </c>
      <c r="Y858" s="137">
        <f t="shared" si="491"/>
        <v>0</v>
      </c>
      <c r="Z858" s="99" t="str">
        <f t="shared" si="499"/>
        <v>J=</v>
      </c>
      <c r="AA858" s="94">
        <f t="shared" si="500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492"/>
        <v>45735</v>
      </c>
      <c r="B859" s="89">
        <f t="shared" si="485"/>
        <v>0</v>
      </c>
      <c r="C859" s="89">
        <f t="shared" si="479"/>
        <v>3.1009221856947988E-9</v>
      </c>
      <c r="D859" s="90">
        <f t="shared" si="493"/>
        <v>7100.5</v>
      </c>
      <c r="E859" s="91">
        <f t="shared" si="482"/>
        <v>7111.86</v>
      </c>
      <c r="F859" s="92">
        <f t="shared" si="483"/>
        <v>45677</v>
      </c>
      <c r="G859" s="93">
        <f t="shared" si="486"/>
        <v>1.5998873318778806E-3</v>
      </c>
      <c r="H859" s="94">
        <f t="shared" si="484"/>
        <v>45736</v>
      </c>
      <c r="I859" s="94">
        <f t="shared" si="487"/>
        <v>45736</v>
      </c>
      <c r="J859" s="95">
        <f t="shared" si="494"/>
        <v>18</v>
      </c>
      <c r="K859" s="95">
        <f t="shared" si="481"/>
        <v>17</v>
      </c>
      <c r="L859" s="8">
        <f t="shared" si="495"/>
        <v>1.00151093</v>
      </c>
      <c r="M859" s="96">
        <f t="shared" si="480"/>
        <v>1.0051997699999999</v>
      </c>
      <c r="N859" s="96">
        <f t="shared" si="475"/>
        <v>1.1107429559427657</v>
      </c>
      <c r="O859" s="89">
        <f t="shared" si="478"/>
        <v>1.1124212099999999</v>
      </c>
      <c r="P859" s="89">
        <f t="shared" si="488"/>
        <v>0</v>
      </c>
      <c r="Q859" s="11">
        <f t="shared" si="498"/>
        <v>0</v>
      </c>
      <c r="R859" s="7">
        <f t="shared" si="496"/>
        <v>0</v>
      </c>
      <c r="S859" s="89">
        <f t="shared" si="477"/>
        <v>0</v>
      </c>
      <c r="T859" s="98">
        <f t="shared" si="497"/>
        <v>8.5000000000000006E-2</v>
      </c>
      <c r="U859" s="97">
        <f t="shared" si="476"/>
        <v>17</v>
      </c>
      <c r="V859" s="97">
        <v>252</v>
      </c>
      <c r="W859" s="96">
        <f t="shared" si="489"/>
        <v>1.005518583</v>
      </c>
      <c r="X859" s="89">
        <f t="shared" si="490"/>
        <v>0</v>
      </c>
      <c r="Y859" s="137">
        <f t="shared" si="491"/>
        <v>0</v>
      </c>
      <c r="Z859" s="99" t="str">
        <f t="shared" si="499"/>
        <v>J=</v>
      </c>
      <c r="AA859" s="94">
        <f t="shared" si="500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492"/>
        <v>45736</v>
      </c>
      <c r="B860" s="89">
        <f t="shared" si="485"/>
        <v>0</v>
      </c>
      <c r="C860" s="89">
        <f t="shared" si="479"/>
        <v>3.1009221856947988E-9</v>
      </c>
      <c r="D860" s="90">
        <f t="shared" si="493"/>
        <v>7100.5</v>
      </c>
      <c r="E860" s="91">
        <f t="shared" si="482"/>
        <v>7111.86</v>
      </c>
      <c r="F860" s="92">
        <f t="shared" si="483"/>
        <v>45677</v>
      </c>
      <c r="G860" s="93">
        <f t="shared" si="486"/>
        <v>1.5998873318778806E-3</v>
      </c>
      <c r="H860" s="94">
        <f t="shared" si="484"/>
        <v>45769</v>
      </c>
      <c r="I860" s="94">
        <f t="shared" si="487"/>
        <v>45736</v>
      </c>
      <c r="J860" s="95">
        <f t="shared" si="494"/>
        <v>18</v>
      </c>
      <c r="K860" s="95">
        <f t="shared" si="481"/>
        <v>18</v>
      </c>
      <c r="L860" s="8">
        <f t="shared" si="495"/>
        <v>1.0015998800000001</v>
      </c>
      <c r="M860" s="96">
        <f t="shared" si="480"/>
        <v>1.0051997699999999</v>
      </c>
      <c r="N860" s="96">
        <f t="shared" si="475"/>
        <v>1.1107429559427657</v>
      </c>
      <c r="O860" s="89">
        <f t="shared" si="478"/>
        <v>1.1125200099999999</v>
      </c>
      <c r="P860" s="89">
        <f t="shared" si="488"/>
        <v>0</v>
      </c>
      <c r="Q860" s="11">
        <f t="shared" si="498"/>
        <v>28</v>
      </c>
      <c r="R860" s="7">
        <f t="shared" si="496"/>
        <v>2.0715999999999998E-2</v>
      </c>
      <c r="S860" s="89">
        <f t="shared" si="477"/>
        <v>0</v>
      </c>
      <c r="T860" s="98">
        <f t="shared" si="497"/>
        <v>8.5000000000000006E-2</v>
      </c>
      <c r="U860" s="97">
        <f t="shared" si="476"/>
        <v>18</v>
      </c>
      <c r="V860" s="97">
        <v>252</v>
      </c>
      <c r="W860" s="96">
        <f t="shared" si="489"/>
        <v>1.005844153</v>
      </c>
      <c r="X860" s="89">
        <f t="shared" si="490"/>
        <v>0</v>
      </c>
      <c r="Y860" s="137">
        <f t="shared" si="491"/>
        <v>0</v>
      </c>
      <c r="Z860" s="99" t="str">
        <f t="shared" si="499"/>
        <v>J=</v>
      </c>
      <c r="AA860" s="94">
        <f t="shared" si="500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492"/>
        <v>45737</v>
      </c>
      <c r="B861" s="89">
        <f t="shared" si="485"/>
        <v>0</v>
      </c>
      <c r="C861" s="89">
        <f t="shared" si="479"/>
        <v>3.1009221856947988E-9</v>
      </c>
      <c r="D861" s="90">
        <f t="shared" si="493"/>
        <v>7111.86</v>
      </c>
      <c r="E861" s="91">
        <f t="shared" si="482"/>
        <v>7205.03</v>
      </c>
      <c r="F861" s="92">
        <f t="shared" si="483"/>
        <v>45708</v>
      </c>
      <c r="G861" s="93">
        <f t="shared" si="486"/>
        <v>1.3100651587629741E-2</v>
      </c>
      <c r="H861" s="94">
        <f t="shared" si="484"/>
        <v>45769</v>
      </c>
      <c r="I861" s="94">
        <f t="shared" si="487"/>
        <v>45769</v>
      </c>
      <c r="J861" s="95">
        <f t="shared" si="494"/>
        <v>21</v>
      </c>
      <c r="K861" s="95">
        <f t="shared" si="481"/>
        <v>1</v>
      </c>
      <c r="L861" s="8">
        <f t="shared" si="495"/>
        <v>1.00061998</v>
      </c>
      <c r="M861" s="96">
        <f t="shared" si="480"/>
        <v>1.0015998800000001</v>
      </c>
      <c r="N861" s="96">
        <f t="shared" si="475"/>
        <v>1.1125200113831195</v>
      </c>
      <c r="O861" s="89">
        <f t="shared" si="478"/>
        <v>1.11320975</v>
      </c>
      <c r="P861" s="89">
        <f t="shared" si="488"/>
        <v>0</v>
      </c>
      <c r="Q861" s="11">
        <f t="shared" si="498"/>
        <v>0</v>
      </c>
      <c r="R861" s="7">
        <f t="shared" si="496"/>
        <v>0</v>
      </c>
      <c r="S861" s="89">
        <f t="shared" si="477"/>
        <v>0</v>
      </c>
      <c r="T861" s="98">
        <f t="shared" si="497"/>
        <v>8.5000000000000006E-2</v>
      </c>
      <c r="U861" s="97">
        <f t="shared" si="476"/>
        <v>1</v>
      </c>
      <c r="V861" s="97">
        <v>252</v>
      </c>
      <c r="W861" s="96">
        <f t="shared" si="489"/>
        <v>1.0003237819999999</v>
      </c>
      <c r="X861" s="89">
        <f t="shared" si="490"/>
        <v>0</v>
      </c>
      <c r="Y861" s="137">
        <f t="shared" si="491"/>
        <v>0</v>
      </c>
      <c r="Z861" s="99" t="str">
        <f t="shared" si="499"/>
        <v>J=</v>
      </c>
      <c r="AA861" s="94">
        <f t="shared" si="500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492"/>
        <v>45738</v>
      </c>
      <c r="B862" s="89">
        <f t="shared" si="485"/>
        <v>0</v>
      </c>
      <c r="C862" s="89">
        <f t="shared" si="479"/>
        <v>3.1009221856947988E-9</v>
      </c>
      <c r="D862" s="90">
        <f t="shared" si="493"/>
        <v>7111.86</v>
      </c>
      <c r="E862" s="91">
        <f t="shared" si="482"/>
        <v>7205.03</v>
      </c>
      <c r="F862" s="92">
        <f t="shared" si="483"/>
        <v>45708</v>
      </c>
      <c r="G862" s="93">
        <f t="shared" si="486"/>
        <v>1.3100651587629741E-2</v>
      </c>
      <c r="H862" s="94">
        <f t="shared" si="484"/>
        <v>45769</v>
      </c>
      <c r="I862" s="94">
        <f t="shared" si="487"/>
        <v>45769</v>
      </c>
      <c r="J862" s="95">
        <f t="shared" si="494"/>
        <v>21</v>
      </c>
      <c r="K862" s="95">
        <f t="shared" si="481"/>
        <v>2</v>
      </c>
      <c r="L862" s="8">
        <f t="shared" si="495"/>
        <v>1.0012403400000001</v>
      </c>
      <c r="M862" s="96">
        <f t="shared" si="480"/>
        <v>1.0015998800000001</v>
      </c>
      <c r="N862" s="96">
        <f t="shared" si="475"/>
        <v>1.1125200113831195</v>
      </c>
      <c r="O862" s="89">
        <f t="shared" si="478"/>
        <v>1.11389991</v>
      </c>
      <c r="P862" s="89">
        <f t="shared" si="488"/>
        <v>0</v>
      </c>
      <c r="Q862" s="11">
        <f t="shared" si="498"/>
        <v>0</v>
      </c>
      <c r="R862" s="7">
        <f t="shared" si="496"/>
        <v>0</v>
      </c>
      <c r="S862" s="89">
        <f t="shared" si="477"/>
        <v>0</v>
      </c>
      <c r="T862" s="98">
        <f t="shared" si="497"/>
        <v>8.5000000000000006E-2</v>
      </c>
      <c r="U862" s="97">
        <f t="shared" si="476"/>
        <v>2</v>
      </c>
      <c r="V862" s="97">
        <v>252</v>
      </c>
      <c r="W862" s="96">
        <f t="shared" si="489"/>
        <v>1.00064767</v>
      </c>
      <c r="X862" s="89">
        <f t="shared" si="490"/>
        <v>0</v>
      </c>
      <c r="Y862" s="137">
        <f t="shared" si="491"/>
        <v>0</v>
      </c>
      <c r="Z862" s="99" t="str">
        <f t="shared" si="499"/>
        <v>J=</v>
      </c>
      <c r="AA862" s="94">
        <f t="shared" si="500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492"/>
        <v>45739</v>
      </c>
      <c r="B863" s="89">
        <f t="shared" si="485"/>
        <v>0</v>
      </c>
      <c r="C863" s="89">
        <f t="shared" si="479"/>
        <v>3.1009221856947988E-9</v>
      </c>
      <c r="D863" s="90">
        <f t="shared" si="493"/>
        <v>7111.86</v>
      </c>
      <c r="E863" s="91">
        <f t="shared" si="482"/>
        <v>7205.03</v>
      </c>
      <c r="F863" s="92">
        <f t="shared" si="483"/>
        <v>45708</v>
      </c>
      <c r="G863" s="93">
        <f t="shared" si="486"/>
        <v>1.3100651587629741E-2</v>
      </c>
      <c r="H863" s="94">
        <f t="shared" si="484"/>
        <v>45769</v>
      </c>
      <c r="I863" s="94">
        <f t="shared" si="487"/>
        <v>45769</v>
      </c>
      <c r="J863" s="95">
        <f t="shared" si="494"/>
        <v>21</v>
      </c>
      <c r="K863" s="95">
        <f t="shared" si="481"/>
        <v>2</v>
      </c>
      <c r="L863" s="8">
        <f t="shared" si="495"/>
        <v>1.0012403400000001</v>
      </c>
      <c r="M863" s="96">
        <f t="shared" si="480"/>
        <v>1.0015998800000001</v>
      </c>
      <c r="N863" s="96">
        <f t="shared" ref="N863:N926" si="501">IF(I863&gt;I862,N862*M863,N862)</f>
        <v>1.1125200113831195</v>
      </c>
      <c r="O863" s="89">
        <f t="shared" si="478"/>
        <v>1.11389991</v>
      </c>
      <c r="P863" s="89">
        <f t="shared" si="488"/>
        <v>0</v>
      </c>
      <c r="Q863" s="11">
        <f t="shared" si="498"/>
        <v>0</v>
      </c>
      <c r="R863" s="7">
        <f t="shared" si="496"/>
        <v>0</v>
      </c>
      <c r="S863" s="89">
        <f t="shared" si="477"/>
        <v>0</v>
      </c>
      <c r="T863" s="98">
        <f t="shared" si="497"/>
        <v>8.5000000000000006E-2</v>
      </c>
      <c r="U863" s="97">
        <f t="shared" si="476"/>
        <v>2</v>
      </c>
      <c r="V863" s="97">
        <v>252</v>
      </c>
      <c r="W863" s="96">
        <f t="shared" si="489"/>
        <v>1.00064767</v>
      </c>
      <c r="X863" s="89">
        <f t="shared" si="490"/>
        <v>0</v>
      </c>
      <c r="Y863" s="137">
        <f t="shared" si="491"/>
        <v>0</v>
      </c>
      <c r="Z863" s="99" t="str">
        <f t="shared" si="499"/>
        <v>J=</v>
      </c>
      <c r="AA863" s="94">
        <f t="shared" si="500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492"/>
        <v>45740</v>
      </c>
      <c r="B864" s="89">
        <f t="shared" si="485"/>
        <v>0</v>
      </c>
      <c r="C864" s="89">
        <f t="shared" si="479"/>
        <v>3.1009221856947988E-9</v>
      </c>
      <c r="D864" s="90">
        <f t="shared" si="493"/>
        <v>7111.86</v>
      </c>
      <c r="E864" s="91">
        <f t="shared" si="482"/>
        <v>7205.03</v>
      </c>
      <c r="F864" s="92">
        <f t="shared" si="483"/>
        <v>45708</v>
      </c>
      <c r="G864" s="93">
        <f t="shared" si="486"/>
        <v>1.3100651587629741E-2</v>
      </c>
      <c r="H864" s="94">
        <f t="shared" si="484"/>
        <v>45769</v>
      </c>
      <c r="I864" s="94">
        <f t="shared" si="487"/>
        <v>45769</v>
      </c>
      <c r="J864" s="95">
        <f t="shared" si="494"/>
        <v>21</v>
      </c>
      <c r="K864" s="95">
        <f t="shared" si="481"/>
        <v>2</v>
      </c>
      <c r="L864" s="8">
        <f t="shared" si="495"/>
        <v>1.0012403400000001</v>
      </c>
      <c r="M864" s="96">
        <f t="shared" si="480"/>
        <v>1.0015998800000001</v>
      </c>
      <c r="N864" s="96">
        <f t="shared" si="501"/>
        <v>1.1125200113831195</v>
      </c>
      <c r="O864" s="89">
        <f t="shared" si="478"/>
        <v>1.11389991</v>
      </c>
      <c r="P864" s="89">
        <f t="shared" si="488"/>
        <v>0</v>
      </c>
      <c r="Q864" s="11">
        <f t="shared" si="498"/>
        <v>0</v>
      </c>
      <c r="R864" s="7">
        <f t="shared" si="496"/>
        <v>0</v>
      </c>
      <c r="S864" s="89">
        <f t="shared" si="477"/>
        <v>0</v>
      </c>
      <c r="T864" s="98">
        <f t="shared" si="497"/>
        <v>8.5000000000000006E-2</v>
      </c>
      <c r="U864" s="97">
        <f t="shared" si="476"/>
        <v>2</v>
      </c>
      <c r="V864" s="97">
        <v>252</v>
      </c>
      <c r="W864" s="96">
        <f t="shared" si="489"/>
        <v>1.00064767</v>
      </c>
      <c r="X864" s="89">
        <f t="shared" si="490"/>
        <v>0</v>
      </c>
      <c r="Y864" s="137">
        <f t="shared" si="491"/>
        <v>0</v>
      </c>
      <c r="Z864" s="99" t="str">
        <f t="shared" si="499"/>
        <v>J=</v>
      </c>
      <c r="AA864" s="94">
        <f t="shared" si="500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492"/>
        <v>45741</v>
      </c>
      <c r="B865" s="89">
        <f t="shared" si="485"/>
        <v>0</v>
      </c>
      <c r="C865" s="89">
        <f t="shared" si="479"/>
        <v>3.1009221856947988E-9</v>
      </c>
      <c r="D865" s="90">
        <f t="shared" si="493"/>
        <v>7111.86</v>
      </c>
      <c r="E865" s="91">
        <f t="shared" si="482"/>
        <v>7205.03</v>
      </c>
      <c r="F865" s="92">
        <f t="shared" si="483"/>
        <v>45708</v>
      </c>
      <c r="G865" s="93">
        <f t="shared" si="486"/>
        <v>1.3100651587629741E-2</v>
      </c>
      <c r="H865" s="94">
        <f t="shared" si="484"/>
        <v>45769</v>
      </c>
      <c r="I865" s="94">
        <f t="shared" si="487"/>
        <v>45769</v>
      </c>
      <c r="J865" s="95">
        <f t="shared" si="494"/>
        <v>21</v>
      </c>
      <c r="K865" s="95">
        <f t="shared" si="481"/>
        <v>3</v>
      </c>
      <c r="L865" s="8">
        <f t="shared" si="495"/>
        <v>1.00186109</v>
      </c>
      <c r="M865" s="96">
        <f t="shared" si="480"/>
        <v>1.0015998800000001</v>
      </c>
      <c r="N865" s="96">
        <f t="shared" si="501"/>
        <v>1.1125200113831195</v>
      </c>
      <c r="O865" s="89">
        <f t="shared" si="478"/>
        <v>1.11459051</v>
      </c>
      <c r="P865" s="89">
        <f t="shared" si="488"/>
        <v>0</v>
      </c>
      <c r="Q865" s="11">
        <f t="shared" si="498"/>
        <v>0</v>
      </c>
      <c r="R865" s="7">
        <f t="shared" si="496"/>
        <v>0</v>
      </c>
      <c r="S865" s="89">
        <f t="shared" si="477"/>
        <v>0</v>
      </c>
      <c r="T865" s="98">
        <f t="shared" si="497"/>
        <v>8.5000000000000006E-2</v>
      </c>
      <c r="U865" s="97">
        <f t="shared" si="476"/>
        <v>3</v>
      </c>
      <c r="V865" s="97">
        <v>252</v>
      </c>
      <c r="W865" s="96">
        <f t="shared" si="489"/>
        <v>1.000971662</v>
      </c>
      <c r="X865" s="89">
        <f t="shared" si="490"/>
        <v>0</v>
      </c>
      <c r="Y865" s="137">
        <f t="shared" si="491"/>
        <v>0</v>
      </c>
      <c r="Z865" s="99" t="str">
        <f t="shared" si="499"/>
        <v>J=</v>
      </c>
      <c r="AA865" s="94">
        <f t="shared" si="500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492"/>
        <v>45742</v>
      </c>
      <c r="B866" s="89">
        <f t="shared" si="485"/>
        <v>0</v>
      </c>
      <c r="C866" s="89">
        <f t="shared" si="479"/>
        <v>3.1009221856947988E-9</v>
      </c>
      <c r="D866" s="90">
        <f t="shared" si="493"/>
        <v>7111.86</v>
      </c>
      <c r="E866" s="91">
        <f t="shared" si="482"/>
        <v>7205.03</v>
      </c>
      <c r="F866" s="92">
        <f t="shared" si="483"/>
        <v>45708</v>
      </c>
      <c r="G866" s="93">
        <f t="shared" si="486"/>
        <v>1.3100651587629741E-2</v>
      </c>
      <c r="H866" s="94">
        <f t="shared" si="484"/>
        <v>45769</v>
      </c>
      <c r="I866" s="94">
        <f t="shared" si="487"/>
        <v>45769</v>
      </c>
      <c r="J866" s="95">
        <f t="shared" si="494"/>
        <v>21</v>
      </c>
      <c r="K866" s="95">
        <f t="shared" si="481"/>
        <v>4</v>
      </c>
      <c r="L866" s="8">
        <f t="shared" si="495"/>
        <v>1.00248223</v>
      </c>
      <c r="M866" s="96">
        <f t="shared" si="480"/>
        <v>1.0015998800000001</v>
      </c>
      <c r="N866" s="96">
        <f t="shared" si="501"/>
        <v>1.1125200113831195</v>
      </c>
      <c r="O866" s="89">
        <f t="shared" si="478"/>
        <v>1.11528154</v>
      </c>
      <c r="P866" s="89">
        <f t="shared" si="488"/>
        <v>0</v>
      </c>
      <c r="Q866" s="11">
        <f t="shared" si="498"/>
        <v>0</v>
      </c>
      <c r="R866" s="7">
        <f t="shared" si="496"/>
        <v>0</v>
      </c>
      <c r="S866" s="89">
        <f t="shared" si="477"/>
        <v>0</v>
      </c>
      <c r="T866" s="98">
        <f t="shared" si="497"/>
        <v>8.5000000000000006E-2</v>
      </c>
      <c r="U866" s="97">
        <f t="shared" si="476"/>
        <v>4</v>
      </c>
      <c r="V866" s="97">
        <v>252</v>
      </c>
      <c r="W866" s="96">
        <f t="shared" si="489"/>
        <v>1.001295759</v>
      </c>
      <c r="X866" s="89">
        <f t="shared" si="490"/>
        <v>0</v>
      </c>
      <c r="Y866" s="137">
        <f t="shared" si="491"/>
        <v>0</v>
      </c>
      <c r="Z866" s="99" t="str">
        <f t="shared" si="499"/>
        <v>J=</v>
      </c>
      <c r="AA866" s="94">
        <f t="shared" si="500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492"/>
        <v>45743</v>
      </c>
      <c r="B867" s="89">
        <f t="shared" si="485"/>
        <v>0</v>
      </c>
      <c r="C867" s="89">
        <f t="shared" si="479"/>
        <v>3.1009221856947988E-9</v>
      </c>
      <c r="D867" s="90">
        <f t="shared" si="493"/>
        <v>7111.86</v>
      </c>
      <c r="E867" s="91">
        <f t="shared" si="482"/>
        <v>7205.03</v>
      </c>
      <c r="F867" s="92">
        <f t="shared" si="483"/>
        <v>45708</v>
      </c>
      <c r="G867" s="93">
        <f t="shared" si="486"/>
        <v>1.3100651587629741E-2</v>
      </c>
      <c r="H867" s="94">
        <f t="shared" si="484"/>
        <v>45769</v>
      </c>
      <c r="I867" s="94">
        <f t="shared" si="487"/>
        <v>45769</v>
      </c>
      <c r="J867" s="95">
        <f t="shared" si="494"/>
        <v>21</v>
      </c>
      <c r="K867" s="95">
        <f t="shared" si="481"/>
        <v>5</v>
      </c>
      <c r="L867" s="8">
        <f t="shared" si="495"/>
        <v>1.00310375</v>
      </c>
      <c r="M867" s="96">
        <f t="shared" si="480"/>
        <v>1.0015998800000001</v>
      </c>
      <c r="N867" s="96">
        <f t="shared" si="501"/>
        <v>1.1125200113831195</v>
      </c>
      <c r="O867" s="89">
        <f t="shared" si="478"/>
        <v>1.1159729899999999</v>
      </c>
      <c r="P867" s="89">
        <f t="shared" si="488"/>
        <v>0</v>
      </c>
      <c r="Q867" s="11">
        <f t="shared" si="498"/>
        <v>0</v>
      </c>
      <c r="R867" s="7">
        <f t="shared" si="496"/>
        <v>0</v>
      </c>
      <c r="S867" s="89">
        <f t="shared" si="477"/>
        <v>0</v>
      </c>
      <c r="T867" s="98">
        <f t="shared" si="497"/>
        <v>8.5000000000000006E-2</v>
      </c>
      <c r="U867" s="97">
        <f t="shared" si="476"/>
        <v>5</v>
      </c>
      <c r="V867" s="97">
        <v>252</v>
      </c>
      <c r="W867" s="96">
        <f t="shared" si="489"/>
        <v>1.0016199610000001</v>
      </c>
      <c r="X867" s="89">
        <f t="shared" si="490"/>
        <v>0</v>
      </c>
      <c r="Y867" s="137">
        <f t="shared" si="491"/>
        <v>0</v>
      </c>
      <c r="Z867" s="99" t="str">
        <f t="shared" si="499"/>
        <v>J=</v>
      </c>
      <c r="AA867" s="94">
        <f t="shared" si="500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492"/>
        <v>45744</v>
      </c>
      <c r="B868" s="89">
        <f t="shared" si="485"/>
        <v>0</v>
      </c>
      <c r="C868" s="89">
        <f t="shared" si="479"/>
        <v>3.1009221856947988E-9</v>
      </c>
      <c r="D868" s="90">
        <f t="shared" si="493"/>
        <v>7111.86</v>
      </c>
      <c r="E868" s="91">
        <f t="shared" si="482"/>
        <v>7205.03</v>
      </c>
      <c r="F868" s="92">
        <f t="shared" si="483"/>
        <v>45708</v>
      </c>
      <c r="G868" s="93">
        <f t="shared" si="486"/>
        <v>1.3100651587629741E-2</v>
      </c>
      <c r="H868" s="94">
        <f t="shared" si="484"/>
        <v>45769</v>
      </c>
      <c r="I868" s="94">
        <f t="shared" si="487"/>
        <v>45769</v>
      </c>
      <c r="J868" s="95">
        <f t="shared" si="494"/>
        <v>21</v>
      </c>
      <c r="K868" s="95">
        <f t="shared" si="481"/>
        <v>6</v>
      </c>
      <c r="L868" s="8">
        <f t="shared" si="495"/>
        <v>1.00372566</v>
      </c>
      <c r="M868" s="96">
        <f t="shared" si="480"/>
        <v>1.0015998800000001</v>
      </c>
      <c r="N868" s="96">
        <f t="shared" si="501"/>
        <v>1.1125200113831195</v>
      </c>
      <c r="O868" s="89">
        <f t="shared" si="478"/>
        <v>1.1166648800000001</v>
      </c>
      <c r="P868" s="89">
        <f t="shared" si="488"/>
        <v>0</v>
      </c>
      <c r="Q868" s="11">
        <f t="shared" si="498"/>
        <v>0</v>
      </c>
      <c r="R868" s="7">
        <f t="shared" si="496"/>
        <v>0</v>
      </c>
      <c r="S868" s="89">
        <f t="shared" si="477"/>
        <v>0</v>
      </c>
      <c r="T868" s="98">
        <f t="shared" si="497"/>
        <v>8.5000000000000006E-2</v>
      </c>
      <c r="U868" s="97">
        <f t="shared" si="476"/>
        <v>6</v>
      </c>
      <c r="V868" s="97">
        <v>252</v>
      </c>
      <c r="W868" s="96">
        <f t="shared" si="489"/>
        <v>1.0019442679999999</v>
      </c>
      <c r="X868" s="89">
        <f t="shared" si="490"/>
        <v>0</v>
      </c>
      <c r="Y868" s="137">
        <f t="shared" si="491"/>
        <v>0</v>
      </c>
      <c r="Z868" s="99" t="str">
        <f t="shared" si="499"/>
        <v>J=</v>
      </c>
      <c r="AA868" s="94">
        <f t="shared" si="500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492"/>
        <v>45745</v>
      </c>
      <c r="B869" s="89">
        <f t="shared" si="485"/>
        <v>0</v>
      </c>
      <c r="C869" s="89">
        <f t="shared" si="479"/>
        <v>3.1009221856947988E-9</v>
      </c>
      <c r="D869" s="90">
        <f t="shared" si="493"/>
        <v>7111.86</v>
      </c>
      <c r="E869" s="91">
        <f t="shared" si="482"/>
        <v>7205.03</v>
      </c>
      <c r="F869" s="92">
        <f t="shared" si="483"/>
        <v>45708</v>
      </c>
      <c r="G869" s="93">
        <f t="shared" si="486"/>
        <v>1.3100651587629741E-2</v>
      </c>
      <c r="H869" s="94">
        <f t="shared" si="484"/>
        <v>45769</v>
      </c>
      <c r="I869" s="94">
        <f t="shared" si="487"/>
        <v>45769</v>
      </c>
      <c r="J869" s="95">
        <f t="shared" si="494"/>
        <v>21</v>
      </c>
      <c r="K869" s="95">
        <f t="shared" si="481"/>
        <v>7</v>
      </c>
      <c r="L869" s="8">
        <f t="shared" si="495"/>
        <v>1.0043479500000001</v>
      </c>
      <c r="M869" s="96">
        <f t="shared" si="480"/>
        <v>1.0015998800000001</v>
      </c>
      <c r="N869" s="96">
        <f t="shared" si="501"/>
        <v>1.1125200113831195</v>
      </c>
      <c r="O869" s="89">
        <f t="shared" si="478"/>
        <v>1.1173571899999999</v>
      </c>
      <c r="P869" s="89">
        <f t="shared" si="488"/>
        <v>0</v>
      </c>
      <c r="Q869" s="11">
        <f t="shared" si="498"/>
        <v>0</v>
      </c>
      <c r="R869" s="7">
        <f t="shared" si="496"/>
        <v>0</v>
      </c>
      <c r="S869" s="89">
        <f t="shared" si="477"/>
        <v>0</v>
      </c>
      <c r="T869" s="98">
        <f t="shared" si="497"/>
        <v>8.5000000000000006E-2</v>
      </c>
      <c r="U869" s="97">
        <f t="shared" ref="U869:U932" si="502">IF(Q868&gt;0,1,IF(K869=K868,U868,U868+1))</f>
        <v>7</v>
      </c>
      <c r="V869" s="97">
        <v>252</v>
      </c>
      <c r="W869" s="96">
        <f t="shared" si="489"/>
        <v>1.00226868</v>
      </c>
      <c r="X869" s="89">
        <f t="shared" si="490"/>
        <v>0</v>
      </c>
      <c r="Y869" s="137">
        <f t="shared" si="491"/>
        <v>0</v>
      </c>
      <c r="Z869" s="99" t="str">
        <f t="shared" si="499"/>
        <v>J=</v>
      </c>
      <c r="AA869" s="94">
        <f t="shared" si="500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492"/>
        <v>45746</v>
      </c>
      <c r="B870" s="89">
        <f t="shared" si="485"/>
        <v>0</v>
      </c>
      <c r="C870" s="89">
        <f t="shared" si="479"/>
        <v>3.1009221856947988E-9</v>
      </c>
      <c r="D870" s="90">
        <f t="shared" si="493"/>
        <v>7111.86</v>
      </c>
      <c r="E870" s="91">
        <f t="shared" si="482"/>
        <v>7205.03</v>
      </c>
      <c r="F870" s="92">
        <f t="shared" si="483"/>
        <v>45708</v>
      </c>
      <c r="G870" s="93">
        <f t="shared" si="486"/>
        <v>1.3100651587629741E-2</v>
      </c>
      <c r="H870" s="94">
        <f t="shared" si="484"/>
        <v>45769</v>
      </c>
      <c r="I870" s="94">
        <f t="shared" si="487"/>
        <v>45769</v>
      </c>
      <c r="J870" s="95">
        <f t="shared" si="494"/>
        <v>21</v>
      </c>
      <c r="K870" s="95">
        <f t="shared" si="481"/>
        <v>7</v>
      </c>
      <c r="L870" s="8">
        <f t="shared" si="495"/>
        <v>1.0043479500000001</v>
      </c>
      <c r="M870" s="96">
        <f t="shared" si="480"/>
        <v>1.0015998800000001</v>
      </c>
      <c r="N870" s="96">
        <f t="shared" si="501"/>
        <v>1.1125200113831195</v>
      </c>
      <c r="O870" s="89">
        <f t="shared" si="478"/>
        <v>1.1173571899999999</v>
      </c>
      <c r="P870" s="89">
        <f t="shared" si="488"/>
        <v>0</v>
      </c>
      <c r="Q870" s="11">
        <f t="shared" si="498"/>
        <v>0</v>
      </c>
      <c r="R870" s="7">
        <f t="shared" si="496"/>
        <v>0</v>
      </c>
      <c r="S870" s="89">
        <f t="shared" si="477"/>
        <v>0</v>
      </c>
      <c r="T870" s="98">
        <f t="shared" si="497"/>
        <v>8.5000000000000006E-2</v>
      </c>
      <c r="U870" s="97">
        <f t="shared" si="502"/>
        <v>7</v>
      </c>
      <c r="V870" s="97">
        <v>252</v>
      </c>
      <c r="W870" s="96">
        <f t="shared" si="489"/>
        <v>1.00226868</v>
      </c>
      <c r="X870" s="89">
        <f t="shared" si="490"/>
        <v>0</v>
      </c>
      <c r="Y870" s="137">
        <f t="shared" si="491"/>
        <v>0</v>
      </c>
      <c r="Z870" s="99" t="str">
        <f t="shared" si="499"/>
        <v>J=</v>
      </c>
      <c r="AA870" s="94">
        <f t="shared" si="500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492"/>
        <v>45747</v>
      </c>
      <c r="B871" s="89">
        <f t="shared" si="485"/>
        <v>0</v>
      </c>
      <c r="C871" s="89">
        <f t="shared" si="479"/>
        <v>3.1009221856947988E-9</v>
      </c>
      <c r="D871" s="90">
        <f t="shared" si="493"/>
        <v>7111.86</v>
      </c>
      <c r="E871" s="91">
        <f t="shared" si="482"/>
        <v>7205.03</v>
      </c>
      <c r="F871" s="92">
        <f t="shared" si="483"/>
        <v>45708</v>
      </c>
      <c r="G871" s="93">
        <f t="shared" si="486"/>
        <v>1.3100651587629741E-2</v>
      </c>
      <c r="H871" s="94">
        <f t="shared" si="484"/>
        <v>45769</v>
      </c>
      <c r="I871" s="94">
        <f t="shared" si="487"/>
        <v>45769</v>
      </c>
      <c r="J871" s="95">
        <f t="shared" si="494"/>
        <v>21</v>
      </c>
      <c r="K871" s="95">
        <f t="shared" si="481"/>
        <v>7</v>
      </c>
      <c r="L871" s="8">
        <f t="shared" si="495"/>
        <v>1.0043479500000001</v>
      </c>
      <c r="M871" s="96">
        <f t="shared" si="480"/>
        <v>1.0015998800000001</v>
      </c>
      <c r="N871" s="96">
        <f t="shared" si="501"/>
        <v>1.1125200113831195</v>
      </c>
      <c r="O871" s="89">
        <f t="shared" si="478"/>
        <v>1.1173571899999999</v>
      </c>
      <c r="P871" s="89">
        <f t="shared" si="488"/>
        <v>0</v>
      </c>
      <c r="Q871" s="11">
        <f t="shared" si="498"/>
        <v>0</v>
      </c>
      <c r="R871" s="7">
        <f t="shared" si="496"/>
        <v>0</v>
      </c>
      <c r="S871" s="89">
        <f t="shared" ref="S871:S934" si="503">IF(R871&gt;0,TRUNC(R871*P871,8),0)</f>
        <v>0</v>
      </c>
      <c r="T871" s="98">
        <f t="shared" si="497"/>
        <v>8.5000000000000006E-2</v>
      </c>
      <c r="U871" s="97">
        <f t="shared" si="502"/>
        <v>7</v>
      </c>
      <c r="V871" s="97">
        <v>252</v>
      </c>
      <c r="W871" s="96">
        <f t="shared" si="489"/>
        <v>1.00226868</v>
      </c>
      <c r="X871" s="89">
        <f t="shared" si="490"/>
        <v>0</v>
      </c>
      <c r="Y871" s="137">
        <f t="shared" si="491"/>
        <v>0</v>
      </c>
      <c r="Z871" s="99" t="str">
        <f t="shared" si="499"/>
        <v>J=</v>
      </c>
      <c r="AA871" s="94">
        <f t="shared" si="500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492"/>
        <v>45748</v>
      </c>
      <c r="B872" s="89">
        <f t="shared" si="485"/>
        <v>0</v>
      </c>
      <c r="C872" s="89">
        <f t="shared" si="479"/>
        <v>3.1009221856947988E-9</v>
      </c>
      <c r="D872" s="90">
        <f t="shared" si="493"/>
        <v>7111.86</v>
      </c>
      <c r="E872" s="91">
        <f t="shared" si="482"/>
        <v>7205.03</v>
      </c>
      <c r="F872" s="92">
        <f t="shared" si="483"/>
        <v>45708</v>
      </c>
      <c r="G872" s="93">
        <f t="shared" si="486"/>
        <v>1.3100651587629741E-2</v>
      </c>
      <c r="H872" s="94">
        <f t="shared" si="484"/>
        <v>45769</v>
      </c>
      <c r="I872" s="94">
        <f t="shared" si="487"/>
        <v>45769</v>
      </c>
      <c r="J872" s="95">
        <f t="shared" si="494"/>
        <v>21</v>
      </c>
      <c r="K872" s="95">
        <f t="shared" si="481"/>
        <v>8</v>
      </c>
      <c r="L872" s="8">
        <f t="shared" si="495"/>
        <v>1.0049706199999999</v>
      </c>
      <c r="M872" s="96">
        <f t="shared" si="480"/>
        <v>1.0015998800000001</v>
      </c>
      <c r="N872" s="96">
        <f t="shared" si="501"/>
        <v>1.1125200113831195</v>
      </c>
      <c r="O872" s="89">
        <f t="shared" si="478"/>
        <v>1.11804992</v>
      </c>
      <c r="P872" s="89">
        <f t="shared" si="488"/>
        <v>0</v>
      </c>
      <c r="Q872" s="11">
        <f t="shared" si="498"/>
        <v>0</v>
      </c>
      <c r="R872" s="7">
        <f t="shared" si="496"/>
        <v>0</v>
      </c>
      <c r="S872" s="89">
        <f t="shared" si="503"/>
        <v>0</v>
      </c>
      <c r="T872" s="98">
        <f t="shared" si="497"/>
        <v>8.5000000000000006E-2</v>
      </c>
      <c r="U872" s="97">
        <f t="shared" si="502"/>
        <v>8</v>
      </c>
      <c r="V872" s="97">
        <v>252</v>
      </c>
      <c r="W872" s="96">
        <f t="shared" si="489"/>
        <v>1.0025931969999999</v>
      </c>
      <c r="X872" s="89">
        <f t="shared" si="490"/>
        <v>0</v>
      </c>
      <c r="Y872" s="137">
        <f t="shared" si="491"/>
        <v>0</v>
      </c>
      <c r="Z872" s="99" t="str">
        <f t="shared" si="499"/>
        <v>J=</v>
      </c>
      <c r="AA872" s="94">
        <f t="shared" si="500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492"/>
        <v>45749</v>
      </c>
      <c r="B873" s="89">
        <f t="shared" si="485"/>
        <v>0</v>
      </c>
      <c r="C873" s="89">
        <f t="shared" si="479"/>
        <v>3.1009221856947988E-9</v>
      </c>
      <c r="D873" s="90">
        <f t="shared" si="493"/>
        <v>7111.86</v>
      </c>
      <c r="E873" s="91">
        <f t="shared" si="482"/>
        <v>7205.03</v>
      </c>
      <c r="F873" s="92">
        <f t="shared" si="483"/>
        <v>45708</v>
      </c>
      <c r="G873" s="93">
        <f t="shared" si="486"/>
        <v>1.3100651587629741E-2</v>
      </c>
      <c r="H873" s="94">
        <f t="shared" si="484"/>
        <v>45769</v>
      </c>
      <c r="I873" s="94">
        <f t="shared" si="487"/>
        <v>45769</v>
      </c>
      <c r="J873" s="95">
        <f t="shared" si="494"/>
        <v>21</v>
      </c>
      <c r="K873" s="95">
        <f t="shared" si="481"/>
        <v>9</v>
      </c>
      <c r="L873" s="8">
        <f t="shared" si="495"/>
        <v>1.00559369</v>
      </c>
      <c r="M873" s="96">
        <f t="shared" si="480"/>
        <v>1.0015998800000001</v>
      </c>
      <c r="N873" s="96">
        <f t="shared" si="501"/>
        <v>1.1125200113831195</v>
      </c>
      <c r="O873" s="89">
        <f t="shared" ref="O873:O936" si="504">TRUNC(TRUNC((L873*N873),15),8)</f>
        <v>1.1187431000000001</v>
      </c>
      <c r="P873" s="89">
        <f t="shared" si="488"/>
        <v>0</v>
      </c>
      <c r="Q873" s="11">
        <f t="shared" si="498"/>
        <v>0</v>
      </c>
      <c r="R873" s="7">
        <f t="shared" si="496"/>
        <v>0</v>
      </c>
      <c r="S873" s="89">
        <f t="shared" si="503"/>
        <v>0</v>
      </c>
      <c r="T873" s="98">
        <f t="shared" si="497"/>
        <v>8.5000000000000006E-2</v>
      </c>
      <c r="U873" s="97">
        <f t="shared" si="502"/>
        <v>9</v>
      </c>
      <c r="V873" s="97">
        <v>252</v>
      </c>
      <c r="W873" s="96">
        <f t="shared" si="489"/>
        <v>1.0029178190000001</v>
      </c>
      <c r="X873" s="89">
        <f t="shared" si="490"/>
        <v>0</v>
      </c>
      <c r="Y873" s="137">
        <f t="shared" si="491"/>
        <v>0</v>
      </c>
      <c r="Z873" s="99" t="str">
        <f t="shared" si="499"/>
        <v>J=</v>
      </c>
      <c r="AA873" s="94">
        <f t="shared" si="500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492"/>
        <v>45750</v>
      </c>
      <c r="B874" s="89">
        <f t="shared" si="485"/>
        <v>0</v>
      </c>
      <c r="C874" s="89">
        <f t="shared" ref="C874:C937" si="505">C873-(S873/O873)</f>
        <v>3.1009221856947988E-9</v>
      </c>
      <c r="D874" s="90">
        <f t="shared" si="493"/>
        <v>7111.86</v>
      </c>
      <c r="E874" s="91">
        <f t="shared" si="482"/>
        <v>7205.03</v>
      </c>
      <c r="F874" s="92">
        <f t="shared" si="483"/>
        <v>45708</v>
      </c>
      <c r="G874" s="93">
        <f t="shared" si="486"/>
        <v>1.3100651587629741E-2</v>
      </c>
      <c r="H874" s="94">
        <f t="shared" si="484"/>
        <v>45769</v>
      </c>
      <c r="I874" s="94">
        <f t="shared" si="487"/>
        <v>45769</v>
      </c>
      <c r="J874" s="95">
        <f t="shared" si="494"/>
        <v>21</v>
      </c>
      <c r="K874" s="95">
        <f t="shared" si="481"/>
        <v>10</v>
      </c>
      <c r="L874" s="8">
        <f t="shared" si="495"/>
        <v>1.00621714</v>
      </c>
      <c r="M874" s="96">
        <f t="shared" ref="M874:M937" si="506">IF(I874&gt;I873,L873,M873)</f>
        <v>1.0015998800000001</v>
      </c>
      <c r="N874" s="96">
        <f t="shared" si="501"/>
        <v>1.1125200113831195</v>
      </c>
      <c r="O874" s="89">
        <f t="shared" si="504"/>
        <v>1.1194367000000001</v>
      </c>
      <c r="P874" s="89">
        <f t="shared" si="488"/>
        <v>0</v>
      </c>
      <c r="Q874" s="11">
        <f t="shared" si="498"/>
        <v>0</v>
      </c>
      <c r="R874" s="7">
        <f t="shared" si="496"/>
        <v>0</v>
      </c>
      <c r="S874" s="89">
        <f t="shared" si="503"/>
        <v>0</v>
      </c>
      <c r="T874" s="98">
        <f t="shared" si="497"/>
        <v>8.5000000000000006E-2</v>
      </c>
      <c r="U874" s="97">
        <f t="shared" si="502"/>
        <v>10</v>
      </c>
      <c r="V874" s="97">
        <v>252</v>
      </c>
      <c r="W874" s="96">
        <f t="shared" si="489"/>
        <v>1.0032425469999999</v>
      </c>
      <c r="X874" s="89">
        <f t="shared" si="490"/>
        <v>0</v>
      </c>
      <c r="Y874" s="137">
        <f t="shared" si="491"/>
        <v>0</v>
      </c>
      <c r="Z874" s="99" t="str">
        <f t="shared" si="499"/>
        <v>J=</v>
      </c>
      <c r="AA874" s="94">
        <f t="shared" si="500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492"/>
        <v>45751</v>
      </c>
      <c r="B875" s="89">
        <f t="shared" si="485"/>
        <v>0</v>
      </c>
      <c r="C875" s="89">
        <f t="shared" si="505"/>
        <v>3.1009221856947988E-9</v>
      </c>
      <c r="D875" s="90">
        <f t="shared" si="493"/>
        <v>7111.86</v>
      </c>
      <c r="E875" s="91">
        <f t="shared" si="482"/>
        <v>7205.03</v>
      </c>
      <c r="F875" s="92">
        <f t="shared" si="483"/>
        <v>45708</v>
      </c>
      <c r="G875" s="93">
        <f t="shared" si="486"/>
        <v>1.3100651587629741E-2</v>
      </c>
      <c r="H875" s="94">
        <f t="shared" si="484"/>
        <v>45769</v>
      </c>
      <c r="I875" s="94">
        <f t="shared" si="487"/>
        <v>45769</v>
      </c>
      <c r="J875" s="95">
        <f t="shared" si="494"/>
        <v>21</v>
      </c>
      <c r="K875" s="95">
        <f t="shared" ref="K875:K938" si="507">(J875-(NETWORKDAYS(A875,I875,AD$201:AD$502)-1))</f>
        <v>11</v>
      </c>
      <c r="L875" s="8">
        <f t="shared" si="495"/>
        <v>1.0068409700000001</v>
      </c>
      <c r="M875" s="96">
        <f t="shared" si="506"/>
        <v>1.0015998800000001</v>
      </c>
      <c r="N875" s="96">
        <f t="shared" si="501"/>
        <v>1.1125200113831195</v>
      </c>
      <c r="O875" s="89">
        <f t="shared" si="504"/>
        <v>1.1201307199999999</v>
      </c>
      <c r="P875" s="89">
        <f t="shared" si="488"/>
        <v>0</v>
      </c>
      <c r="Q875" s="11">
        <f t="shared" si="498"/>
        <v>0</v>
      </c>
      <c r="R875" s="7">
        <f t="shared" si="496"/>
        <v>0</v>
      </c>
      <c r="S875" s="89">
        <f t="shared" si="503"/>
        <v>0</v>
      </c>
      <c r="T875" s="98">
        <f t="shared" si="497"/>
        <v>8.5000000000000006E-2</v>
      </c>
      <c r="U875" s="97">
        <f t="shared" si="502"/>
        <v>11</v>
      </c>
      <c r="V875" s="97">
        <v>252</v>
      </c>
      <c r="W875" s="96">
        <f t="shared" si="489"/>
        <v>1.0035673789999999</v>
      </c>
      <c r="X875" s="89">
        <f t="shared" si="490"/>
        <v>0</v>
      </c>
      <c r="Y875" s="137">
        <f t="shared" si="491"/>
        <v>0</v>
      </c>
      <c r="Z875" s="99" t="str">
        <f t="shared" si="499"/>
        <v>J=</v>
      </c>
      <c r="AA875" s="94">
        <f t="shared" si="500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492"/>
        <v>45752</v>
      </c>
      <c r="B876" s="89">
        <f t="shared" si="485"/>
        <v>0</v>
      </c>
      <c r="C876" s="89">
        <f t="shared" si="505"/>
        <v>3.1009221856947988E-9</v>
      </c>
      <c r="D876" s="90">
        <f t="shared" si="493"/>
        <v>7111.86</v>
      </c>
      <c r="E876" s="91">
        <f t="shared" ref="E876:E939" si="508">IF($K876=1,VLOOKUP($A875,$AO$10:$AS$200,4),E875)</f>
        <v>7205.03</v>
      </c>
      <c r="F876" s="92">
        <f t="shared" ref="F876:F939" si="509">IF($K876=1,VLOOKUP($A875,$AO$10:$AS$200,5),F875)</f>
        <v>45708</v>
      </c>
      <c r="G876" s="93">
        <f t="shared" si="486"/>
        <v>1.3100651587629741E-2</v>
      </c>
      <c r="H876" s="94">
        <f t="shared" ref="H876:H939" si="510">IF(DAY(A876)=H$9,VLOOKUP(A876,AH$118:AN$450,4),H875)</f>
        <v>45769</v>
      </c>
      <c r="I876" s="94">
        <f t="shared" si="487"/>
        <v>45769</v>
      </c>
      <c r="J876" s="95">
        <f t="shared" si="494"/>
        <v>21</v>
      </c>
      <c r="K876" s="95">
        <f t="shared" si="507"/>
        <v>12</v>
      </c>
      <c r="L876" s="8">
        <f t="shared" si="495"/>
        <v>1.0074651999999999</v>
      </c>
      <c r="M876" s="96">
        <f t="shared" si="506"/>
        <v>1.0015998800000001</v>
      </c>
      <c r="N876" s="96">
        <f t="shared" si="501"/>
        <v>1.1125200113831195</v>
      </c>
      <c r="O876" s="89">
        <f t="shared" si="504"/>
        <v>1.1208251899999999</v>
      </c>
      <c r="P876" s="89">
        <f t="shared" si="488"/>
        <v>0</v>
      </c>
      <c r="Q876" s="11">
        <f t="shared" si="498"/>
        <v>0</v>
      </c>
      <c r="R876" s="7">
        <f t="shared" si="496"/>
        <v>0</v>
      </c>
      <c r="S876" s="89">
        <f t="shared" si="503"/>
        <v>0</v>
      </c>
      <c r="T876" s="98">
        <f t="shared" si="497"/>
        <v>8.5000000000000006E-2</v>
      </c>
      <c r="U876" s="97">
        <f t="shared" si="502"/>
        <v>12</v>
      </c>
      <c r="V876" s="97">
        <v>252</v>
      </c>
      <c r="W876" s="96">
        <f t="shared" si="489"/>
        <v>1.003892317</v>
      </c>
      <c r="X876" s="89">
        <f t="shared" si="490"/>
        <v>0</v>
      </c>
      <c r="Y876" s="137">
        <f t="shared" si="491"/>
        <v>0</v>
      </c>
      <c r="Z876" s="99" t="str">
        <f t="shared" si="499"/>
        <v>J=</v>
      </c>
      <c r="AA876" s="94">
        <f t="shared" si="500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492"/>
        <v>45753</v>
      </c>
      <c r="B877" s="89">
        <f t="shared" si="485"/>
        <v>0</v>
      </c>
      <c r="C877" s="89">
        <f t="shared" si="505"/>
        <v>3.1009221856947988E-9</v>
      </c>
      <c r="D877" s="90">
        <f t="shared" si="493"/>
        <v>7111.86</v>
      </c>
      <c r="E877" s="91">
        <f t="shared" si="508"/>
        <v>7205.03</v>
      </c>
      <c r="F877" s="92">
        <f t="shared" si="509"/>
        <v>45708</v>
      </c>
      <c r="G877" s="93">
        <f t="shared" si="486"/>
        <v>1.3100651587629741E-2</v>
      </c>
      <c r="H877" s="94">
        <f t="shared" si="510"/>
        <v>45769</v>
      </c>
      <c r="I877" s="94">
        <f t="shared" si="487"/>
        <v>45769</v>
      </c>
      <c r="J877" s="95">
        <f t="shared" si="494"/>
        <v>21</v>
      </c>
      <c r="K877" s="95">
        <f t="shared" si="507"/>
        <v>12</v>
      </c>
      <c r="L877" s="8">
        <f t="shared" si="495"/>
        <v>1.0074651999999999</v>
      </c>
      <c r="M877" s="96">
        <f t="shared" si="506"/>
        <v>1.0015998800000001</v>
      </c>
      <c r="N877" s="96">
        <f t="shared" si="501"/>
        <v>1.1125200113831195</v>
      </c>
      <c r="O877" s="89">
        <f t="shared" si="504"/>
        <v>1.1208251899999999</v>
      </c>
      <c r="P877" s="89">
        <f t="shared" si="488"/>
        <v>0</v>
      </c>
      <c r="Q877" s="11">
        <f t="shared" si="498"/>
        <v>0</v>
      </c>
      <c r="R877" s="7">
        <f t="shared" si="496"/>
        <v>0</v>
      </c>
      <c r="S877" s="89">
        <f t="shared" si="503"/>
        <v>0</v>
      </c>
      <c r="T877" s="98">
        <f t="shared" si="497"/>
        <v>8.5000000000000006E-2</v>
      </c>
      <c r="U877" s="97">
        <f t="shared" si="502"/>
        <v>12</v>
      </c>
      <c r="V877" s="97">
        <v>252</v>
      </c>
      <c r="W877" s="96">
        <f t="shared" si="489"/>
        <v>1.003892317</v>
      </c>
      <c r="X877" s="89">
        <f t="shared" si="490"/>
        <v>0</v>
      </c>
      <c r="Y877" s="137">
        <f t="shared" si="491"/>
        <v>0</v>
      </c>
      <c r="Z877" s="99" t="str">
        <f t="shared" si="499"/>
        <v>J=</v>
      </c>
      <c r="AA877" s="94">
        <f t="shared" si="500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492"/>
        <v>45754</v>
      </c>
      <c r="B878" s="89">
        <f t="shared" si="485"/>
        <v>0</v>
      </c>
      <c r="C878" s="89">
        <f t="shared" si="505"/>
        <v>3.1009221856947988E-9</v>
      </c>
      <c r="D878" s="90">
        <f t="shared" si="493"/>
        <v>7111.86</v>
      </c>
      <c r="E878" s="91">
        <f t="shared" si="508"/>
        <v>7205.03</v>
      </c>
      <c r="F878" s="92">
        <f t="shared" si="509"/>
        <v>45708</v>
      </c>
      <c r="G878" s="93">
        <f t="shared" si="486"/>
        <v>1.3100651587629741E-2</v>
      </c>
      <c r="H878" s="94">
        <f t="shared" si="510"/>
        <v>45769</v>
      </c>
      <c r="I878" s="94">
        <f t="shared" si="487"/>
        <v>45769</v>
      </c>
      <c r="J878" s="95">
        <f t="shared" si="494"/>
        <v>21</v>
      </c>
      <c r="K878" s="95">
        <f t="shared" si="507"/>
        <v>12</v>
      </c>
      <c r="L878" s="8">
        <f t="shared" si="495"/>
        <v>1.0074651999999999</v>
      </c>
      <c r="M878" s="96">
        <f t="shared" si="506"/>
        <v>1.0015998800000001</v>
      </c>
      <c r="N878" s="96">
        <f t="shared" si="501"/>
        <v>1.1125200113831195</v>
      </c>
      <c r="O878" s="89">
        <f t="shared" si="504"/>
        <v>1.1208251899999999</v>
      </c>
      <c r="P878" s="89">
        <f t="shared" si="488"/>
        <v>0</v>
      </c>
      <c r="Q878" s="11">
        <f t="shared" si="498"/>
        <v>0</v>
      </c>
      <c r="R878" s="7">
        <f t="shared" si="496"/>
        <v>0</v>
      </c>
      <c r="S878" s="89">
        <f t="shared" si="503"/>
        <v>0</v>
      </c>
      <c r="T878" s="98">
        <f t="shared" si="497"/>
        <v>8.5000000000000006E-2</v>
      </c>
      <c r="U878" s="97">
        <f t="shared" si="502"/>
        <v>12</v>
      </c>
      <c r="V878" s="97">
        <v>252</v>
      </c>
      <c r="W878" s="96">
        <f t="shared" si="489"/>
        <v>1.003892317</v>
      </c>
      <c r="X878" s="89">
        <f t="shared" si="490"/>
        <v>0</v>
      </c>
      <c r="Y878" s="137">
        <f t="shared" si="491"/>
        <v>0</v>
      </c>
      <c r="Z878" s="99" t="str">
        <f t="shared" si="499"/>
        <v>J=</v>
      </c>
      <c r="AA878" s="94">
        <f t="shared" si="500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492"/>
        <v>45755</v>
      </c>
      <c r="B879" s="89">
        <f t="shared" si="485"/>
        <v>0</v>
      </c>
      <c r="C879" s="89">
        <f t="shared" si="505"/>
        <v>3.1009221856947988E-9</v>
      </c>
      <c r="D879" s="90">
        <f t="shared" si="493"/>
        <v>7111.86</v>
      </c>
      <c r="E879" s="91">
        <f t="shared" si="508"/>
        <v>7205.03</v>
      </c>
      <c r="F879" s="92">
        <f t="shared" si="509"/>
        <v>45708</v>
      </c>
      <c r="G879" s="93">
        <f t="shared" si="486"/>
        <v>1.3100651587629741E-2</v>
      </c>
      <c r="H879" s="94">
        <f t="shared" si="510"/>
        <v>45769</v>
      </c>
      <c r="I879" s="94">
        <f t="shared" si="487"/>
        <v>45769</v>
      </c>
      <c r="J879" s="95">
        <f t="shared" si="494"/>
        <v>21</v>
      </c>
      <c r="K879" s="95">
        <f t="shared" si="507"/>
        <v>13</v>
      </c>
      <c r="L879" s="8">
        <f t="shared" si="495"/>
        <v>1.00808981</v>
      </c>
      <c r="M879" s="96">
        <f t="shared" si="506"/>
        <v>1.0015998800000001</v>
      </c>
      <c r="N879" s="96">
        <f t="shared" si="501"/>
        <v>1.1125200113831195</v>
      </c>
      <c r="O879" s="89">
        <f t="shared" si="504"/>
        <v>1.12152008</v>
      </c>
      <c r="P879" s="89">
        <f t="shared" si="488"/>
        <v>0</v>
      </c>
      <c r="Q879" s="11">
        <f t="shared" si="498"/>
        <v>0</v>
      </c>
      <c r="R879" s="7">
        <f t="shared" si="496"/>
        <v>0</v>
      </c>
      <c r="S879" s="89">
        <f t="shared" si="503"/>
        <v>0</v>
      </c>
      <c r="T879" s="98">
        <f t="shared" si="497"/>
        <v>8.5000000000000006E-2</v>
      </c>
      <c r="U879" s="97">
        <f t="shared" si="502"/>
        <v>13</v>
      </c>
      <c r="V879" s="97">
        <v>252</v>
      </c>
      <c r="W879" s="96">
        <f t="shared" si="489"/>
        <v>1.0042173590000001</v>
      </c>
      <c r="X879" s="89">
        <f t="shared" si="490"/>
        <v>0</v>
      </c>
      <c r="Y879" s="137">
        <f t="shared" si="491"/>
        <v>0</v>
      </c>
      <c r="Z879" s="99" t="str">
        <f t="shared" si="499"/>
        <v>J=</v>
      </c>
      <c r="AA879" s="94">
        <f t="shared" si="500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492"/>
        <v>45756</v>
      </c>
      <c r="B880" s="89">
        <f t="shared" si="485"/>
        <v>0</v>
      </c>
      <c r="C880" s="89">
        <f t="shared" si="505"/>
        <v>3.1009221856947988E-9</v>
      </c>
      <c r="D880" s="90">
        <f t="shared" si="493"/>
        <v>7111.86</v>
      </c>
      <c r="E880" s="91">
        <f t="shared" si="508"/>
        <v>7205.03</v>
      </c>
      <c r="F880" s="92">
        <f t="shared" si="509"/>
        <v>45708</v>
      </c>
      <c r="G880" s="93">
        <f t="shared" si="486"/>
        <v>1.3100651587629741E-2</v>
      </c>
      <c r="H880" s="94">
        <f t="shared" si="510"/>
        <v>45769</v>
      </c>
      <c r="I880" s="94">
        <f t="shared" si="487"/>
        <v>45769</v>
      </c>
      <c r="J880" s="95">
        <f t="shared" si="494"/>
        <v>21</v>
      </c>
      <c r="K880" s="95">
        <f t="shared" si="507"/>
        <v>14</v>
      </c>
      <c r="L880" s="8">
        <f t="shared" si="495"/>
        <v>1.0087147999999999</v>
      </c>
      <c r="M880" s="96">
        <f t="shared" si="506"/>
        <v>1.0015998800000001</v>
      </c>
      <c r="N880" s="96">
        <f t="shared" si="501"/>
        <v>1.1125200113831195</v>
      </c>
      <c r="O880" s="89">
        <f t="shared" si="504"/>
        <v>1.1222154</v>
      </c>
      <c r="P880" s="89">
        <f t="shared" si="488"/>
        <v>0</v>
      </c>
      <c r="Q880" s="11">
        <f t="shared" si="498"/>
        <v>0</v>
      </c>
      <c r="R880" s="7">
        <f t="shared" si="496"/>
        <v>0</v>
      </c>
      <c r="S880" s="89">
        <f t="shared" si="503"/>
        <v>0</v>
      </c>
      <c r="T880" s="98">
        <f t="shared" si="497"/>
        <v>8.5000000000000006E-2</v>
      </c>
      <c r="U880" s="97">
        <f t="shared" si="502"/>
        <v>14</v>
      </c>
      <c r="V880" s="97">
        <v>252</v>
      </c>
      <c r="W880" s="96">
        <f t="shared" si="489"/>
        <v>1.0045425079999999</v>
      </c>
      <c r="X880" s="89">
        <f t="shared" si="490"/>
        <v>0</v>
      </c>
      <c r="Y880" s="137">
        <f t="shared" si="491"/>
        <v>0</v>
      </c>
      <c r="Z880" s="99" t="str">
        <f t="shared" si="499"/>
        <v>J=</v>
      </c>
      <c r="AA880" s="94">
        <f t="shared" si="500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492"/>
        <v>45757</v>
      </c>
      <c r="B881" s="89">
        <f t="shared" si="485"/>
        <v>0</v>
      </c>
      <c r="C881" s="89">
        <f t="shared" si="505"/>
        <v>3.1009221856947988E-9</v>
      </c>
      <c r="D881" s="90">
        <f t="shared" si="493"/>
        <v>7111.86</v>
      </c>
      <c r="E881" s="91">
        <f t="shared" si="508"/>
        <v>7205.03</v>
      </c>
      <c r="F881" s="92">
        <f t="shared" si="509"/>
        <v>45708</v>
      </c>
      <c r="G881" s="93">
        <f t="shared" si="486"/>
        <v>1.3100651587629741E-2</v>
      </c>
      <c r="H881" s="94">
        <f t="shared" si="510"/>
        <v>45769</v>
      </c>
      <c r="I881" s="94">
        <f t="shared" si="487"/>
        <v>45769</v>
      </c>
      <c r="J881" s="95">
        <f t="shared" si="494"/>
        <v>21</v>
      </c>
      <c r="K881" s="95">
        <f t="shared" si="507"/>
        <v>15</v>
      </c>
      <c r="L881" s="8">
        <f t="shared" si="495"/>
        <v>1.0093401900000001</v>
      </c>
      <c r="M881" s="96">
        <f t="shared" si="506"/>
        <v>1.0015998800000001</v>
      </c>
      <c r="N881" s="96">
        <f t="shared" si="501"/>
        <v>1.1125200113831195</v>
      </c>
      <c r="O881" s="89">
        <f t="shared" si="504"/>
        <v>1.12291115</v>
      </c>
      <c r="P881" s="89">
        <f t="shared" si="488"/>
        <v>0</v>
      </c>
      <c r="Q881" s="11">
        <f t="shared" si="498"/>
        <v>0</v>
      </c>
      <c r="R881" s="7">
        <f t="shared" si="496"/>
        <v>0</v>
      </c>
      <c r="S881" s="89">
        <f t="shared" si="503"/>
        <v>0</v>
      </c>
      <c r="T881" s="98">
        <f t="shared" si="497"/>
        <v>8.5000000000000006E-2</v>
      </c>
      <c r="U881" s="97">
        <f t="shared" si="502"/>
        <v>15</v>
      </c>
      <c r="V881" s="97">
        <v>252</v>
      </c>
      <c r="W881" s="96">
        <f t="shared" si="489"/>
        <v>1.0048677610000001</v>
      </c>
      <c r="X881" s="89">
        <f t="shared" si="490"/>
        <v>0</v>
      </c>
      <c r="Y881" s="137">
        <f t="shared" si="491"/>
        <v>0</v>
      </c>
      <c r="Z881" s="99" t="str">
        <f t="shared" si="499"/>
        <v>J=</v>
      </c>
      <c r="AA881" s="94">
        <f t="shared" si="500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492"/>
        <v>45758</v>
      </c>
      <c r="B882" s="89">
        <f t="shared" si="485"/>
        <v>0</v>
      </c>
      <c r="C882" s="89">
        <f t="shared" si="505"/>
        <v>3.1009221856947988E-9</v>
      </c>
      <c r="D882" s="90">
        <f t="shared" si="493"/>
        <v>7111.86</v>
      </c>
      <c r="E882" s="91">
        <f t="shared" si="508"/>
        <v>7205.03</v>
      </c>
      <c r="F882" s="92">
        <f t="shared" si="509"/>
        <v>45708</v>
      </c>
      <c r="G882" s="93">
        <f t="shared" si="486"/>
        <v>1.3100651587629741E-2</v>
      </c>
      <c r="H882" s="94">
        <f t="shared" si="510"/>
        <v>45769</v>
      </c>
      <c r="I882" s="94">
        <f t="shared" si="487"/>
        <v>45769</v>
      </c>
      <c r="J882" s="95">
        <f t="shared" si="494"/>
        <v>21</v>
      </c>
      <c r="K882" s="95">
        <f t="shared" si="507"/>
        <v>16</v>
      </c>
      <c r="L882" s="8">
        <f t="shared" si="495"/>
        <v>1.0099659599999999</v>
      </c>
      <c r="M882" s="96">
        <f t="shared" si="506"/>
        <v>1.0015998800000001</v>
      </c>
      <c r="N882" s="96">
        <f t="shared" si="501"/>
        <v>1.1125200113831195</v>
      </c>
      <c r="O882" s="89">
        <f t="shared" si="504"/>
        <v>1.12360734</v>
      </c>
      <c r="P882" s="89">
        <f t="shared" si="488"/>
        <v>0</v>
      </c>
      <c r="Q882" s="11">
        <f t="shared" si="498"/>
        <v>0</v>
      </c>
      <c r="R882" s="7">
        <f t="shared" si="496"/>
        <v>0</v>
      </c>
      <c r="S882" s="89">
        <f t="shared" si="503"/>
        <v>0</v>
      </c>
      <c r="T882" s="98">
        <f t="shared" si="497"/>
        <v>8.5000000000000006E-2</v>
      </c>
      <c r="U882" s="97">
        <f t="shared" si="502"/>
        <v>16</v>
      </c>
      <c r="V882" s="97">
        <v>252</v>
      </c>
      <c r="W882" s="96">
        <f t="shared" si="489"/>
        <v>1.0051931190000001</v>
      </c>
      <c r="X882" s="89">
        <f t="shared" si="490"/>
        <v>0</v>
      </c>
      <c r="Y882" s="137">
        <f t="shared" si="491"/>
        <v>0</v>
      </c>
      <c r="Z882" s="99" t="str">
        <f t="shared" si="499"/>
        <v>J=</v>
      </c>
      <c r="AA882" s="94">
        <f t="shared" si="500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492"/>
        <v>45759</v>
      </c>
      <c r="B883" s="89">
        <f t="shared" si="485"/>
        <v>0</v>
      </c>
      <c r="C883" s="89">
        <f t="shared" si="505"/>
        <v>3.1009221856947988E-9</v>
      </c>
      <c r="D883" s="90">
        <f t="shared" si="493"/>
        <v>7111.86</v>
      </c>
      <c r="E883" s="91">
        <f t="shared" si="508"/>
        <v>7205.03</v>
      </c>
      <c r="F883" s="92">
        <f t="shared" si="509"/>
        <v>45708</v>
      </c>
      <c r="G883" s="93">
        <f t="shared" si="486"/>
        <v>1.3100651587629741E-2</v>
      </c>
      <c r="H883" s="94">
        <f t="shared" si="510"/>
        <v>45769</v>
      </c>
      <c r="I883" s="94">
        <f t="shared" si="487"/>
        <v>45769</v>
      </c>
      <c r="J883" s="95">
        <f t="shared" si="494"/>
        <v>21</v>
      </c>
      <c r="K883" s="95">
        <f t="shared" si="507"/>
        <v>17</v>
      </c>
      <c r="L883" s="8">
        <f t="shared" si="495"/>
        <v>1.0105921200000001</v>
      </c>
      <c r="M883" s="96">
        <f t="shared" si="506"/>
        <v>1.0015998800000001</v>
      </c>
      <c r="N883" s="96">
        <f t="shared" si="501"/>
        <v>1.1125200113831195</v>
      </c>
      <c r="O883" s="89">
        <f t="shared" si="504"/>
        <v>1.1243039500000001</v>
      </c>
      <c r="P883" s="89">
        <f t="shared" si="488"/>
        <v>0</v>
      </c>
      <c r="Q883" s="11">
        <f t="shared" si="498"/>
        <v>0</v>
      </c>
      <c r="R883" s="7">
        <f t="shared" si="496"/>
        <v>0</v>
      </c>
      <c r="S883" s="89">
        <f t="shared" si="503"/>
        <v>0</v>
      </c>
      <c r="T883" s="98">
        <f t="shared" si="497"/>
        <v>8.5000000000000006E-2</v>
      </c>
      <c r="U883" s="97">
        <f t="shared" si="502"/>
        <v>17</v>
      </c>
      <c r="V883" s="97">
        <v>252</v>
      </c>
      <c r="W883" s="96">
        <f t="shared" si="489"/>
        <v>1.005518583</v>
      </c>
      <c r="X883" s="89">
        <f t="shared" si="490"/>
        <v>0</v>
      </c>
      <c r="Y883" s="137">
        <f t="shared" si="491"/>
        <v>0</v>
      </c>
      <c r="Z883" s="99" t="str">
        <f t="shared" si="499"/>
        <v>J=</v>
      </c>
      <c r="AA883" s="94">
        <f t="shared" si="500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492"/>
        <v>45760</v>
      </c>
      <c r="B884" s="89">
        <f t="shared" si="485"/>
        <v>0</v>
      </c>
      <c r="C884" s="89">
        <f t="shared" si="505"/>
        <v>3.1009221856947988E-9</v>
      </c>
      <c r="D884" s="90">
        <f t="shared" si="493"/>
        <v>7111.86</v>
      </c>
      <c r="E884" s="91">
        <f t="shared" si="508"/>
        <v>7205.03</v>
      </c>
      <c r="F884" s="92">
        <f t="shared" si="509"/>
        <v>45708</v>
      </c>
      <c r="G884" s="93">
        <f t="shared" si="486"/>
        <v>1.3100651587629741E-2</v>
      </c>
      <c r="H884" s="94">
        <f t="shared" si="510"/>
        <v>45769</v>
      </c>
      <c r="I884" s="94">
        <f t="shared" si="487"/>
        <v>45769</v>
      </c>
      <c r="J884" s="95">
        <f t="shared" si="494"/>
        <v>21</v>
      </c>
      <c r="K884" s="95">
        <f t="shared" si="507"/>
        <v>17</v>
      </c>
      <c r="L884" s="8">
        <f t="shared" si="495"/>
        <v>1.0105921200000001</v>
      </c>
      <c r="M884" s="96">
        <f t="shared" si="506"/>
        <v>1.0015998800000001</v>
      </c>
      <c r="N884" s="96">
        <f t="shared" si="501"/>
        <v>1.1125200113831195</v>
      </c>
      <c r="O884" s="89">
        <f t="shared" si="504"/>
        <v>1.1243039500000001</v>
      </c>
      <c r="P884" s="89">
        <f t="shared" si="488"/>
        <v>0</v>
      </c>
      <c r="Q884" s="11">
        <f t="shared" si="498"/>
        <v>0</v>
      </c>
      <c r="R884" s="7">
        <f t="shared" si="496"/>
        <v>0</v>
      </c>
      <c r="S884" s="89">
        <f t="shared" si="503"/>
        <v>0</v>
      </c>
      <c r="T884" s="98">
        <f t="shared" si="497"/>
        <v>8.5000000000000006E-2</v>
      </c>
      <c r="U884" s="97">
        <f t="shared" si="502"/>
        <v>17</v>
      </c>
      <c r="V884" s="97">
        <v>252</v>
      </c>
      <c r="W884" s="96">
        <f t="shared" si="489"/>
        <v>1.005518583</v>
      </c>
      <c r="X884" s="89">
        <f t="shared" si="490"/>
        <v>0</v>
      </c>
      <c r="Y884" s="137">
        <f t="shared" si="491"/>
        <v>0</v>
      </c>
      <c r="Z884" s="99" t="str">
        <f t="shared" si="499"/>
        <v>J=</v>
      </c>
      <c r="AA884" s="94">
        <f t="shared" si="500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492"/>
        <v>45761</v>
      </c>
      <c r="B885" s="89">
        <f t="shared" si="485"/>
        <v>0</v>
      </c>
      <c r="C885" s="89">
        <f t="shared" si="505"/>
        <v>3.1009221856947988E-9</v>
      </c>
      <c r="D885" s="90">
        <f t="shared" si="493"/>
        <v>7111.86</v>
      </c>
      <c r="E885" s="91">
        <f t="shared" si="508"/>
        <v>7205.03</v>
      </c>
      <c r="F885" s="92">
        <f t="shared" si="509"/>
        <v>45708</v>
      </c>
      <c r="G885" s="93">
        <f t="shared" si="486"/>
        <v>1.3100651587629741E-2</v>
      </c>
      <c r="H885" s="94">
        <f t="shared" si="510"/>
        <v>45769</v>
      </c>
      <c r="I885" s="94">
        <f t="shared" si="487"/>
        <v>45769</v>
      </c>
      <c r="J885" s="95">
        <f t="shared" si="494"/>
        <v>21</v>
      </c>
      <c r="K885" s="95">
        <f t="shared" si="507"/>
        <v>17</v>
      </c>
      <c r="L885" s="8">
        <f t="shared" si="495"/>
        <v>1.0105921200000001</v>
      </c>
      <c r="M885" s="96">
        <f t="shared" si="506"/>
        <v>1.0015998800000001</v>
      </c>
      <c r="N885" s="96">
        <f t="shared" si="501"/>
        <v>1.1125200113831195</v>
      </c>
      <c r="O885" s="89">
        <f t="shared" si="504"/>
        <v>1.1243039500000001</v>
      </c>
      <c r="P885" s="89">
        <f t="shared" si="488"/>
        <v>0</v>
      </c>
      <c r="Q885" s="11">
        <f t="shared" si="498"/>
        <v>0</v>
      </c>
      <c r="R885" s="7">
        <f t="shared" si="496"/>
        <v>0</v>
      </c>
      <c r="S885" s="89">
        <f t="shared" si="503"/>
        <v>0</v>
      </c>
      <c r="T885" s="98">
        <f t="shared" si="497"/>
        <v>8.5000000000000006E-2</v>
      </c>
      <c r="U885" s="97">
        <f t="shared" si="502"/>
        <v>17</v>
      </c>
      <c r="V885" s="97">
        <v>252</v>
      </c>
      <c r="W885" s="96">
        <f t="shared" si="489"/>
        <v>1.005518583</v>
      </c>
      <c r="X885" s="89">
        <f t="shared" si="490"/>
        <v>0</v>
      </c>
      <c r="Y885" s="137">
        <f t="shared" si="491"/>
        <v>0</v>
      </c>
      <c r="Z885" s="99" t="str">
        <f t="shared" si="499"/>
        <v>J=</v>
      </c>
      <c r="AA885" s="94">
        <f t="shared" si="500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492"/>
        <v>45762</v>
      </c>
      <c r="B886" s="89">
        <f t="shared" si="485"/>
        <v>0</v>
      </c>
      <c r="C886" s="89">
        <f t="shared" si="505"/>
        <v>3.1009221856947988E-9</v>
      </c>
      <c r="D886" s="90">
        <f t="shared" si="493"/>
        <v>7111.86</v>
      </c>
      <c r="E886" s="91">
        <f t="shared" si="508"/>
        <v>7205.03</v>
      </c>
      <c r="F886" s="92">
        <f t="shared" si="509"/>
        <v>45708</v>
      </c>
      <c r="G886" s="93">
        <f t="shared" si="486"/>
        <v>1.3100651587629741E-2</v>
      </c>
      <c r="H886" s="94">
        <f t="shared" si="510"/>
        <v>45769</v>
      </c>
      <c r="I886" s="94">
        <f t="shared" si="487"/>
        <v>45769</v>
      </c>
      <c r="J886" s="95">
        <f t="shared" si="494"/>
        <v>21</v>
      </c>
      <c r="K886" s="95">
        <f t="shared" si="507"/>
        <v>18</v>
      </c>
      <c r="L886" s="8">
        <f t="shared" si="495"/>
        <v>1.0112186700000001</v>
      </c>
      <c r="M886" s="96">
        <f t="shared" si="506"/>
        <v>1.0015998800000001</v>
      </c>
      <c r="N886" s="96">
        <f t="shared" si="501"/>
        <v>1.1125200113831195</v>
      </c>
      <c r="O886" s="89">
        <f t="shared" si="504"/>
        <v>1.1250009999999999</v>
      </c>
      <c r="P886" s="89">
        <f t="shared" si="488"/>
        <v>0</v>
      </c>
      <c r="Q886" s="11">
        <f t="shared" si="498"/>
        <v>0</v>
      </c>
      <c r="R886" s="7">
        <f t="shared" si="496"/>
        <v>0</v>
      </c>
      <c r="S886" s="89">
        <f t="shared" si="503"/>
        <v>0</v>
      </c>
      <c r="T886" s="98">
        <f t="shared" si="497"/>
        <v>8.5000000000000006E-2</v>
      </c>
      <c r="U886" s="97">
        <f t="shared" si="502"/>
        <v>18</v>
      </c>
      <c r="V886" s="97">
        <v>252</v>
      </c>
      <c r="W886" s="96">
        <f t="shared" si="489"/>
        <v>1.005844153</v>
      </c>
      <c r="X886" s="89">
        <f t="shared" si="490"/>
        <v>0</v>
      </c>
      <c r="Y886" s="137">
        <f t="shared" si="491"/>
        <v>0</v>
      </c>
      <c r="Z886" s="99" t="str">
        <f t="shared" si="499"/>
        <v>J=</v>
      </c>
      <c r="AA886" s="94">
        <f t="shared" si="500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492"/>
        <v>45763</v>
      </c>
      <c r="B887" s="89">
        <f t="shared" si="485"/>
        <v>0</v>
      </c>
      <c r="C887" s="89">
        <f t="shared" si="505"/>
        <v>3.1009221856947988E-9</v>
      </c>
      <c r="D887" s="90">
        <f t="shared" si="493"/>
        <v>7111.86</v>
      </c>
      <c r="E887" s="91">
        <f t="shared" si="508"/>
        <v>7205.03</v>
      </c>
      <c r="F887" s="92">
        <f t="shared" si="509"/>
        <v>45708</v>
      </c>
      <c r="G887" s="93">
        <f t="shared" si="486"/>
        <v>1.3100651587629741E-2</v>
      </c>
      <c r="H887" s="94">
        <f t="shared" si="510"/>
        <v>45769</v>
      </c>
      <c r="I887" s="94">
        <f t="shared" si="487"/>
        <v>45769</v>
      </c>
      <c r="J887" s="95">
        <f t="shared" si="494"/>
        <v>21</v>
      </c>
      <c r="K887" s="95">
        <f t="shared" si="507"/>
        <v>19</v>
      </c>
      <c r="L887" s="8">
        <f t="shared" si="495"/>
        <v>1.01184561</v>
      </c>
      <c r="M887" s="96">
        <f t="shared" si="506"/>
        <v>1.0015998800000001</v>
      </c>
      <c r="N887" s="96">
        <f t="shared" si="501"/>
        <v>1.1125200113831195</v>
      </c>
      <c r="O887" s="89">
        <f t="shared" si="504"/>
        <v>1.1256984800000001</v>
      </c>
      <c r="P887" s="89">
        <f t="shared" si="488"/>
        <v>0</v>
      </c>
      <c r="Q887" s="11">
        <f t="shared" si="498"/>
        <v>0</v>
      </c>
      <c r="R887" s="7">
        <f t="shared" si="496"/>
        <v>0</v>
      </c>
      <c r="S887" s="89">
        <f t="shared" si="503"/>
        <v>0</v>
      </c>
      <c r="T887" s="98">
        <f t="shared" si="497"/>
        <v>8.5000000000000006E-2</v>
      </c>
      <c r="U887" s="97">
        <f t="shared" si="502"/>
        <v>19</v>
      </c>
      <c r="V887" s="97">
        <v>252</v>
      </c>
      <c r="W887" s="96">
        <f t="shared" si="489"/>
        <v>1.0061698269999999</v>
      </c>
      <c r="X887" s="89">
        <f t="shared" si="490"/>
        <v>0</v>
      </c>
      <c r="Y887" s="137">
        <f t="shared" si="491"/>
        <v>0</v>
      </c>
      <c r="Z887" s="99" t="str">
        <f t="shared" si="499"/>
        <v>J=</v>
      </c>
      <c r="AA887" s="94">
        <f t="shared" si="500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492"/>
        <v>45764</v>
      </c>
      <c r="B888" s="89">
        <f t="shared" si="485"/>
        <v>0</v>
      </c>
      <c r="C888" s="89">
        <f t="shared" si="505"/>
        <v>3.1009221856947988E-9</v>
      </c>
      <c r="D888" s="90">
        <f t="shared" si="493"/>
        <v>7111.86</v>
      </c>
      <c r="E888" s="91">
        <f t="shared" si="508"/>
        <v>7205.03</v>
      </c>
      <c r="F888" s="92">
        <f t="shared" si="509"/>
        <v>45708</v>
      </c>
      <c r="G888" s="93">
        <f t="shared" si="486"/>
        <v>1.3100651587629741E-2</v>
      </c>
      <c r="H888" s="94">
        <f t="shared" si="510"/>
        <v>45769</v>
      </c>
      <c r="I888" s="94">
        <f t="shared" si="487"/>
        <v>45769</v>
      </c>
      <c r="J888" s="95">
        <f t="shared" si="494"/>
        <v>21</v>
      </c>
      <c r="K888" s="95">
        <f t="shared" si="507"/>
        <v>20</v>
      </c>
      <c r="L888" s="8">
        <f t="shared" si="495"/>
        <v>1.0124729299999999</v>
      </c>
      <c r="M888" s="96">
        <f t="shared" si="506"/>
        <v>1.0015998800000001</v>
      </c>
      <c r="N888" s="96">
        <f t="shared" si="501"/>
        <v>1.1125200113831195</v>
      </c>
      <c r="O888" s="89">
        <f t="shared" si="504"/>
        <v>1.12639639</v>
      </c>
      <c r="P888" s="89">
        <f t="shared" si="488"/>
        <v>0</v>
      </c>
      <c r="Q888" s="11">
        <f t="shared" si="498"/>
        <v>0</v>
      </c>
      <c r="R888" s="7">
        <f t="shared" si="496"/>
        <v>0</v>
      </c>
      <c r="S888" s="89">
        <f t="shared" si="503"/>
        <v>0</v>
      </c>
      <c r="T888" s="98">
        <f t="shared" si="497"/>
        <v>8.5000000000000006E-2</v>
      </c>
      <c r="U888" s="97">
        <f t="shared" si="502"/>
        <v>20</v>
      </c>
      <c r="V888" s="97">
        <v>252</v>
      </c>
      <c r="W888" s="96">
        <f t="shared" si="489"/>
        <v>1.006495608</v>
      </c>
      <c r="X888" s="89">
        <f t="shared" si="490"/>
        <v>0</v>
      </c>
      <c r="Y888" s="137">
        <f t="shared" si="491"/>
        <v>0</v>
      </c>
      <c r="Z888" s="99" t="str">
        <f t="shared" si="499"/>
        <v>J=</v>
      </c>
      <c r="AA888" s="94">
        <f t="shared" si="500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492"/>
        <v>45765</v>
      </c>
      <c r="B889" s="89">
        <f t="shared" si="485"/>
        <v>0</v>
      </c>
      <c r="C889" s="89">
        <f t="shared" si="505"/>
        <v>3.1009221856947988E-9</v>
      </c>
      <c r="D889" s="90">
        <f t="shared" si="493"/>
        <v>7111.86</v>
      </c>
      <c r="E889" s="91">
        <f t="shared" si="508"/>
        <v>7205.03</v>
      </c>
      <c r="F889" s="92">
        <f t="shared" si="509"/>
        <v>45708</v>
      </c>
      <c r="G889" s="93">
        <f t="shared" si="486"/>
        <v>1.3100651587629741E-2</v>
      </c>
      <c r="H889" s="94">
        <f t="shared" si="510"/>
        <v>45769</v>
      </c>
      <c r="I889" s="94">
        <f t="shared" si="487"/>
        <v>45769</v>
      </c>
      <c r="J889" s="95">
        <f t="shared" si="494"/>
        <v>21</v>
      </c>
      <c r="K889" s="95">
        <f t="shared" si="507"/>
        <v>21</v>
      </c>
      <c r="L889" s="8">
        <f t="shared" si="495"/>
        <v>1.0131006499999999</v>
      </c>
      <c r="M889" s="96">
        <f t="shared" si="506"/>
        <v>1.0015998800000001</v>
      </c>
      <c r="N889" s="96">
        <f t="shared" si="501"/>
        <v>1.1125200113831195</v>
      </c>
      <c r="O889" s="89">
        <f t="shared" si="504"/>
        <v>1.12709474</v>
      </c>
      <c r="P889" s="89">
        <f t="shared" si="488"/>
        <v>0</v>
      </c>
      <c r="Q889" s="11">
        <f t="shared" si="498"/>
        <v>0</v>
      </c>
      <c r="R889" s="7">
        <f t="shared" si="496"/>
        <v>0</v>
      </c>
      <c r="S889" s="89">
        <f t="shared" si="503"/>
        <v>0</v>
      </c>
      <c r="T889" s="98">
        <f t="shared" si="497"/>
        <v>8.5000000000000006E-2</v>
      </c>
      <c r="U889" s="97">
        <f t="shared" si="502"/>
        <v>21</v>
      </c>
      <c r="V889" s="97">
        <v>252</v>
      </c>
      <c r="W889" s="96">
        <f t="shared" si="489"/>
        <v>1.0068214929999999</v>
      </c>
      <c r="X889" s="89">
        <f t="shared" si="490"/>
        <v>0</v>
      </c>
      <c r="Y889" s="137">
        <f t="shared" si="491"/>
        <v>0</v>
      </c>
      <c r="Z889" s="99" t="str">
        <f t="shared" si="499"/>
        <v>J=</v>
      </c>
      <c r="AA889" s="94">
        <f t="shared" si="500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492"/>
        <v>45766</v>
      </c>
      <c r="B890" s="89">
        <f t="shared" si="485"/>
        <v>0</v>
      </c>
      <c r="C890" s="89">
        <f t="shared" si="505"/>
        <v>3.1009221856947988E-9</v>
      </c>
      <c r="D890" s="90">
        <f t="shared" si="493"/>
        <v>7111.86</v>
      </c>
      <c r="E890" s="91">
        <f t="shared" si="508"/>
        <v>7205.03</v>
      </c>
      <c r="F890" s="92">
        <f t="shared" si="509"/>
        <v>45708</v>
      </c>
      <c r="G890" s="93">
        <f t="shared" si="486"/>
        <v>1.3100651587629741E-2</v>
      </c>
      <c r="H890" s="94">
        <f t="shared" si="510"/>
        <v>45769</v>
      </c>
      <c r="I890" s="94">
        <f t="shared" si="487"/>
        <v>45769</v>
      </c>
      <c r="J890" s="95">
        <f t="shared" si="494"/>
        <v>21</v>
      </c>
      <c r="K890" s="95">
        <f t="shared" si="507"/>
        <v>21</v>
      </c>
      <c r="L890" s="8">
        <f t="shared" si="495"/>
        <v>1.0131006499999999</v>
      </c>
      <c r="M890" s="96">
        <f t="shared" si="506"/>
        <v>1.0015998800000001</v>
      </c>
      <c r="N890" s="96">
        <f t="shared" si="501"/>
        <v>1.1125200113831195</v>
      </c>
      <c r="O890" s="89">
        <f t="shared" si="504"/>
        <v>1.12709474</v>
      </c>
      <c r="P890" s="89">
        <f t="shared" si="488"/>
        <v>0</v>
      </c>
      <c r="Q890" s="11">
        <f t="shared" si="498"/>
        <v>0</v>
      </c>
      <c r="R890" s="7">
        <f t="shared" si="496"/>
        <v>0</v>
      </c>
      <c r="S890" s="89">
        <f t="shared" si="503"/>
        <v>0</v>
      </c>
      <c r="T890" s="98">
        <f t="shared" si="497"/>
        <v>8.5000000000000006E-2</v>
      </c>
      <c r="U890" s="97">
        <f t="shared" si="502"/>
        <v>21</v>
      </c>
      <c r="V890" s="97">
        <v>252</v>
      </c>
      <c r="W890" s="96">
        <f t="shared" si="489"/>
        <v>1.0068214929999999</v>
      </c>
      <c r="X890" s="89">
        <f t="shared" si="490"/>
        <v>0</v>
      </c>
      <c r="Y890" s="137">
        <f t="shared" si="491"/>
        <v>0</v>
      </c>
      <c r="Z890" s="99" t="str">
        <f t="shared" si="499"/>
        <v>J=</v>
      </c>
      <c r="AA890" s="94">
        <f t="shared" si="500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492"/>
        <v>45767</v>
      </c>
      <c r="B891" s="89">
        <f t="shared" si="485"/>
        <v>0</v>
      </c>
      <c r="C891" s="89">
        <f t="shared" si="505"/>
        <v>3.1009221856947988E-9</v>
      </c>
      <c r="D891" s="90">
        <f t="shared" si="493"/>
        <v>7111.86</v>
      </c>
      <c r="E891" s="91">
        <f t="shared" si="508"/>
        <v>7205.03</v>
      </c>
      <c r="F891" s="92">
        <f t="shared" si="509"/>
        <v>45708</v>
      </c>
      <c r="G891" s="93">
        <f t="shared" si="486"/>
        <v>1.3100651587629741E-2</v>
      </c>
      <c r="H891" s="94">
        <f t="shared" si="510"/>
        <v>45797</v>
      </c>
      <c r="I891" s="94">
        <f t="shared" si="487"/>
        <v>45769</v>
      </c>
      <c r="J891" s="95">
        <f t="shared" si="494"/>
        <v>21</v>
      </c>
      <c r="K891" s="95">
        <f t="shared" si="507"/>
        <v>21</v>
      </c>
      <c r="L891" s="8">
        <f t="shared" si="495"/>
        <v>1.0131006499999999</v>
      </c>
      <c r="M891" s="96">
        <f t="shared" si="506"/>
        <v>1.0015998800000001</v>
      </c>
      <c r="N891" s="96">
        <f t="shared" si="501"/>
        <v>1.1125200113831195</v>
      </c>
      <c r="O891" s="89">
        <f t="shared" si="504"/>
        <v>1.12709474</v>
      </c>
      <c r="P891" s="89">
        <f t="shared" si="488"/>
        <v>0</v>
      </c>
      <c r="Q891" s="11">
        <f t="shared" si="498"/>
        <v>0</v>
      </c>
      <c r="R891" s="7">
        <f t="shared" si="496"/>
        <v>0</v>
      </c>
      <c r="S891" s="89">
        <f t="shared" si="503"/>
        <v>0</v>
      </c>
      <c r="T891" s="98">
        <f t="shared" si="497"/>
        <v>8.5000000000000006E-2</v>
      </c>
      <c r="U891" s="97">
        <f t="shared" si="502"/>
        <v>21</v>
      </c>
      <c r="V891" s="97">
        <v>252</v>
      </c>
      <c r="W891" s="96">
        <f t="shared" si="489"/>
        <v>1.0068214929999999</v>
      </c>
      <c r="X891" s="89">
        <f t="shared" si="490"/>
        <v>0</v>
      </c>
      <c r="Y891" s="137">
        <f t="shared" si="491"/>
        <v>0</v>
      </c>
      <c r="Z891" s="99" t="str">
        <f t="shared" si="499"/>
        <v>J=</v>
      </c>
      <c r="AA891" s="94">
        <f t="shared" si="500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492"/>
        <v>45768</v>
      </c>
      <c r="B892" s="89">
        <f t="shared" si="485"/>
        <v>0</v>
      </c>
      <c r="C892" s="89">
        <f t="shared" si="505"/>
        <v>3.1009221856947988E-9</v>
      </c>
      <c r="D892" s="90">
        <f t="shared" si="493"/>
        <v>7111.86</v>
      </c>
      <c r="E892" s="91">
        <f t="shared" si="508"/>
        <v>7205.03</v>
      </c>
      <c r="F892" s="92">
        <f t="shared" si="509"/>
        <v>45708</v>
      </c>
      <c r="G892" s="93">
        <f t="shared" si="486"/>
        <v>1.3100651587629741E-2</v>
      </c>
      <c r="H892" s="94">
        <f t="shared" si="510"/>
        <v>45797</v>
      </c>
      <c r="I892" s="94">
        <f t="shared" si="487"/>
        <v>45769</v>
      </c>
      <c r="J892" s="95">
        <f t="shared" si="494"/>
        <v>21</v>
      </c>
      <c r="K892" s="95">
        <f t="shared" si="507"/>
        <v>21</v>
      </c>
      <c r="L892" s="8">
        <f t="shared" si="495"/>
        <v>1.0131006499999999</v>
      </c>
      <c r="M892" s="96">
        <f t="shared" si="506"/>
        <v>1.0015998800000001</v>
      </c>
      <c r="N892" s="96">
        <f t="shared" si="501"/>
        <v>1.1125200113831195</v>
      </c>
      <c r="O892" s="89">
        <f t="shared" si="504"/>
        <v>1.12709474</v>
      </c>
      <c r="P892" s="89">
        <f t="shared" si="488"/>
        <v>0</v>
      </c>
      <c r="Q892" s="11">
        <f t="shared" si="498"/>
        <v>0</v>
      </c>
      <c r="R892" s="7">
        <f t="shared" si="496"/>
        <v>0</v>
      </c>
      <c r="S892" s="89">
        <f t="shared" si="503"/>
        <v>0</v>
      </c>
      <c r="T892" s="98">
        <f t="shared" si="497"/>
        <v>8.5000000000000006E-2</v>
      </c>
      <c r="U892" s="97">
        <f t="shared" si="502"/>
        <v>21</v>
      </c>
      <c r="V892" s="97">
        <v>252</v>
      </c>
      <c r="W892" s="96">
        <f t="shared" si="489"/>
        <v>1.0068214929999999</v>
      </c>
      <c r="X892" s="89">
        <f t="shared" si="490"/>
        <v>0</v>
      </c>
      <c r="Y892" s="137">
        <f t="shared" si="491"/>
        <v>0</v>
      </c>
      <c r="Z892" s="99" t="str">
        <f t="shared" si="499"/>
        <v>J=</v>
      </c>
      <c r="AA892" s="94">
        <f t="shared" si="500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492"/>
        <v>45769</v>
      </c>
      <c r="B893" s="89">
        <f t="shared" si="485"/>
        <v>0</v>
      </c>
      <c r="C893" s="89">
        <f t="shared" si="505"/>
        <v>3.1009221856947988E-9</v>
      </c>
      <c r="D893" s="90">
        <f t="shared" si="493"/>
        <v>7111.86</v>
      </c>
      <c r="E893" s="91">
        <f t="shared" si="508"/>
        <v>7205.03</v>
      </c>
      <c r="F893" s="92">
        <f t="shared" si="509"/>
        <v>45708</v>
      </c>
      <c r="G893" s="93">
        <f t="shared" si="486"/>
        <v>1.3100651587629741E-2</v>
      </c>
      <c r="H893" s="94">
        <f t="shared" si="510"/>
        <v>45797</v>
      </c>
      <c r="I893" s="94">
        <f t="shared" si="487"/>
        <v>45769</v>
      </c>
      <c r="J893" s="95">
        <f t="shared" si="494"/>
        <v>21</v>
      </c>
      <c r="K893" s="95">
        <f t="shared" si="507"/>
        <v>21</v>
      </c>
      <c r="L893" s="8">
        <f t="shared" si="495"/>
        <v>1.0131006499999999</v>
      </c>
      <c r="M893" s="96">
        <f t="shared" si="506"/>
        <v>1.0015998800000001</v>
      </c>
      <c r="N893" s="96">
        <f t="shared" si="501"/>
        <v>1.1125200113831195</v>
      </c>
      <c r="O893" s="89">
        <f t="shared" si="504"/>
        <v>1.12709474</v>
      </c>
      <c r="P893" s="89">
        <f t="shared" si="488"/>
        <v>0</v>
      </c>
      <c r="Q893" s="11">
        <f t="shared" si="498"/>
        <v>29</v>
      </c>
      <c r="R893" s="7">
        <f t="shared" si="496"/>
        <v>2.1323000000000002E-2</v>
      </c>
      <c r="S893" s="89">
        <f t="shared" si="503"/>
        <v>0</v>
      </c>
      <c r="T893" s="98">
        <f t="shared" si="497"/>
        <v>8.5000000000000006E-2</v>
      </c>
      <c r="U893" s="97">
        <f t="shared" si="502"/>
        <v>21</v>
      </c>
      <c r="V893" s="97">
        <v>252</v>
      </c>
      <c r="W893" s="96">
        <f t="shared" si="489"/>
        <v>1.0068214929999999</v>
      </c>
      <c r="X893" s="89">
        <f t="shared" si="490"/>
        <v>0</v>
      </c>
      <c r="Y893" s="137">
        <f t="shared" si="491"/>
        <v>0</v>
      </c>
      <c r="Z893" s="99" t="str">
        <f t="shared" si="499"/>
        <v>J=</v>
      </c>
      <c r="AA893" s="94">
        <f t="shared" si="500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492"/>
        <v>45770</v>
      </c>
      <c r="B894" s="89">
        <f t="shared" si="485"/>
        <v>0</v>
      </c>
      <c r="C894" s="89">
        <f t="shared" si="505"/>
        <v>3.1009221856947988E-9</v>
      </c>
      <c r="D894" s="90">
        <f t="shared" si="493"/>
        <v>7205.03</v>
      </c>
      <c r="E894" s="91">
        <f t="shared" si="508"/>
        <v>7245.38</v>
      </c>
      <c r="F894" s="92">
        <f t="shared" si="509"/>
        <v>45738</v>
      </c>
      <c r="G894" s="93">
        <f t="shared" si="486"/>
        <v>5.6002542668107669E-3</v>
      </c>
      <c r="H894" s="94">
        <f t="shared" si="510"/>
        <v>45797</v>
      </c>
      <c r="I894" s="94">
        <f t="shared" si="487"/>
        <v>45797</v>
      </c>
      <c r="J894" s="95">
        <f t="shared" si="494"/>
        <v>19</v>
      </c>
      <c r="K894" s="95">
        <f t="shared" si="507"/>
        <v>1</v>
      </c>
      <c r="L894" s="8">
        <f t="shared" si="495"/>
        <v>1.00029397</v>
      </c>
      <c r="M894" s="96">
        <f t="shared" si="506"/>
        <v>1.0131006499999999</v>
      </c>
      <c r="N894" s="96">
        <f t="shared" si="501"/>
        <v>1.1270947466702457</v>
      </c>
      <c r="O894" s="89">
        <f t="shared" si="504"/>
        <v>1.1274260700000001</v>
      </c>
      <c r="P894" s="89">
        <f t="shared" si="488"/>
        <v>0</v>
      </c>
      <c r="Q894" s="11">
        <f t="shared" si="498"/>
        <v>0</v>
      </c>
      <c r="R894" s="7">
        <f t="shared" si="496"/>
        <v>0</v>
      </c>
      <c r="S894" s="89">
        <f t="shared" si="503"/>
        <v>0</v>
      </c>
      <c r="T894" s="98">
        <f t="shared" si="497"/>
        <v>8.5000000000000006E-2</v>
      </c>
      <c r="U894" s="97">
        <f t="shared" si="502"/>
        <v>1</v>
      </c>
      <c r="V894" s="97">
        <v>252</v>
      </c>
      <c r="W894" s="96">
        <f t="shared" si="489"/>
        <v>1.0003237819999999</v>
      </c>
      <c r="X894" s="89">
        <f t="shared" si="490"/>
        <v>0</v>
      </c>
      <c r="Y894" s="137">
        <f t="shared" si="491"/>
        <v>0</v>
      </c>
      <c r="Z894" s="99" t="str">
        <f t="shared" si="499"/>
        <v>J=</v>
      </c>
      <c r="AA894" s="94">
        <f t="shared" si="500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492"/>
        <v>45771</v>
      </c>
      <c r="B895" s="89">
        <f t="shared" si="485"/>
        <v>0</v>
      </c>
      <c r="C895" s="89">
        <f t="shared" si="505"/>
        <v>3.1009221856947988E-9</v>
      </c>
      <c r="D895" s="90">
        <f t="shared" si="493"/>
        <v>7205.03</v>
      </c>
      <c r="E895" s="91">
        <f t="shared" si="508"/>
        <v>7245.38</v>
      </c>
      <c r="F895" s="92">
        <f t="shared" si="509"/>
        <v>45738</v>
      </c>
      <c r="G895" s="93">
        <f t="shared" si="486"/>
        <v>5.6002542668107669E-3</v>
      </c>
      <c r="H895" s="94">
        <f t="shared" si="510"/>
        <v>45797</v>
      </c>
      <c r="I895" s="94">
        <f t="shared" si="487"/>
        <v>45797</v>
      </c>
      <c r="J895" s="95">
        <f t="shared" si="494"/>
        <v>19</v>
      </c>
      <c r="K895" s="95">
        <f t="shared" si="507"/>
        <v>2</v>
      </c>
      <c r="L895" s="8">
        <f t="shared" si="495"/>
        <v>1.0005880199999999</v>
      </c>
      <c r="M895" s="96">
        <f t="shared" si="506"/>
        <v>1.0131006499999999</v>
      </c>
      <c r="N895" s="96">
        <f t="shared" si="501"/>
        <v>1.1270947466702457</v>
      </c>
      <c r="O895" s="89">
        <f t="shared" si="504"/>
        <v>1.1277575</v>
      </c>
      <c r="P895" s="89">
        <f t="shared" si="488"/>
        <v>0</v>
      </c>
      <c r="Q895" s="11">
        <f t="shared" si="498"/>
        <v>0</v>
      </c>
      <c r="R895" s="7">
        <f t="shared" si="496"/>
        <v>0</v>
      </c>
      <c r="S895" s="89">
        <f t="shared" si="503"/>
        <v>0</v>
      </c>
      <c r="T895" s="98">
        <f t="shared" si="497"/>
        <v>8.5000000000000006E-2</v>
      </c>
      <c r="U895" s="97">
        <f t="shared" si="502"/>
        <v>2</v>
      </c>
      <c r="V895" s="97">
        <v>252</v>
      </c>
      <c r="W895" s="96">
        <f t="shared" si="489"/>
        <v>1.00064767</v>
      </c>
      <c r="X895" s="89">
        <f t="shared" si="490"/>
        <v>0</v>
      </c>
      <c r="Y895" s="137">
        <f t="shared" si="491"/>
        <v>0</v>
      </c>
      <c r="Z895" s="99" t="str">
        <f t="shared" si="499"/>
        <v>J=</v>
      </c>
      <c r="AA895" s="94">
        <f t="shared" si="500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492"/>
        <v>45772</v>
      </c>
      <c r="B896" s="89">
        <f t="shared" si="485"/>
        <v>0</v>
      </c>
      <c r="C896" s="89">
        <f t="shared" si="505"/>
        <v>3.1009221856947988E-9</v>
      </c>
      <c r="D896" s="90">
        <f t="shared" si="493"/>
        <v>7205.03</v>
      </c>
      <c r="E896" s="91">
        <f t="shared" si="508"/>
        <v>7245.38</v>
      </c>
      <c r="F896" s="92">
        <f t="shared" si="509"/>
        <v>45738</v>
      </c>
      <c r="G896" s="93">
        <f t="shared" si="486"/>
        <v>5.6002542668107669E-3</v>
      </c>
      <c r="H896" s="94">
        <f t="shared" si="510"/>
        <v>45797</v>
      </c>
      <c r="I896" s="94">
        <f t="shared" si="487"/>
        <v>45797</v>
      </c>
      <c r="J896" s="95">
        <f t="shared" si="494"/>
        <v>19</v>
      </c>
      <c r="K896" s="95">
        <f t="shared" si="507"/>
        <v>3</v>
      </c>
      <c r="L896" s="8">
        <f t="shared" si="495"/>
        <v>1.0008821699999999</v>
      </c>
      <c r="M896" s="96">
        <f t="shared" si="506"/>
        <v>1.0131006499999999</v>
      </c>
      <c r="N896" s="96">
        <f t="shared" si="501"/>
        <v>1.1270947466702457</v>
      </c>
      <c r="O896" s="89">
        <f t="shared" si="504"/>
        <v>1.1280890299999999</v>
      </c>
      <c r="P896" s="89">
        <f t="shared" si="488"/>
        <v>0</v>
      </c>
      <c r="Q896" s="11">
        <f t="shared" si="498"/>
        <v>0</v>
      </c>
      <c r="R896" s="7">
        <f t="shared" si="496"/>
        <v>0</v>
      </c>
      <c r="S896" s="89">
        <f t="shared" si="503"/>
        <v>0</v>
      </c>
      <c r="T896" s="98">
        <f t="shared" si="497"/>
        <v>8.5000000000000006E-2</v>
      </c>
      <c r="U896" s="97">
        <f t="shared" si="502"/>
        <v>3</v>
      </c>
      <c r="V896" s="97">
        <v>252</v>
      </c>
      <c r="W896" s="96">
        <f t="shared" si="489"/>
        <v>1.000971662</v>
      </c>
      <c r="X896" s="89">
        <f t="shared" si="490"/>
        <v>0</v>
      </c>
      <c r="Y896" s="137">
        <f t="shared" si="491"/>
        <v>0</v>
      </c>
      <c r="Z896" s="99" t="str">
        <f t="shared" si="499"/>
        <v>J=</v>
      </c>
      <c r="AA896" s="94">
        <f t="shared" si="500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492"/>
        <v>45773</v>
      </c>
      <c r="B897" s="89">
        <f t="shared" si="485"/>
        <v>0</v>
      </c>
      <c r="C897" s="89">
        <f t="shared" si="505"/>
        <v>3.1009221856947988E-9</v>
      </c>
      <c r="D897" s="90">
        <f t="shared" si="493"/>
        <v>7205.03</v>
      </c>
      <c r="E897" s="91">
        <f t="shared" si="508"/>
        <v>7245.38</v>
      </c>
      <c r="F897" s="92">
        <f t="shared" si="509"/>
        <v>45738</v>
      </c>
      <c r="G897" s="93">
        <f t="shared" si="486"/>
        <v>5.6002542668107669E-3</v>
      </c>
      <c r="H897" s="94">
        <f t="shared" si="510"/>
        <v>45797</v>
      </c>
      <c r="I897" s="94">
        <f t="shared" si="487"/>
        <v>45797</v>
      </c>
      <c r="J897" s="95">
        <f t="shared" si="494"/>
        <v>19</v>
      </c>
      <c r="K897" s="95">
        <f t="shared" si="507"/>
        <v>4</v>
      </c>
      <c r="L897" s="8">
        <f t="shared" si="495"/>
        <v>1.0011764000000001</v>
      </c>
      <c r="M897" s="96">
        <f t="shared" si="506"/>
        <v>1.0131006499999999</v>
      </c>
      <c r="N897" s="96">
        <f t="shared" si="501"/>
        <v>1.1270947466702457</v>
      </c>
      <c r="O897" s="89">
        <f t="shared" si="504"/>
        <v>1.12842066</v>
      </c>
      <c r="P897" s="89">
        <f t="shared" si="488"/>
        <v>0</v>
      </c>
      <c r="Q897" s="11">
        <f t="shared" si="498"/>
        <v>0</v>
      </c>
      <c r="R897" s="7">
        <f t="shared" si="496"/>
        <v>0</v>
      </c>
      <c r="S897" s="89">
        <f t="shared" si="503"/>
        <v>0</v>
      </c>
      <c r="T897" s="98">
        <f t="shared" si="497"/>
        <v>8.5000000000000006E-2</v>
      </c>
      <c r="U897" s="97">
        <f t="shared" si="502"/>
        <v>4</v>
      </c>
      <c r="V897" s="97">
        <v>252</v>
      </c>
      <c r="W897" s="96">
        <f t="shared" si="489"/>
        <v>1.001295759</v>
      </c>
      <c r="X897" s="89">
        <f t="shared" si="490"/>
        <v>0</v>
      </c>
      <c r="Y897" s="137">
        <f t="shared" si="491"/>
        <v>0</v>
      </c>
      <c r="Z897" s="99" t="str">
        <f t="shared" si="499"/>
        <v>J=</v>
      </c>
      <c r="AA897" s="94">
        <f t="shared" si="500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492"/>
        <v>45774</v>
      </c>
      <c r="B898" s="89">
        <f t="shared" si="485"/>
        <v>0</v>
      </c>
      <c r="C898" s="89">
        <f t="shared" si="505"/>
        <v>3.1009221856947988E-9</v>
      </c>
      <c r="D898" s="90">
        <f t="shared" si="493"/>
        <v>7205.03</v>
      </c>
      <c r="E898" s="91">
        <f t="shared" si="508"/>
        <v>7245.38</v>
      </c>
      <c r="F898" s="92">
        <f t="shared" si="509"/>
        <v>45738</v>
      </c>
      <c r="G898" s="93">
        <f t="shared" si="486"/>
        <v>5.6002542668107669E-3</v>
      </c>
      <c r="H898" s="94">
        <f t="shared" si="510"/>
        <v>45797</v>
      </c>
      <c r="I898" s="94">
        <f t="shared" si="487"/>
        <v>45797</v>
      </c>
      <c r="J898" s="95">
        <f t="shared" si="494"/>
        <v>19</v>
      </c>
      <c r="K898" s="95">
        <f t="shared" si="507"/>
        <v>4</v>
      </c>
      <c r="L898" s="8">
        <f t="shared" si="495"/>
        <v>1.0011764000000001</v>
      </c>
      <c r="M898" s="96">
        <f t="shared" si="506"/>
        <v>1.0131006499999999</v>
      </c>
      <c r="N898" s="96">
        <f t="shared" si="501"/>
        <v>1.1270947466702457</v>
      </c>
      <c r="O898" s="89">
        <f t="shared" si="504"/>
        <v>1.12842066</v>
      </c>
      <c r="P898" s="89">
        <f t="shared" si="488"/>
        <v>0</v>
      </c>
      <c r="Q898" s="11">
        <f t="shared" si="498"/>
        <v>0</v>
      </c>
      <c r="R898" s="7">
        <f t="shared" si="496"/>
        <v>0</v>
      </c>
      <c r="S898" s="89">
        <f t="shared" si="503"/>
        <v>0</v>
      </c>
      <c r="T898" s="98">
        <f t="shared" si="497"/>
        <v>8.5000000000000006E-2</v>
      </c>
      <c r="U898" s="97">
        <f t="shared" si="502"/>
        <v>4</v>
      </c>
      <c r="V898" s="97">
        <v>252</v>
      </c>
      <c r="W898" s="96">
        <f t="shared" si="489"/>
        <v>1.001295759</v>
      </c>
      <c r="X898" s="89">
        <f t="shared" si="490"/>
        <v>0</v>
      </c>
      <c r="Y898" s="137">
        <f t="shared" si="491"/>
        <v>0</v>
      </c>
      <c r="Z898" s="99" t="str">
        <f t="shared" si="499"/>
        <v>J=</v>
      </c>
      <c r="AA898" s="94">
        <f t="shared" si="500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492"/>
        <v>45775</v>
      </c>
      <c r="B899" s="89">
        <f t="shared" si="485"/>
        <v>0</v>
      </c>
      <c r="C899" s="89">
        <f t="shared" si="505"/>
        <v>3.1009221856947988E-9</v>
      </c>
      <c r="D899" s="90">
        <f t="shared" si="493"/>
        <v>7205.03</v>
      </c>
      <c r="E899" s="91">
        <f t="shared" si="508"/>
        <v>7245.38</v>
      </c>
      <c r="F899" s="92">
        <f t="shared" si="509"/>
        <v>45738</v>
      </c>
      <c r="G899" s="93">
        <f t="shared" si="486"/>
        <v>5.6002542668107669E-3</v>
      </c>
      <c r="H899" s="94">
        <f t="shared" si="510"/>
        <v>45797</v>
      </c>
      <c r="I899" s="94">
        <f t="shared" si="487"/>
        <v>45797</v>
      </c>
      <c r="J899" s="95">
        <f t="shared" si="494"/>
        <v>19</v>
      </c>
      <c r="K899" s="95">
        <f t="shared" si="507"/>
        <v>4</v>
      </c>
      <c r="L899" s="8">
        <f t="shared" si="495"/>
        <v>1.0011764000000001</v>
      </c>
      <c r="M899" s="96">
        <f t="shared" si="506"/>
        <v>1.0131006499999999</v>
      </c>
      <c r="N899" s="96">
        <f t="shared" si="501"/>
        <v>1.1270947466702457</v>
      </c>
      <c r="O899" s="89">
        <f t="shared" si="504"/>
        <v>1.12842066</v>
      </c>
      <c r="P899" s="89">
        <f t="shared" si="488"/>
        <v>0</v>
      </c>
      <c r="Q899" s="11">
        <f t="shared" si="498"/>
        <v>0</v>
      </c>
      <c r="R899" s="7">
        <f t="shared" si="496"/>
        <v>0</v>
      </c>
      <c r="S899" s="89">
        <f t="shared" si="503"/>
        <v>0</v>
      </c>
      <c r="T899" s="98">
        <f t="shared" si="497"/>
        <v>8.5000000000000006E-2</v>
      </c>
      <c r="U899" s="97">
        <f t="shared" si="502"/>
        <v>4</v>
      </c>
      <c r="V899" s="97">
        <v>252</v>
      </c>
      <c r="W899" s="96">
        <f t="shared" si="489"/>
        <v>1.001295759</v>
      </c>
      <c r="X899" s="89">
        <f t="shared" si="490"/>
        <v>0</v>
      </c>
      <c r="Y899" s="137">
        <f t="shared" si="491"/>
        <v>0</v>
      </c>
      <c r="Z899" s="99" t="str">
        <f t="shared" si="499"/>
        <v>J=</v>
      </c>
      <c r="AA899" s="94">
        <f t="shared" si="500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492"/>
        <v>45776</v>
      </c>
      <c r="B900" s="89">
        <f t="shared" si="485"/>
        <v>0</v>
      </c>
      <c r="C900" s="89">
        <f t="shared" si="505"/>
        <v>3.1009221856947988E-9</v>
      </c>
      <c r="D900" s="90">
        <f t="shared" si="493"/>
        <v>7205.03</v>
      </c>
      <c r="E900" s="91">
        <f t="shared" si="508"/>
        <v>7245.38</v>
      </c>
      <c r="F900" s="92">
        <f t="shared" si="509"/>
        <v>45738</v>
      </c>
      <c r="G900" s="93">
        <f t="shared" si="486"/>
        <v>5.6002542668107669E-3</v>
      </c>
      <c r="H900" s="94">
        <f t="shared" si="510"/>
        <v>45797</v>
      </c>
      <c r="I900" s="94">
        <f t="shared" si="487"/>
        <v>45797</v>
      </c>
      <c r="J900" s="95">
        <f t="shared" si="494"/>
        <v>19</v>
      </c>
      <c r="K900" s="95">
        <f t="shared" si="507"/>
        <v>5</v>
      </c>
      <c r="L900" s="8">
        <f t="shared" si="495"/>
        <v>1.0014707199999999</v>
      </c>
      <c r="M900" s="96">
        <f t="shared" si="506"/>
        <v>1.0131006499999999</v>
      </c>
      <c r="N900" s="96">
        <f t="shared" si="501"/>
        <v>1.1270947466702457</v>
      </c>
      <c r="O900" s="89">
        <f t="shared" si="504"/>
        <v>1.1287523800000001</v>
      </c>
      <c r="P900" s="89">
        <f t="shared" si="488"/>
        <v>0</v>
      </c>
      <c r="Q900" s="11">
        <f t="shared" si="498"/>
        <v>0</v>
      </c>
      <c r="R900" s="7">
        <f t="shared" si="496"/>
        <v>0</v>
      </c>
      <c r="S900" s="89">
        <f t="shared" si="503"/>
        <v>0</v>
      </c>
      <c r="T900" s="98">
        <f t="shared" si="497"/>
        <v>8.5000000000000006E-2</v>
      </c>
      <c r="U900" s="97">
        <f t="shared" si="502"/>
        <v>5</v>
      </c>
      <c r="V900" s="97">
        <v>252</v>
      </c>
      <c r="W900" s="96">
        <f t="shared" si="489"/>
        <v>1.0016199610000001</v>
      </c>
      <c r="X900" s="89">
        <f t="shared" si="490"/>
        <v>0</v>
      </c>
      <c r="Y900" s="137">
        <f t="shared" si="491"/>
        <v>0</v>
      </c>
      <c r="Z900" s="99" t="str">
        <f t="shared" si="499"/>
        <v>J=</v>
      </c>
      <c r="AA900" s="94">
        <f t="shared" si="500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492"/>
        <v>45777</v>
      </c>
      <c r="B901" s="89">
        <f t="shared" si="485"/>
        <v>0</v>
      </c>
      <c r="C901" s="89">
        <f t="shared" si="505"/>
        <v>3.1009221856947988E-9</v>
      </c>
      <c r="D901" s="90">
        <f t="shared" si="493"/>
        <v>7205.03</v>
      </c>
      <c r="E901" s="91">
        <f t="shared" si="508"/>
        <v>7245.38</v>
      </c>
      <c r="F901" s="92">
        <f t="shared" si="509"/>
        <v>45738</v>
      </c>
      <c r="G901" s="93">
        <f t="shared" si="486"/>
        <v>5.6002542668107669E-3</v>
      </c>
      <c r="H901" s="94">
        <f t="shared" si="510"/>
        <v>45797</v>
      </c>
      <c r="I901" s="94">
        <f t="shared" si="487"/>
        <v>45797</v>
      </c>
      <c r="J901" s="95">
        <f t="shared" si="494"/>
        <v>19</v>
      </c>
      <c r="K901" s="95">
        <f t="shared" si="507"/>
        <v>6</v>
      </c>
      <c r="L901" s="8">
        <f t="shared" si="495"/>
        <v>1.00176512</v>
      </c>
      <c r="M901" s="96">
        <f t="shared" si="506"/>
        <v>1.0131006499999999</v>
      </c>
      <c r="N901" s="96">
        <f t="shared" si="501"/>
        <v>1.1270947466702457</v>
      </c>
      <c r="O901" s="89">
        <f t="shared" si="504"/>
        <v>1.1290842000000001</v>
      </c>
      <c r="P901" s="89">
        <f t="shared" si="488"/>
        <v>0</v>
      </c>
      <c r="Q901" s="11">
        <f t="shared" si="498"/>
        <v>0</v>
      </c>
      <c r="R901" s="7">
        <f t="shared" si="496"/>
        <v>0</v>
      </c>
      <c r="S901" s="89">
        <f t="shared" si="503"/>
        <v>0</v>
      </c>
      <c r="T901" s="98">
        <f t="shared" si="497"/>
        <v>8.5000000000000006E-2</v>
      </c>
      <c r="U901" s="97">
        <f t="shared" si="502"/>
        <v>6</v>
      </c>
      <c r="V901" s="97">
        <v>252</v>
      </c>
      <c r="W901" s="96">
        <f t="shared" si="489"/>
        <v>1.0019442679999999</v>
      </c>
      <c r="X901" s="89">
        <f t="shared" si="490"/>
        <v>0</v>
      </c>
      <c r="Y901" s="137">
        <f t="shared" si="491"/>
        <v>0</v>
      </c>
      <c r="Z901" s="99" t="str">
        <f t="shared" si="499"/>
        <v>J=</v>
      </c>
      <c r="AA901" s="94">
        <f t="shared" si="500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492"/>
        <v>45778</v>
      </c>
      <c r="B902" s="89">
        <f t="shared" si="485"/>
        <v>0</v>
      </c>
      <c r="C902" s="89">
        <f t="shared" si="505"/>
        <v>3.1009221856947988E-9</v>
      </c>
      <c r="D902" s="90">
        <f t="shared" si="493"/>
        <v>7205.03</v>
      </c>
      <c r="E902" s="91">
        <f t="shared" si="508"/>
        <v>7245.38</v>
      </c>
      <c r="F902" s="92">
        <f t="shared" si="509"/>
        <v>45738</v>
      </c>
      <c r="G902" s="93">
        <f t="shared" si="486"/>
        <v>5.6002542668107669E-3</v>
      </c>
      <c r="H902" s="94">
        <f t="shared" si="510"/>
        <v>45797</v>
      </c>
      <c r="I902" s="94">
        <f t="shared" si="487"/>
        <v>45797</v>
      </c>
      <c r="J902" s="95">
        <f t="shared" si="494"/>
        <v>19</v>
      </c>
      <c r="K902" s="95">
        <f t="shared" si="507"/>
        <v>7</v>
      </c>
      <c r="L902" s="8">
        <f t="shared" si="495"/>
        <v>1.0020596100000001</v>
      </c>
      <c r="M902" s="96">
        <f t="shared" si="506"/>
        <v>1.0131006499999999</v>
      </c>
      <c r="N902" s="96">
        <f t="shared" si="501"/>
        <v>1.1270947466702457</v>
      </c>
      <c r="O902" s="89">
        <f t="shared" si="504"/>
        <v>1.1294161199999999</v>
      </c>
      <c r="P902" s="89">
        <f t="shared" si="488"/>
        <v>0</v>
      </c>
      <c r="Q902" s="11">
        <f t="shared" si="498"/>
        <v>0</v>
      </c>
      <c r="R902" s="7">
        <f t="shared" si="496"/>
        <v>0</v>
      </c>
      <c r="S902" s="89">
        <f t="shared" si="503"/>
        <v>0</v>
      </c>
      <c r="T902" s="98">
        <f t="shared" si="497"/>
        <v>8.5000000000000006E-2</v>
      </c>
      <c r="U902" s="97">
        <f t="shared" si="502"/>
        <v>7</v>
      </c>
      <c r="V902" s="97">
        <v>252</v>
      </c>
      <c r="W902" s="96">
        <f t="shared" si="489"/>
        <v>1.00226868</v>
      </c>
      <c r="X902" s="89">
        <f t="shared" si="490"/>
        <v>0</v>
      </c>
      <c r="Y902" s="137">
        <f t="shared" si="491"/>
        <v>0</v>
      </c>
      <c r="Z902" s="99" t="str">
        <f t="shared" si="499"/>
        <v>J=</v>
      </c>
      <c r="AA902" s="94">
        <f t="shared" si="500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492"/>
        <v>45779</v>
      </c>
      <c r="B903" s="89">
        <f t="shared" si="485"/>
        <v>0</v>
      </c>
      <c r="C903" s="89">
        <f t="shared" si="505"/>
        <v>3.1009221856947988E-9</v>
      </c>
      <c r="D903" s="90">
        <f t="shared" si="493"/>
        <v>7205.03</v>
      </c>
      <c r="E903" s="91">
        <f t="shared" si="508"/>
        <v>7245.38</v>
      </c>
      <c r="F903" s="92">
        <f t="shared" si="509"/>
        <v>45738</v>
      </c>
      <c r="G903" s="93">
        <f t="shared" si="486"/>
        <v>5.6002542668107669E-3</v>
      </c>
      <c r="H903" s="94">
        <f t="shared" si="510"/>
        <v>45797</v>
      </c>
      <c r="I903" s="94">
        <f t="shared" si="487"/>
        <v>45797</v>
      </c>
      <c r="J903" s="95">
        <f t="shared" si="494"/>
        <v>19</v>
      </c>
      <c r="K903" s="95">
        <f t="shared" si="507"/>
        <v>7</v>
      </c>
      <c r="L903" s="8">
        <f t="shared" si="495"/>
        <v>1.0020596100000001</v>
      </c>
      <c r="M903" s="96">
        <f t="shared" si="506"/>
        <v>1.0131006499999999</v>
      </c>
      <c r="N903" s="96">
        <f t="shared" si="501"/>
        <v>1.1270947466702457</v>
      </c>
      <c r="O903" s="89">
        <f t="shared" si="504"/>
        <v>1.1294161199999999</v>
      </c>
      <c r="P903" s="89">
        <f t="shared" si="488"/>
        <v>0</v>
      </c>
      <c r="Q903" s="11">
        <f t="shared" si="498"/>
        <v>0</v>
      </c>
      <c r="R903" s="7">
        <f t="shared" si="496"/>
        <v>0</v>
      </c>
      <c r="S903" s="89">
        <f t="shared" si="503"/>
        <v>0</v>
      </c>
      <c r="T903" s="98">
        <f t="shared" si="497"/>
        <v>8.5000000000000006E-2</v>
      </c>
      <c r="U903" s="97">
        <f t="shared" si="502"/>
        <v>7</v>
      </c>
      <c r="V903" s="97">
        <v>252</v>
      </c>
      <c r="W903" s="96">
        <f t="shared" si="489"/>
        <v>1.00226868</v>
      </c>
      <c r="X903" s="89">
        <f t="shared" si="490"/>
        <v>0</v>
      </c>
      <c r="Y903" s="137">
        <f t="shared" si="491"/>
        <v>0</v>
      </c>
      <c r="Z903" s="99" t="str">
        <f t="shared" si="499"/>
        <v>J=</v>
      </c>
      <c r="AA903" s="94">
        <f t="shared" si="500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492"/>
        <v>45780</v>
      </c>
      <c r="B904" s="89">
        <f t="shared" si="485"/>
        <v>0</v>
      </c>
      <c r="C904" s="89">
        <f t="shared" si="505"/>
        <v>3.1009221856947988E-9</v>
      </c>
      <c r="D904" s="90">
        <f t="shared" si="493"/>
        <v>7205.03</v>
      </c>
      <c r="E904" s="91">
        <f t="shared" si="508"/>
        <v>7245.38</v>
      </c>
      <c r="F904" s="92">
        <f t="shared" si="509"/>
        <v>45738</v>
      </c>
      <c r="G904" s="93">
        <f t="shared" si="486"/>
        <v>5.6002542668107669E-3</v>
      </c>
      <c r="H904" s="94">
        <f t="shared" si="510"/>
        <v>45797</v>
      </c>
      <c r="I904" s="94">
        <f t="shared" si="487"/>
        <v>45797</v>
      </c>
      <c r="J904" s="95">
        <f t="shared" si="494"/>
        <v>19</v>
      </c>
      <c r="K904" s="95">
        <f t="shared" si="507"/>
        <v>8</v>
      </c>
      <c r="L904" s="8">
        <f t="shared" si="495"/>
        <v>1.0023541899999999</v>
      </c>
      <c r="M904" s="96">
        <f t="shared" si="506"/>
        <v>1.0131006499999999</v>
      </c>
      <c r="N904" s="96">
        <f t="shared" si="501"/>
        <v>1.1270947466702457</v>
      </c>
      <c r="O904" s="89">
        <f t="shared" si="504"/>
        <v>1.12974814</v>
      </c>
      <c r="P904" s="89">
        <f t="shared" si="488"/>
        <v>0</v>
      </c>
      <c r="Q904" s="11">
        <f t="shared" si="498"/>
        <v>0</v>
      </c>
      <c r="R904" s="7">
        <f t="shared" si="496"/>
        <v>0</v>
      </c>
      <c r="S904" s="89">
        <f t="shared" si="503"/>
        <v>0</v>
      </c>
      <c r="T904" s="98">
        <f t="shared" si="497"/>
        <v>8.5000000000000006E-2</v>
      </c>
      <c r="U904" s="97">
        <f t="shared" si="502"/>
        <v>8</v>
      </c>
      <c r="V904" s="97">
        <v>252</v>
      </c>
      <c r="W904" s="96">
        <f t="shared" si="489"/>
        <v>1.0025931969999999</v>
      </c>
      <c r="X904" s="89">
        <f t="shared" si="490"/>
        <v>0</v>
      </c>
      <c r="Y904" s="137">
        <f t="shared" si="491"/>
        <v>0</v>
      </c>
      <c r="Z904" s="99" t="str">
        <f t="shared" si="499"/>
        <v>J=</v>
      </c>
      <c r="AA904" s="94">
        <f t="shared" si="500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492"/>
        <v>45781</v>
      </c>
      <c r="B905" s="89">
        <f t="shared" si="485"/>
        <v>0</v>
      </c>
      <c r="C905" s="89">
        <f t="shared" si="505"/>
        <v>3.1009221856947988E-9</v>
      </c>
      <c r="D905" s="90">
        <f t="shared" si="493"/>
        <v>7205.03</v>
      </c>
      <c r="E905" s="91">
        <f t="shared" si="508"/>
        <v>7245.38</v>
      </c>
      <c r="F905" s="92">
        <f t="shared" si="509"/>
        <v>45738</v>
      </c>
      <c r="G905" s="93">
        <f t="shared" si="486"/>
        <v>5.6002542668107669E-3</v>
      </c>
      <c r="H905" s="94">
        <f t="shared" si="510"/>
        <v>45797</v>
      </c>
      <c r="I905" s="94">
        <f t="shared" si="487"/>
        <v>45797</v>
      </c>
      <c r="J905" s="95">
        <f t="shared" si="494"/>
        <v>19</v>
      </c>
      <c r="K905" s="95">
        <f t="shared" si="507"/>
        <v>8</v>
      </c>
      <c r="L905" s="8">
        <f t="shared" si="495"/>
        <v>1.0023541899999999</v>
      </c>
      <c r="M905" s="96">
        <f t="shared" si="506"/>
        <v>1.0131006499999999</v>
      </c>
      <c r="N905" s="96">
        <f t="shared" si="501"/>
        <v>1.1270947466702457</v>
      </c>
      <c r="O905" s="89">
        <f t="shared" si="504"/>
        <v>1.12974814</v>
      </c>
      <c r="P905" s="89">
        <f t="shared" si="488"/>
        <v>0</v>
      </c>
      <c r="Q905" s="11">
        <f t="shared" si="498"/>
        <v>0</v>
      </c>
      <c r="R905" s="7">
        <f t="shared" si="496"/>
        <v>0</v>
      </c>
      <c r="S905" s="89">
        <f t="shared" si="503"/>
        <v>0</v>
      </c>
      <c r="T905" s="98">
        <f t="shared" si="497"/>
        <v>8.5000000000000006E-2</v>
      </c>
      <c r="U905" s="97">
        <f t="shared" si="502"/>
        <v>8</v>
      </c>
      <c r="V905" s="97">
        <v>252</v>
      </c>
      <c r="W905" s="96">
        <f t="shared" si="489"/>
        <v>1.0025931969999999</v>
      </c>
      <c r="X905" s="89">
        <f t="shared" si="490"/>
        <v>0</v>
      </c>
      <c r="Y905" s="137">
        <f t="shared" si="491"/>
        <v>0</v>
      </c>
      <c r="Z905" s="99" t="str">
        <f t="shared" si="499"/>
        <v>J=</v>
      </c>
      <c r="AA905" s="94">
        <f t="shared" si="500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492"/>
        <v>45782</v>
      </c>
      <c r="B906" s="89">
        <f t="shared" ref="B906:B969" si="511">(P906+X906)</f>
        <v>0</v>
      </c>
      <c r="C906" s="89">
        <f t="shared" si="505"/>
        <v>3.1009221856947988E-9</v>
      </c>
      <c r="D906" s="90">
        <f t="shared" si="493"/>
        <v>7205.03</v>
      </c>
      <c r="E906" s="91">
        <f t="shared" si="508"/>
        <v>7245.38</v>
      </c>
      <c r="F906" s="92">
        <f t="shared" si="509"/>
        <v>45738</v>
      </c>
      <c r="G906" s="93">
        <f t="shared" ref="G906:G969" si="512">(E906/D906)-1</f>
        <v>5.6002542668107669E-3</v>
      </c>
      <c r="H906" s="94">
        <f t="shared" si="510"/>
        <v>45797</v>
      </c>
      <c r="I906" s="94">
        <f t="shared" ref="I906:I969" si="513">IF(A906&gt;I905,H906,I905)</f>
        <v>45797</v>
      </c>
      <c r="J906" s="95">
        <f t="shared" si="494"/>
        <v>19</v>
      </c>
      <c r="K906" s="95">
        <f t="shared" si="507"/>
        <v>8</v>
      </c>
      <c r="L906" s="8">
        <f t="shared" si="495"/>
        <v>1.0023541899999999</v>
      </c>
      <c r="M906" s="96">
        <f t="shared" si="506"/>
        <v>1.0131006499999999</v>
      </c>
      <c r="N906" s="96">
        <f t="shared" si="501"/>
        <v>1.1270947466702457</v>
      </c>
      <c r="O906" s="89">
        <f t="shared" si="504"/>
        <v>1.12974814</v>
      </c>
      <c r="P906" s="89">
        <f t="shared" ref="P906:P969" si="514">TRUNC(C906*O906,8)</f>
        <v>0</v>
      </c>
      <c r="Q906" s="11">
        <f t="shared" si="498"/>
        <v>0</v>
      </c>
      <c r="R906" s="7">
        <f t="shared" si="496"/>
        <v>0</v>
      </c>
      <c r="S906" s="89">
        <f t="shared" si="503"/>
        <v>0</v>
      </c>
      <c r="T906" s="98">
        <f t="shared" si="497"/>
        <v>8.5000000000000006E-2</v>
      </c>
      <c r="U906" s="97">
        <f t="shared" si="502"/>
        <v>8</v>
      </c>
      <c r="V906" s="97">
        <v>252</v>
      </c>
      <c r="W906" s="96">
        <f t="shared" ref="W906:W969" si="515">ROUND((1+T906)^TRUNC((U906/V906),9),9)</f>
        <v>1.0025931969999999</v>
      </c>
      <c r="X906" s="89">
        <f t="shared" ref="X906:X969" si="516">TRUNC((P906*(W906-1)),8)</f>
        <v>0</v>
      </c>
      <c r="Y906" s="137">
        <f t="shared" ref="Y906:Y969" si="517">IF(AND(Q906&gt;0,Z906&lt;&gt;"INCORPJ="),S906+X906,0)</f>
        <v>0</v>
      </c>
      <c r="Z906" s="99" t="str">
        <f t="shared" si="499"/>
        <v>J=</v>
      </c>
      <c r="AA906" s="94">
        <f t="shared" si="500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18">(A906+1)</f>
        <v>45783</v>
      </c>
      <c r="B907" s="89">
        <f t="shared" si="511"/>
        <v>0</v>
      </c>
      <c r="C907" s="89">
        <f t="shared" si="505"/>
        <v>3.1009221856947988E-9</v>
      </c>
      <c r="D907" s="90">
        <f t="shared" ref="D907:D970" si="519">IF(E907=E906,D906,E906)</f>
        <v>7205.03</v>
      </c>
      <c r="E907" s="91">
        <f t="shared" si="508"/>
        <v>7245.38</v>
      </c>
      <c r="F907" s="92">
        <f t="shared" si="509"/>
        <v>45738</v>
      </c>
      <c r="G907" s="93">
        <f t="shared" si="512"/>
        <v>5.6002542668107669E-3</v>
      </c>
      <c r="H907" s="94">
        <f t="shared" si="510"/>
        <v>45797</v>
      </c>
      <c r="I907" s="94">
        <f t="shared" si="513"/>
        <v>45797</v>
      </c>
      <c r="J907" s="95">
        <f t="shared" ref="J907:J970" si="520">IF(I907=I906,J906,NETWORKDAYS(I906,I907,$AD$201:$AD$502)-1)</f>
        <v>19</v>
      </c>
      <c r="K907" s="95">
        <f t="shared" si="507"/>
        <v>9</v>
      </c>
      <c r="L907" s="8">
        <f t="shared" ref="L907:L970" si="521">IF(E907&lt;D907,1,TRUNC((E907/D907)^TRUNC((K907/J907),9),8))</f>
        <v>1.0026488499999999</v>
      </c>
      <c r="M907" s="96">
        <f t="shared" si="506"/>
        <v>1.0131006499999999</v>
      </c>
      <c r="N907" s="96">
        <f t="shared" si="501"/>
        <v>1.1270947466702457</v>
      </c>
      <c r="O907" s="89">
        <f t="shared" si="504"/>
        <v>1.13008025</v>
      </c>
      <c r="P907" s="89">
        <f t="shared" si="514"/>
        <v>0</v>
      </c>
      <c r="Q907" s="11">
        <f t="shared" si="498"/>
        <v>0</v>
      </c>
      <c r="R907" s="7">
        <f t="shared" ref="R907:R970" si="522">IF(Q907&gt;0,VLOOKUP($A907,$AD$10:$AI$200,6),0)</f>
        <v>0</v>
      </c>
      <c r="S907" s="89">
        <f t="shared" si="503"/>
        <v>0</v>
      </c>
      <c r="T907" s="98">
        <f t="shared" ref="T907:T970" si="523">(T906)</f>
        <v>8.5000000000000006E-2</v>
      </c>
      <c r="U907" s="97">
        <f t="shared" si="502"/>
        <v>9</v>
      </c>
      <c r="V907" s="97">
        <v>252</v>
      </c>
      <c r="W907" s="96">
        <f t="shared" si="515"/>
        <v>1.0029178190000001</v>
      </c>
      <c r="X907" s="89">
        <f t="shared" si="516"/>
        <v>0</v>
      </c>
      <c r="Y907" s="137">
        <f t="shared" si="517"/>
        <v>0</v>
      </c>
      <c r="Z907" s="99" t="str">
        <f t="shared" si="499"/>
        <v>J=</v>
      </c>
      <c r="AA907" s="94">
        <f t="shared" si="500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18"/>
        <v>45784</v>
      </c>
      <c r="B908" s="89">
        <f t="shared" si="511"/>
        <v>0</v>
      </c>
      <c r="C908" s="89">
        <f t="shared" si="505"/>
        <v>3.1009221856947988E-9</v>
      </c>
      <c r="D908" s="90">
        <f t="shared" si="519"/>
        <v>7205.03</v>
      </c>
      <c r="E908" s="91">
        <f t="shared" si="508"/>
        <v>7245.38</v>
      </c>
      <c r="F908" s="92">
        <f t="shared" si="509"/>
        <v>45738</v>
      </c>
      <c r="G908" s="93">
        <f t="shared" si="512"/>
        <v>5.6002542668107669E-3</v>
      </c>
      <c r="H908" s="94">
        <f t="shared" si="510"/>
        <v>45797</v>
      </c>
      <c r="I908" s="94">
        <f t="shared" si="513"/>
        <v>45797</v>
      </c>
      <c r="J908" s="95">
        <f t="shared" si="520"/>
        <v>19</v>
      </c>
      <c r="K908" s="95">
        <f t="shared" si="507"/>
        <v>10</v>
      </c>
      <c r="L908" s="8">
        <f t="shared" si="521"/>
        <v>1.0029436</v>
      </c>
      <c r="M908" s="96">
        <f t="shared" si="506"/>
        <v>1.0131006499999999</v>
      </c>
      <c r="N908" s="96">
        <f t="shared" si="501"/>
        <v>1.1270947466702457</v>
      </c>
      <c r="O908" s="89">
        <f t="shared" si="504"/>
        <v>1.1304124600000001</v>
      </c>
      <c r="P908" s="89">
        <f t="shared" si="514"/>
        <v>0</v>
      </c>
      <c r="Q908" s="11">
        <f t="shared" ref="Q908:Q971" si="524">IF(VLOOKUP(A908,AD$10:AK$200,8)=VLOOKUP(A907,AD$10:AK$200,8),0,VLOOKUP(A908,AD$10:AK$200,8))</f>
        <v>0</v>
      </c>
      <c r="R908" s="7">
        <f t="shared" si="522"/>
        <v>0</v>
      </c>
      <c r="S908" s="89">
        <f t="shared" si="503"/>
        <v>0</v>
      </c>
      <c r="T908" s="98">
        <f t="shared" si="523"/>
        <v>8.5000000000000006E-2</v>
      </c>
      <c r="U908" s="97">
        <f t="shared" si="502"/>
        <v>10</v>
      </c>
      <c r="V908" s="97">
        <v>252</v>
      </c>
      <c r="W908" s="96">
        <f t="shared" si="515"/>
        <v>1.0032425469999999</v>
      </c>
      <c r="X908" s="89">
        <f t="shared" si="516"/>
        <v>0</v>
      </c>
      <c r="Y908" s="137">
        <f t="shared" si="517"/>
        <v>0</v>
      </c>
      <c r="Z908" s="99" t="str">
        <f t="shared" ref="Z908:Z971" si="525">IF($Q907&gt;0,VLOOKUP($A907,$AD$10:$AM$200,9),Z907)</f>
        <v>J=</v>
      </c>
      <c r="AA908" s="94">
        <f t="shared" ref="AA908:AA971" si="526">IF($Q907&gt;0,VLOOKUP($A907,$AD$10:$AM$200,10),AA907)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18"/>
        <v>45785</v>
      </c>
      <c r="B909" s="89">
        <f t="shared" si="511"/>
        <v>0</v>
      </c>
      <c r="C909" s="89">
        <f t="shared" si="505"/>
        <v>3.1009221856947988E-9</v>
      </c>
      <c r="D909" s="90">
        <f t="shared" si="519"/>
        <v>7205.03</v>
      </c>
      <c r="E909" s="91">
        <f t="shared" si="508"/>
        <v>7245.38</v>
      </c>
      <c r="F909" s="92">
        <f t="shared" si="509"/>
        <v>45738</v>
      </c>
      <c r="G909" s="93">
        <f t="shared" si="512"/>
        <v>5.6002542668107669E-3</v>
      </c>
      <c r="H909" s="94">
        <f t="shared" si="510"/>
        <v>45797</v>
      </c>
      <c r="I909" s="94">
        <f t="shared" si="513"/>
        <v>45797</v>
      </c>
      <c r="J909" s="95">
        <f t="shared" si="520"/>
        <v>19</v>
      </c>
      <c r="K909" s="95">
        <f t="shared" si="507"/>
        <v>11</v>
      </c>
      <c r="L909" s="8">
        <f t="shared" si="521"/>
        <v>1.0032384299999999</v>
      </c>
      <c r="M909" s="96">
        <f t="shared" si="506"/>
        <v>1.0131006499999999</v>
      </c>
      <c r="N909" s="96">
        <f t="shared" si="501"/>
        <v>1.1270947466702457</v>
      </c>
      <c r="O909" s="89">
        <f t="shared" si="504"/>
        <v>1.13074476</v>
      </c>
      <c r="P909" s="89">
        <f t="shared" si="514"/>
        <v>0</v>
      </c>
      <c r="Q909" s="11">
        <f t="shared" si="524"/>
        <v>0</v>
      </c>
      <c r="R909" s="7">
        <f t="shared" si="522"/>
        <v>0</v>
      </c>
      <c r="S909" s="89">
        <f t="shared" si="503"/>
        <v>0</v>
      </c>
      <c r="T909" s="98">
        <f t="shared" si="523"/>
        <v>8.5000000000000006E-2</v>
      </c>
      <c r="U909" s="97">
        <f t="shared" si="502"/>
        <v>11</v>
      </c>
      <c r="V909" s="97">
        <v>252</v>
      </c>
      <c r="W909" s="96">
        <f t="shared" si="515"/>
        <v>1.0035673789999999</v>
      </c>
      <c r="X909" s="89">
        <f t="shared" si="516"/>
        <v>0</v>
      </c>
      <c r="Y909" s="137">
        <f t="shared" si="517"/>
        <v>0</v>
      </c>
      <c r="Z909" s="99" t="str">
        <f t="shared" si="525"/>
        <v>J=</v>
      </c>
      <c r="AA909" s="94">
        <f t="shared" si="526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18"/>
        <v>45786</v>
      </c>
      <c r="B910" s="89">
        <f t="shared" si="511"/>
        <v>0</v>
      </c>
      <c r="C910" s="89">
        <f t="shared" si="505"/>
        <v>3.1009221856947988E-9</v>
      </c>
      <c r="D910" s="90">
        <f t="shared" si="519"/>
        <v>7205.03</v>
      </c>
      <c r="E910" s="91">
        <f t="shared" si="508"/>
        <v>7245.38</v>
      </c>
      <c r="F910" s="92">
        <f t="shared" si="509"/>
        <v>45738</v>
      </c>
      <c r="G910" s="93">
        <f t="shared" si="512"/>
        <v>5.6002542668107669E-3</v>
      </c>
      <c r="H910" s="94">
        <f t="shared" si="510"/>
        <v>45797</v>
      </c>
      <c r="I910" s="94">
        <f t="shared" si="513"/>
        <v>45797</v>
      </c>
      <c r="J910" s="95">
        <f t="shared" si="520"/>
        <v>19</v>
      </c>
      <c r="K910" s="95">
        <f t="shared" si="507"/>
        <v>12</v>
      </c>
      <c r="L910" s="8">
        <f t="shared" si="521"/>
        <v>1.00353336</v>
      </c>
      <c r="M910" s="96">
        <f t="shared" si="506"/>
        <v>1.0131006499999999</v>
      </c>
      <c r="N910" s="96">
        <f t="shared" si="501"/>
        <v>1.1270947466702457</v>
      </c>
      <c r="O910" s="89">
        <f t="shared" si="504"/>
        <v>1.13107717</v>
      </c>
      <c r="P910" s="89">
        <f t="shared" si="514"/>
        <v>0</v>
      </c>
      <c r="Q910" s="11">
        <f t="shared" si="524"/>
        <v>0</v>
      </c>
      <c r="R910" s="7">
        <f t="shared" si="522"/>
        <v>0</v>
      </c>
      <c r="S910" s="89">
        <f t="shared" si="503"/>
        <v>0</v>
      </c>
      <c r="T910" s="98">
        <f t="shared" si="523"/>
        <v>8.5000000000000006E-2</v>
      </c>
      <c r="U910" s="97">
        <f t="shared" si="502"/>
        <v>12</v>
      </c>
      <c r="V910" s="97">
        <v>252</v>
      </c>
      <c r="W910" s="96">
        <f t="shared" si="515"/>
        <v>1.003892317</v>
      </c>
      <c r="X910" s="89">
        <f t="shared" si="516"/>
        <v>0</v>
      </c>
      <c r="Y910" s="137">
        <f t="shared" si="517"/>
        <v>0</v>
      </c>
      <c r="Z910" s="99" t="str">
        <f t="shared" si="525"/>
        <v>J=</v>
      </c>
      <c r="AA910" s="94">
        <f t="shared" si="526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18"/>
        <v>45787</v>
      </c>
      <c r="B911" s="89">
        <f t="shared" si="511"/>
        <v>0</v>
      </c>
      <c r="C911" s="89">
        <f t="shared" si="505"/>
        <v>3.1009221856947988E-9</v>
      </c>
      <c r="D911" s="90">
        <f t="shared" si="519"/>
        <v>7205.03</v>
      </c>
      <c r="E911" s="91">
        <f t="shared" si="508"/>
        <v>7245.38</v>
      </c>
      <c r="F911" s="92">
        <f t="shared" si="509"/>
        <v>45738</v>
      </c>
      <c r="G911" s="93">
        <f t="shared" si="512"/>
        <v>5.6002542668107669E-3</v>
      </c>
      <c r="H911" s="94">
        <f t="shared" si="510"/>
        <v>45797</v>
      </c>
      <c r="I911" s="94">
        <f t="shared" si="513"/>
        <v>45797</v>
      </c>
      <c r="J911" s="95">
        <f t="shared" si="520"/>
        <v>19</v>
      </c>
      <c r="K911" s="95">
        <f t="shared" si="507"/>
        <v>13</v>
      </c>
      <c r="L911" s="8">
        <f t="shared" si="521"/>
        <v>1.0038283699999999</v>
      </c>
      <c r="M911" s="96">
        <f t="shared" si="506"/>
        <v>1.0131006499999999</v>
      </c>
      <c r="N911" s="96">
        <f t="shared" si="501"/>
        <v>1.1270947466702457</v>
      </c>
      <c r="O911" s="89">
        <f t="shared" si="504"/>
        <v>1.13140968</v>
      </c>
      <c r="P911" s="89">
        <f t="shared" si="514"/>
        <v>0</v>
      </c>
      <c r="Q911" s="11">
        <f t="shared" si="524"/>
        <v>0</v>
      </c>
      <c r="R911" s="7">
        <f t="shared" si="522"/>
        <v>0</v>
      </c>
      <c r="S911" s="89">
        <f t="shared" si="503"/>
        <v>0</v>
      </c>
      <c r="T911" s="98">
        <f t="shared" si="523"/>
        <v>8.5000000000000006E-2</v>
      </c>
      <c r="U911" s="97">
        <f t="shared" si="502"/>
        <v>13</v>
      </c>
      <c r="V911" s="97">
        <v>252</v>
      </c>
      <c r="W911" s="96">
        <f t="shared" si="515"/>
        <v>1.0042173590000001</v>
      </c>
      <c r="X911" s="89">
        <f t="shared" si="516"/>
        <v>0</v>
      </c>
      <c r="Y911" s="137">
        <f t="shared" si="517"/>
        <v>0</v>
      </c>
      <c r="Z911" s="99" t="str">
        <f t="shared" si="525"/>
        <v>J=</v>
      </c>
      <c r="AA911" s="94">
        <f t="shared" si="526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18"/>
        <v>45788</v>
      </c>
      <c r="B912" s="89">
        <f t="shared" si="511"/>
        <v>0</v>
      </c>
      <c r="C912" s="89">
        <f t="shared" si="505"/>
        <v>3.1009221856947988E-9</v>
      </c>
      <c r="D912" s="90">
        <f t="shared" si="519"/>
        <v>7205.03</v>
      </c>
      <c r="E912" s="91">
        <f t="shared" si="508"/>
        <v>7245.38</v>
      </c>
      <c r="F912" s="92">
        <f t="shared" si="509"/>
        <v>45738</v>
      </c>
      <c r="G912" s="93">
        <f t="shared" si="512"/>
        <v>5.6002542668107669E-3</v>
      </c>
      <c r="H912" s="94">
        <f t="shared" si="510"/>
        <v>45797</v>
      </c>
      <c r="I912" s="94">
        <f t="shared" si="513"/>
        <v>45797</v>
      </c>
      <c r="J912" s="95">
        <f t="shared" si="520"/>
        <v>19</v>
      </c>
      <c r="K912" s="95">
        <f t="shared" si="507"/>
        <v>13</v>
      </c>
      <c r="L912" s="8">
        <f t="shared" si="521"/>
        <v>1.0038283699999999</v>
      </c>
      <c r="M912" s="96">
        <f t="shared" si="506"/>
        <v>1.0131006499999999</v>
      </c>
      <c r="N912" s="96">
        <f t="shared" si="501"/>
        <v>1.1270947466702457</v>
      </c>
      <c r="O912" s="89">
        <f t="shared" si="504"/>
        <v>1.13140968</v>
      </c>
      <c r="P912" s="89">
        <f t="shared" si="514"/>
        <v>0</v>
      </c>
      <c r="Q912" s="11">
        <f t="shared" si="524"/>
        <v>0</v>
      </c>
      <c r="R912" s="7">
        <f t="shared" si="522"/>
        <v>0</v>
      </c>
      <c r="S912" s="89">
        <f t="shared" si="503"/>
        <v>0</v>
      </c>
      <c r="T912" s="98">
        <f t="shared" si="523"/>
        <v>8.5000000000000006E-2</v>
      </c>
      <c r="U912" s="97">
        <f t="shared" si="502"/>
        <v>13</v>
      </c>
      <c r="V912" s="97">
        <v>252</v>
      </c>
      <c r="W912" s="96">
        <f t="shared" si="515"/>
        <v>1.0042173590000001</v>
      </c>
      <c r="X912" s="89">
        <f t="shared" si="516"/>
        <v>0</v>
      </c>
      <c r="Y912" s="137">
        <f t="shared" si="517"/>
        <v>0</v>
      </c>
      <c r="Z912" s="99" t="str">
        <f t="shared" si="525"/>
        <v>J=</v>
      </c>
      <c r="AA912" s="94">
        <f t="shared" si="526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18"/>
        <v>45789</v>
      </c>
      <c r="B913" s="89">
        <f t="shared" si="511"/>
        <v>0</v>
      </c>
      <c r="C913" s="89">
        <f t="shared" si="505"/>
        <v>3.1009221856947988E-9</v>
      </c>
      <c r="D913" s="90">
        <f t="shared" si="519"/>
        <v>7205.03</v>
      </c>
      <c r="E913" s="91">
        <f t="shared" si="508"/>
        <v>7245.38</v>
      </c>
      <c r="F913" s="92">
        <f t="shared" si="509"/>
        <v>45738</v>
      </c>
      <c r="G913" s="93">
        <f t="shared" si="512"/>
        <v>5.6002542668107669E-3</v>
      </c>
      <c r="H913" s="94">
        <f t="shared" si="510"/>
        <v>45797</v>
      </c>
      <c r="I913" s="94">
        <f t="shared" si="513"/>
        <v>45797</v>
      </c>
      <c r="J913" s="95">
        <f t="shared" si="520"/>
        <v>19</v>
      </c>
      <c r="K913" s="95">
        <f t="shared" si="507"/>
        <v>13</v>
      </c>
      <c r="L913" s="8">
        <f t="shared" si="521"/>
        <v>1.0038283699999999</v>
      </c>
      <c r="M913" s="96">
        <f t="shared" si="506"/>
        <v>1.0131006499999999</v>
      </c>
      <c r="N913" s="96">
        <f t="shared" si="501"/>
        <v>1.1270947466702457</v>
      </c>
      <c r="O913" s="89">
        <f t="shared" si="504"/>
        <v>1.13140968</v>
      </c>
      <c r="P913" s="89">
        <f t="shared" si="514"/>
        <v>0</v>
      </c>
      <c r="Q913" s="11">
        <f t="shared" si="524"/>
        <v>0</v>
      </c>
      <c r="R913" s="7">
        <f t="shared" si="522"/>
        <v>0</v>
      </c>
      <c r="S913" s="89">
        <f t="shared" si="503"/>
        <v>0</v>
      </c>
      <c r="T913" s="98">
        <f t="shared" si="523"/>
        <v>8.5000000000000006E-2</v>
      </c>
      <c r="U913" s="97">
        <f t="shared" si="502"/>
        <v>13</v>
      </c>
      <c r="V913" s="97">
        <v>252</v>
      </c>
      <c r="W913" s="96">
        <f t="shared" si="515"/>
        <v>1.0042173590000001</v>
      </c>
      <c r="X913" s="89">
        <f t="shared" si="516"/>
        <v>0</v>
      </c>
      <c r="Y913" s="137">
        <f t="shared" si="517"/>
        <v>0</v>
      </c>
      <c r="Z913" s="99" t="str">
        <f t="shared" si="525"/>
        <v>J=</v>
      </c>
      <c r="AA913" s="94">
        <f t="shared" si="526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18"/>
        <v>45790</v>
      </c>
      <c r="B914" s="89">
        <f t="shared" si="511"/>
        <v>0</v>
      </c>
      <c r="C914" s="89">
        <f t="shared" si="505"/>
        <v>3.1009221856947988E-9</v>
      </c>
      <c r="D914" s="90">
        <f t="shared" si="519"/>
        <v>7205.03</v>
      </c>
      <c r="E914" s="91">
        <f t="shared" si="508"/>
        <v>7245.38</v>
      </c>
      <c r="F914" s="92">
        <f t="shared" si="509"/>
        <v>45738</v>
      </c>
      <c r="G914" s="93">
        <f t="shared" si="512"/>
        <v>5.6002542668107669E-3</v>
      </c>
      <c r="H914" s="94">
        <f t="shared" si="510"/>
        <v>45797</v>
      </c>
      <c r="I914" s="94">
        <f t="shared" si="513"/>
        <v>45797</v>
      </c>
      <c r="J914" s="95">
        <f t="shared" si="520"/>
        <v>19</v>
      </c>
      <c r="K914" s="95">
        <f t="shared" si="507"/>
        <v>14</v>
      </c>
      <c r="L914" s="8">
        <f t="shared" si="521"/>
        <v>1.00412346</v>
      </c>
      <c r="M914" s="96">
        <f t="shared" si="506"/>
        <v>1.0131006499999999</v>
      </c>
      <c r="N914" s="96">
        <f t="shared" si="501"/>
        <v>1.1270947466702457</v>
      </c>
      <c r="O914" s="89">
        <f t="shared" si="504"/>
        <v>1.1317422699999999</v>
      </c>
      <c r="P914" s="89">
        <f t="shared" si="514"/>
        <v>0</v>
      </c>
      <c r="Q914" s="11">
        <f t="shared" si="524"/>
        <v>0</v>
      </c>
      <c r="R914" s="7">
        <f t="shared" si="522"/>
        <v>0</v>
      </c>
      <c r="S914" s="89">
        <f t="shared" si="503"/>
        <v>0</v>
      </c>
      <c r="T914" s="98">
        <f t="shared" si="523"/>
        <v>8.5000000000000006E-2</v>
      </c>
      <c r="U914" s="97">
        <f t="shared" si="502"/>
        <v>14</v>
      </c>
      <c r="V914" s="97">
        <v>252</v>
      </c>
      <c r="W914" s="96">
        <f t="shared" si="515"/>
        <v>1.0045425079999999</v>
      </c>
      <c r="X914" s="89">
        <f t="shared" si="516"/>
        <v>0</v>
      </c>
      <c r="Y914" s="137">
        <f t="shared" si="517"/>
        <v>0</v>
      </c>
      <c r="Z914" s="99" t="str">
        <f t="shared" si="525"/>
        <v>J=</v>
      </c>
      <c r="AA914" s="94">
        <f t="shared" si="526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18"/>
        <v>45791</v>
      </c>
      <c r="B915" s="89">
        <f t="shared" si="511"/>
        <v>0</v>
      </c>
      <c r="C915" s="89">
        <f t="shared" si="505"/>
        <v>3.1009221856947988E-9</v>
      </c>
      <c r="D915" s="90">
        <f t="shared" si="519"/>
        <v>7205.03</v>
      </c>
      <c r="E915" s="91">
        <f t="shared" si="508"/>
        <v>7245.38</v>
      </c>
      <c r="F915" s="92">
        <f t="shared" si="509"/>
        <v>45738</v>
      </c>
      <c r="G915" s="93">
        <f t="shared" si="512"/>
        <v>5.6002542668107669E-3</v>
      </c>
      <c r="H915" s="94">
        <f t="shared" si="510"/>
        <v>45797</v>
      </c>
      <c r="I915" s="94">
        <f t="shared" si="513"/>
        <v>45797</v>
      </c>
      <c r="J915" s="95">
        <f t="shared" si="520"/>
        <v>19</v>
      </c>
      <c r="K915" s="95">
        <f t="shared" si="507"/>
        <v>15</v>
      </c>
      <c r="L915" s="8">
        <f t="shared" si="521"/>
        <v>1.0044186500000001</v>
      </c>
      <c r="M915" s="96">
        <f t="shared" si="506"/>
        <v>1.0131006499999999</v>
      </c>
      <c r="N915" s="96">
        <f t="shared" si="501"/>
        <v>1.1270947466702457</v>
      </c>
      <c r="O915" s="89">
        <f t="shared" si="504"/>
        <v>1.1320749800000001</v>
      </c>
      <c r="P915" s="89">
        <f t="shared" si="514"/>
        <v>0</v>
      </c>
      <c r="Q915" s="11">
        <f t="shared" si="524"/>
        <v>0</v>
      </c>
      <c r="R915" s="7">
        <f t="shared" si="522"/>
        <v>0</v>
      </c>
      <c r="S915" s="89">
        <f t="shared" si="503"/>
        <v>0</v>
      </c>
      <c r="T915" s="98">
        <f t="shared" si="523"/>
        <v>8.5000000000000006E-2</v>
      </c>
      <c r="U915" s="97">
        <f t="shared" si="502"/>
        <v>15</v>
      </c>
      <c r="V915" s="97">
        <v>252</v>
      </c>
      <c r="W915" s="96">
        <f t="shared" si="515"/>
        <v>1.0048677610000001</v>
      </c>
      <c r="X915" s="89">
        <f t="shared" si="516"/>
        <v>0</v>
      </c>
      <c r="Y915" s="137">
        <f t="shared" si="517"/>
        <v>0</v>
      </c>
      <c r="Z915" s="99" t="str">
        <f t="shared" si="525"/>
        <v>J=</v>
      </c>
      <c r="AA915" s="94">
        <f t="shared" si="526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18"/>
        <v>45792</v>
      </c>
      <c r="B916" s="89">
        <f t="shared" si="511"/>
        <v>0</v>
      </c>
      <c r="C916" s="89">
        <f t="shared" si="505"/>
        <v>3.1009221856947988E-9</v>
      </c>
      <c r="D916" s="90">
        <f t="shared" si="519"/>
        <v>7205.03</v>
      </c>
      <c r="E916" s="91">
        <f t="shared" si="508"/>
        <v>7245.38</v>
      </c>
      <c r="F916" s="92">
        <f t="shared" si="509"/>
        <v>45738</v>
      </c>
      <c r="G916" s="93">
        <f t="shared" si="512"/>
        <v>5.6002542668107669E-3</v>
      </c>
      <c r="H916" s="94">
        <f t="shared" si="510"/>
        <v>45797</v>
      </c>
      <c r="I916" s="94">
        <f t="shared" si="513"/>
        <v>45797</v>
      </c>
      <c r="J916" s="95">
        <f t="shared" si="520"/>
        <v>19</v>
      </c>
      <c r="K916" s="95">
        <f t="shared" si="507"/>
        <v>16</v>
      </c>
      <c r="L916" s="8">
        <f t="shared" si="521"/>
        <v>1.0047139199999999</v>
      </c>
      <c r="M916" s="96">
        <f t="shared" si="506"/>
        <v>1.0131006499999999</v>
      </c>
      <c r="N916" s="96">
        <f t="shared" si="501"/>
        <v>1.1270947466702457</v>
      </c>
      <c r="O916" s="89">
        <f t="shared" si="504"/>
        <v>1.1324077800000001</v>
      </c>
      <c r="P916" s="89">
        <f t="shared" si="514"/>
        <v>0</v>
      </c>
      <c r="Q916" s="11">
        <f t="shared" si="524"/>
        <v>0</v>
      </c>
      <c r="R916" s="7">
        <f t="shared" si="522"/>
        <v>0</v>
      </c>
      <c r="S916" s="89">
        <f t="shared" si="503"/>
        <v>0</v>
      </c>
      <c r="T916" s="98">
        <f t="shared" si="523"/>
        <v>8.5000000000000006E-2</v>
      </c>
      <c r="U916" s="97">
        <f t="shared" si="502"/>
        <v>16</v>
      </c>
      <c r="V916" s="97">
        <v>252</v>
      </c>
      <c r="W916" s="96">
        <f t="shared" si="515"/>
        <v>1.0051931190000001</v>
      </c>
      <c r="X916" s="89">
        <f t="shared" si="516"/>
        <v>0</v>
      </c>
      <c r="Y916" s="137">
        <f t="shared" si="517"/>
        <v>0</v>
      </c>
      <c r="Z916" s="99" t="str">
        <f t="shared" si="525"/>
        <v>J=</v>
      </c>
      <c r="AA916" s="94">
        <f t="shared" si="526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18"/>
        <v>45793</v>
      </c>
      <c r="B917" s="89">
        <f t="shared" si="511"/>
        <v>0</v>
      </c>
      <c r="C917" s="89">
        <f t="shared" si="505"/>
        <v>3.1009221856947988E-9</v>
      </c>
      <c r="D917" s="90">
        <f t="shared" si="519"/>
        <v>7205.03</v>
      </c>
      <c r="E917" s="91">
        <f t="shared" si="508"/>
        <v>7245.38</v>
      </c>
      <c r="F917" s="92">
        <f t="shared" si="509"/>
        <v>45738</v>
      </c>
      <c r="G917" s="93">
        <f t="shared" si="512"/>
        <v>5.6002542668107669E-3</v>
      </c>
      <c r="H917" s="94">
        <f t="shared" si="510"/>
        <v>45797</v>
      </c>
      <c r="I917" s="94">
        <f t="shared" si="513"/>
        <v>45797</v>
      </c>
      <c r="J917" s="95">
        <f t="shared" si="520"/>
        <v>19</v>
      </c>
      <c r="K917" s="95">
        <f t="shared" si="507"/>
        <v>17</v>
      </c>
      <c r="L917" s="8">
        <f t="shared" si="521"/>
        <v>1.00500927</v>
      </c>
      <c r="M917" s="96">
        <f t="shared" si="506"/>
        <v>1.0131006499999999</v>
      </c>
      <c r="N917" s="96">
        <f t="shared" si="501"/>
        <v>1.1270947466702457</v>
      </c>
      <c r="O917" s="89">
        <f t="shared" si="504"/>
        <v>1.1327406600000001</v>
      </c>
      <c r="P917" s="89">
        <f t="shared" si="514"/>
        <v>0</v>
      </c>
      <c r="Q917" s="11">
        <f t="shared" si="524"/>
        <v>0</v>
      </c>
      <c r="R917" s="7">
        <f t="shared" si="522"/>
        <v>0</v>
      </c>
      <c r="S917" s="89">
        <f t="shared" si="503"/>
        <v>0</v>
      </c>
      <c r="T917" s="98">
        <f t="shared" si="523"/>
        <v>8.5000000000000006E-2</v>
      </c>
      <c r="U917" s="97">
        <f t="shared" si="502"/>
        <v>17</v>
      </c>
      <c r="V917" s="97">
        <v>252</v>
      </c>
      <c r="W917" s="96">
        <f t="shared" si="515"/>
        <v>1.005518583</v>
      </c>
      <c r="X917" s="89">
        <f t="shared" si="516"/>
        <v>0</v>
      </c>
      <c r="Y917" s="137">
        <f t="shared" si="517"/>
        <v>0</v>
      </c>
      <c r="Z917" s="99" t="str">
        <f t="shared" si="525"/>
        <v>J=</v>
      </c>
      <c r="AA917" s="94">
        <f t="shared" si="526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18"/>
        <v>45794</v>
      </c>
      <c r="B918" s="89">
        <f t="shared" si="511"/>
        <v>0</v>
      </c>
      <c r="C918" s="89">
        <f t="shared" si="505"/>
        <v>3.1009221856947988E-9</v>
      </c>
      <c r="D918" s="90">
        <f t="shared" si="519"/>
        <v>7205.03</v>
      </c>
      <c r="E918" s="91">
        <f t="shared" si="508"/>
        <v>7245.38</v>
      </c>
      <c r="F918" s="92">
        <f t="shared" si="509"/>
        <v>45738</v>
      </c>
      <c r="G918" s="93">
        <f t="shared" si="512"/>
        <v>5.6002542668107669E-3</v>
      </c>
      <c r="H918" s="94">
        <f t="shared" si="510"/>
        <v>45797</v>
      </c>
      <c r="I918" s="94">
        <f t="shared" si="513"/>
        <v>45797</v>
      </c>
      <c r="J918" s="95">
        <f t="shared" si="520"/>
        <v>19</v>
      </c>
      <c r="K918" s="95">
        <f t="shared" si="507"/>
        <v>18</v>
      </c>
      <c r="L918" s="8">
        <f t="shared" si="521"/>
        <v>1.00530472</v>
      </c>
      <c r="M918" s="96">
        <f t="shared" si="506"/>
        <v>1.0131006499999999</v>
      </c>
      <c r="N918" s="96">
        <f t="shared" si="501"/>
        <v>1.1270947466702457</v>
      </c>
      <c r="O918" s="89">
        <f t="shared" si="504"/>
        <v>1.13307366</v>
      </c>
      <c r="P918" s="89">
        <f t="shared" si="514"/>
        <v>0</v>
      </c>
      <c r="Q918" s="11">
        <f t="shared" si="524"/>
        <v>0</v>
      </c>
      <c r="R918" s="7">
        <f t="shared" si="522"/>
        <v>0</v>
      </c>
      <c r="S918" s="89">
        <f t="shared" si="503"/>
        <v>0</v>
      </c>
      <c r="T918" s="98">
        <f t="shared" si="523"/>
        <v>8.5000000000000006E-2</v>
      </c>
      <c r="U918" s="97">
        <f t="shared" si="502"/>
        <v>18</v>
      </c>
      <c r="V918" s="97">
        <v>252</v>
      </c>
      <c r="W918" s="96">
        <f t="shared" si="515"/>
        <v>1.005844153</v>
      </c>
      <c r="X918" s="89">
        <f t="shared" si="516"/>
        <v>0</v>
      </c>
      <c r="Y918" s="137">
        <f t="shared" si="517"/>
        <v>0</v>
      </c>
      <c r="Z918" s="99" t="str">
        <f t="shared" si="525"/>
        <v>J=</v>
      </c>
      <c r="AA918" s="94">
        <f t="shared" si="526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18"/>
        <v>45795</v>
      </c>
      <c r="B919" s="89">
        <f t="shared" si="511"/>
        <v>0</v>
      </c>
      <c r="C919" s="89">
        <f t="shared" si="505"/>
        <v>3.1009221856947988E-9</v>
      </c>
      <c r="D919" s="90">
        <f t="shared" si="519"/>
        <v>7205.03</v>
      </c>
      <c r="E919" s="91">
        <f t="shared" si="508"/>
        <v>7245.38</v>
      </c>
      <c r="F919" s="92">
        <f t="shared" si="509"/>
        <v>45738</v>
      </c>
      <c r="G919" s="93">
        <f t="shared" si="512"/>
        <v>5.6002542668107669E-3</v>
      </c>
      <c r="H919" s="94">
        <f t="shared" si="510"/>
        <v>45797</v>
      </c>
      <c r="I919" s="94">
        <f t="shared" si="513"/>
        <v>45797</v>
      </c>
      <c r="J919" s="95">
        <f t="shared" si="520"/>
        <v>19</v>
      </c>
      <c r="K919" s="95">
        <f t="shared" si="507"/>
        <v>18</v>
      </c>
      <c r="L919" s="8">
        <f t="shared" si="521"/>
        <v>1.00530472</v>
      </c>
      <c r="M919" s="96">
        <f t="shared" si="506"/>
        <v>1.0131006499999999</v>
      </c>
      <c r="N919" s="96">
        <f t="shared" si="501"/>
        <v>1.1270947466702457</v>
      </c>
      <c r="O919" s="89">
        <f t="shared" si="504"/>
        <v>1.13307366</v>
      </c>
      <c r="P919" s="89">
        <f t="shared" si="514"/>
        <v>0</v>
      </c>
      <c r="Q919" s="11">
        <f t="shared" si="524"/>
        <v>0</v>
      </c>
      <c r="R919" s="7">
        <f t="shared" si="522"/>
        <v>0</v>
      </c>
      <c r="S919" s="89">
        <f t="shared" si="503"/>
        <v>0</v>
      </c>
      <c r="T919" s="98">
        <f t="shared" si="523"/>
        <v>8.5000000000000006E-2</v>
      </c>
      <c r="U919" s="97">
        <f t="shared" si="502"/>
        <v>18</v>
      </c>
      <c r="V919" s="97">
        <v>252</v>
      </c>
      <c r="W919" s="96">
        <f t="shared" si="515"/>
        <v>1.005844153</v>
      </c>
      <c r="X919" s="89">
        <f t="shared" si="516"/>
        <v>0</v>
      </c>
      <c r="Y919" s="137">
        <f t="shared" si="517"/>
        <v>0</v>
      </c>
      <c r="Z919" s="99" t="str">
        <f t="shared" si="525"/>
        <v>J=</v>
      </c>
      <c r="AA919" s="94">
        <f t="shared" si="526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18"/>
        <v>45796</v>
      </c>
      <c r="B920" s="89">
        <f t="shared" si="511"/>
        <v>0</v>
      </c>
      <c r="C920" s="89">
        <f t="shared" si="505"/>
        <v>3.1009221856947988E-9</v>
      </c>
      <c r="D920" s="90">
        <f t="shared" si="519"/>
        <v>7205.03</v>
      </c>
      <c r="E920" s="91">
        <f t="shared" si="508"/>
        <v>7245.38</v>
      </c>
      <c r="F920" s="92">
        <f t="shared" si="509"/>
        <v>45738</v>
      </c>
      <c r="G920" s="93">
        <f t="shared" si="512"/>
        <v>5.6002542668107669E-3</v>
      </c>
      <c r="H920" s="94">
        <f t="shared" si="510"/>
        <v>45797</v>
      </c>
      <c r="I920" s="94">
        <f t="shared" si="513"/>
        <v>45797</v>
      </c>
      <c r="J920" s="95">
        <f t="shared" si="520"/>
        <v>19</v>
      </c>
      <c r="K920" s="95">
        <f t="shared" si="507"/>
        <v>18</v>
      </c>
      <c r="L920" s="8">
        <f t="shared" si="521"/>
        <v>1.00530472</v>
      </c>
      <c r="M920" s="96">
        <f t="shared" si="506"/>
        <v>1.0131006499999999</v>
      </c>
      <c r="N920" s="96">
        <f t="shared" si="501"/>
        <v>1.1270947466702457</v>
      </c>
      <c r="O920" s="89">
        <f t="shared" si="504"/>
        <v>1.13307366</v>
      </c>
      <c r="P920" s="89">
        <f t="shared" si="514"/>
        <v>0</v>
      </c>
      <c r="Q920" s="11">
        <f t="shared" si="524"/>
        <v>0</v>
      </c>
      <c r="R920" s="7">
        <f t="shared" si="522"/>
        <v>0</v>
      </c>
      <c r="S920" s="89">
        <f t="shared" si="503"/>
        <v>0</v>
      </c>
      <c r="T920" s="98">
        <f t="shared" si="523"/>
        <v>8.5000000000000006E-2</v>
      </c>
      <c r="U920" s="97">
        <f t="shared" si="502"/>
        <v>18</v>
      </c>
      <c r="V920" s="97">
        <v>252</v>
      </c>
      <c r="W920" s="96">
        <f t="shared" si="515"/>
        <v>1.005844153</v>
      </c>
      <c r="X920" s="89">
        <f t="shared" si="516"/>
        <v>0</v>
      </c>
      <c r="Y920" s="137">
        <f t="shared" si="517"/>
        <v>0</v>
      </c>
      <c r="Z920" s="99" t="str">
        <f t="shared" si="525"/>
        <v>J=</v>
      </c>
      <c r="AA920" s="94">
        <f t="shared" si="526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18"/>
        <v>45797</v>
      </c>
      <c r="B921" s="89">
        <f t="shared" si="511"/>
        <v>0</v>
      </c>
      <c r="C921" s="89">
        <f t="shared" si="505"/>
        <v>3.1009221856947988E-9</v>
      </c>
      <c r="D921" s="90">
        <f t="shared" si="519"/>
        <v>7205.03</v>
      </c>
      <c r="E921" s="91">
        <f t="shared" si="508"/>
        <v>7245.38</v>
      </c>
      <c r="F921" s="92">
        <f t="shared" si="509"/>
        <v>45738</v>
      </c>
      <c r="G921" s="93">
        <f t="shared" si="512"/>
        <v>5.6002542668107669E-3</v>
      </c>
      <c r="H921" s="94">
        <f t="shared" si="510"/>
        <v>45828</v>
      </c>
      <c r="I921" s="94">
        <f t="shared" si="513"/>
        <v>45797</v>
      </c>
      <c r="J921" s="95">
        <f t="shared" si="520"/>
        <v>19</v>
      </c>
      <c r="K921" s="95">
        <f t="shared" si="507"/>
        <v>19</v>
      </c>
      <c r="L921" s="8">
        <f t="shared" si="521"/>
        <v>1.0056002500000001</v>
      </c>
      <c r="M921" s="96">
        <f t="shared" si="506"/>
        <v>1.0131006499999999</v>
      </c>
      <c r="N921" s="96">
        <f t="shared" si="501"/>
        <v>1.1270947466702457</v>
      </c>
      <c r="O921" s="89">
        <f t="shared" si="504"/>
        <v>1.13340675</v>
      </c>
      <c r="P921" s="89">
        <f t="shared" si="514"/>
        <v>0</v>
      </c>
      <c r="Q921" s="11">
        <f t="shared" si="524"/>
        <v>30</v>
      </c>
      <c r="R921" s="7">
        <f t="shared" si="522"/>
        <v>2.1961999999999999E-2</v>
      </c>
      <c r="S921" s="89">
        <f t="shared" si="503"/>
        <v>0</v>
      </c>
      <c r="T921" s="98">
        <f t="shared" si="523"/>
        <v>8.5000000000000006E-2</v>
      </c>
      <c r="U921" s="97">
        <f t="shared" si="502"/>
        <v>19</v>
      </c>
      <c r="V921" s="97">
        <v>252</v>
      </c>
      <c r="W921" s="96">
        <f t="shared" si="515"/>
        <v>1.0061698269999999</v>
      </c>
      <c r="X921" s="89">
        <f t="shared" si="516"/>
        <v>0</v>
      </c>
      <c r="Y921" s="137">
        <f t="shared" si="517"/>
        <v>0</v>
      </c>
      <c r="Z921" s="99" t="str">
        <f t="shared" si="525"/>
        <v>J=</v>
      </c>
      <c r="AA921" s="94">
        <f t="shared" si="526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18"/>
        <v>45798</v>
      </c>
      <c r="B922" s="89">
        <f t="shared" si="511"/>
        <v>0</v>
      </c>
      <c r="C922" s="89">
        <f t="shared" si="505"/>
        <v>3.1009221856947988E-9</v>
      </c>
      <c r="D922" s="90">
        <f t="shared" si="519"/>
        <v>7205.03</v>
      </c>
      <c r="E922" s="91">
        <f t="shared" si="508"/>
        <v>7245.38</v>
      </c>
      <c r="F922" s="92">
        <f t="shared" si="509"/>
        <v>45767</v>
      </c>
      <c r="G922" s="93">
        <f t="shared" si="512"/>
        <v>5.6002542668107669E-3</v>
      </c>
      <c r="H922" s="94">
        <f t="shared" si="510"/>
        <v>45828</v>
      </c>
      <c r="I922" s="94">
        <f t="shared" si="513"/>
        <v>45828</v>
      </c>
      <c r="J922" s="95">
        <f t="shared" si="520"/>
        <v>22</v>
      </c>
      <c r="K922" s="95">
        <f t="shared" si="507"/>
        <v>1</v>
      </c>
      <c r="L922" s="8">
        <f t="shared" si="521"/>
        <v>1.0002538700000001</v>
      </c>
      <c r="M922" s="96">
        <f t="shared" si="506"/>
        <v>1.0056002500000001</v>
      </c>
      <c r="N922" s="96">
        <f t="shared" si="501"/>
        <v>1.1334067590252859</v>
      </c>
      <c r="O922" s="89">
        <f t="shared" si="504"/>
        <v>1.1336944900000001</v>
      </c>
      <c r="P922" s="89">
        <f t="shared" si="514"/>
        <v>0</v>
      </c>
      <c r="Q922" s="11">
        <f t="shared" si="524"/>
        <v>0</v>
      </c>
      <c r="R922" s="7">
        <f t="shared" si="522"/>
        <v>0</v>
      </c>
      <c r="S922" s="89">
        <f t="shared" si="503"/>
        <v>0</v>
      </c>
      <c r="T922" s="98">
        <f t="shared" si="523"/>
        <v>8.5000000000000006E-2</v>
      </c>
      <c r="U922" s="97">
        <f t="shared" si="502"/>
        <v>1</v>
      </c>
      <c r="V922" s="97">
        <v>252</v>
      </c>
      <c r="W922" s="96">
        <f t="shared" si="515"/>
        <v>1.0003237819999999</v>
      </c>
      <c r="X922" s="89">
        <f t="shared" si="516"/>
        <v>0</v>
      </c>
      <c r="Y922" s="137">
        <f t="shared" si="517"/>
        <v>0</v>
      </c>
      <c r="Z922" s="99" t="str">
        <f t="shared" si="525"/>
        <v>J=</v>
      </c>
      <c r="AA922" s="94">
        <f t="shared" si="526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18"/>
        <v>45799</v>
      </c>
      <c r="B923" s="89">
        <f t="shared" si="511"/>
        <v>0</v>
      </c>
      <c r="C923" s="89">
        <f t="shared" si="505"/>
        <v>3.1009221856947988E-9</v>
      </c>
      <c r="D923" s="90">
        <f t="shared" si="519"/>
        <v>7205.03</v>
      </c>
      <c r="E923" s="91">
        <f t="shared" si="508"/>
        <v>7245.38</v>
      </c>
      <c r="F923" s="92">
        <f t="shared" si="509"/>
        <v>45767</v>
      </c>
      <c r="G923" s="93">
        <f t="shared" si="512"/>
        <v>5.6002542668107669E-3</v>
      </c>
      <c r="H923" s="94">
        <f t="shared" si="510"/>
        <v>45828</v>
      </c>
      <c r="I923" s="94">
        <f t="shared" si="513"/>
        <v>45828</v>
      </c>
      <c r="J923" s="95">
        <f t="shared" si="520"/>
        <v>22</v>
      </c>
      <c r="K923" s="95">
        <f t="shared" si="507"/>
        <v>2</v>
      </c>
      <c r="L923" s="8">
        <f t="shared" si="521"/>
        <v>1.0005078199999999</v>
      </c>
      <c r="M923" s="96">
        <f t="shared" si="506"/>
        <v>1.0056002500000001</v>
      </c>
      <c r="N923" s="96">
        <f t="shared" si="501"/>
        <v>1.1334067590252859</v>
      </c>
      <c r="O923" s="89">
        <f t="shared" si="504"/>
        <v>1.1339823200000001</v>
      </c>
      <c r="P923" s="89">
        <f t="shared" si="514"/>
        <v>0</v>
      </c>
      <c r="Q923" s="11">
        <f t="shared" si="524"/>
        <v>0</v>
      </c>
      <c r="R923" s="7">
        <f t="shared" si="522"/>
        <v>0</v>
      </c>
      <c r="S923" s="89">
        <f t="shared" si="503"/>
        <v>0</v>
      </c>
      <c r="T923" s="98">
        <f t="shared" si="523"/>
        <v>8.5000000000000006E-2</v>
      </c>
      <c r="U923" s="97">
        <f t="shared" si="502"/>
        <v>2</v>
      </c>
      <c r="V923" s="97">
        <v>252</v>
      </c>
      <c r="W923" s="96">
        <f t="shared" si="515"/>
        <v>1.00064767</v>
      </c>
      <c r="X923" s="89">
        <f t="shared" si="516"/>
        <v>0</v>
      </c>
      <c r="Y923" s="137">
        <f t="shared" si="517"/>
        <v>0</v>
      </c>
      <c r="Z923" s="99" t="str">
        <f t="shared" si="525"/>
        <v>J=</v>
      </c>
      <c r="AA923" s="94">
        <f t="shared" si="526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18"/>
        <v>45800</v>
      </c>
      <c r="B924" s="89">
        <f t="shared" si="511"/>
        <v>0</v>
      </c>
      <c r="C924" s="89">
        <f t="shared" si="505"/>
        <v>3.1009221856947988E-9</v>
      </c>
      <c r="D924" s="90">
        <f t="shared" si="519"/>
        <v>7205.03</v>
      </c>
      <c r="E924" s="91">
        <f t="shared" si="508"/>
        <v>7245.38</v>
      </c>
      <c r="F924" s="92">
        <f t="shared" si="509"/>
        <v>45767</v>
      </c>
      <c r="G924" s="93">
        <f t="shared" si="512"/>
        <v>5.6002542668107669E-3</v>
      </c>
      <c r="H924" s="94">
        <f t="shared" si="510"/>
        <v>45828</v>
      </c>
      <c r="I924" s="94">
        <f t="shared" si="513"/>
        <v>45828</v>
      </c>
      <c r="J924" s="95">
        <f t="shared" si="520"/>
        <v>22</v>
      </c>
      <c r="K924" s="95">
        <f t="shared" si="507"/>
        <v>3</v>
      </c>
      <c r="L924" s="8">
        <f t="shared" si="521"/>
        <v>1.0007618300000001</v>
      </c>
      <c r="M924" s="96">
        <f t="shared" si="506"/>
        <v>1.0056002500000001</v>
      </c>
      <c r="N924" s="96">
        <f t="shared" si="501"/>
        <v>1.1334067590252859</v>
      </c>
      <c r="O924" s="89">
        <f t="shared" si="504"/>
        <v>1.1342702200000001</v>
      </c>
      <c r="P924" s="89">
        <f t="shared" si="514"/>
        <v>0</v>
      </c>
      <c r="Q924" s="11">
        <f t="shared" si="524"/>
        <v>0</v>
      </c>
      <c r="R924" s="7">
        <f t="shared" si="522"/>
        <v>0</v>
      </c>
      <c r="S924" s="89">
        <f t="shared" si="503"/>
        <v>0</v>
      </c>
      <c r="T924" s="98">
        <f t="shared" si="523"/>
        <v>8.5000000000000006E-2</v>
      </c>
      <c r="U924" s="97">
        <f t="shared" si="502"/>
        <v>3</v>
      </c>
      <c r="V924" s="97">
        <v>252</v>
      </c>
      <c r="W924" s="96">
        <f t="shared" si="515"/>
        <v>1.000971662</v>
      </c>
      <c r="X924" s="89">
        <f t="shared" si="516"/>
        <v>0</v>
      </c>
      <c r="Y924" s="137">
        <f t="shared" si="517"/>
        <v>0</v>
      </c>
      <c r="Z924" s="99" t="str">
        <f t="shared" si="525"/>
        <v>J=</v>
      </c>
      <c r="AA924" s="94">
        <f t="shared" si="526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18"/>
        <v>45801</v>
      </c>
      <c r="B925" s="89">
        <f t="shared" si="511"/>
        <v>0</v>
      </c>
      <c r="C925" s="89">
        <f t="shared" si="505"/>
        <v>3.1009221856947988E-9</v>
      </c>
      <c r="D925" s="90">
        <f t="shared" si="519"/>
        <v>7205.03</v>
      </c>
      <c r="E925" s="91">
        <f t="shared" si="508"/>
        <v>7245.38</v>
      </c>
      <c r="F925" s="92">
        <f t="shared" si="509"/>
        <v>45767</v>
      </c>
      <c r="G925" s="93">
        <f t="shared" si="512"/>
        <v>5.6002542668107669E-3</v>
      </c>
      <c r="H925" s="94">
        <f t="shared" si="510"/>
        <v>45828</v>
      </c>
      <c r="I925" s="94">
        <f t="shared" si="513"/>
        <v>45828</v>
      </c>
      <c r="J925" s="95">
        <f t="shared" si="520"/>
        <v>22</v>
      </c>
      <c r="K925" s="95">
        <f t="shared" si="507"/>
        <v>4</v>
      </c>
      <c r="L925" s="8">
        <f t="shared" si="521"/>
        <v>1.0010159000000001</v>
      </c>
      <c r="M925" s="96">
        <f t="shared" si="506"/>
        <v>1.0056002500000001</v>
      </c>
      <c r="N925" s="96">
        <f t="shared" si="501"/>
        <v>1.1334067590252859</v>
      </c>
      <c r="O925" s="89">
        <f t="shared" si="504"/>
        <v>1.13455818</v>
      </c>
      <c r="P925" s="89">
        <f t="shared" si="514"/>
        <v>0</v>
      </c>
      <c r="Q925" s="11">
        <f t="shared" si="524"/>
        <v>0</v>
      </c>
      <c r="R925" s="7">
        <f t="shared" si="522"/>
        <v>0</v>
      </c>
      <c r="S925" s="89">
        <f t="shared" si="503"/>
        <v>0</v>
      </c>
      <c r="T925" s="98">
        <f t="shared" si="523"/>
        <v>8.5000000000000006E-2</v>
      </c>
      <c r="U925" s="97">
        <f t="shared" si="502"/>
        <v>4</v>
      </c>
      <c r="V925" s="97">
        <v>252</v>
      </c>
      <c r="W925" s="96">
        <f t="shared" si="515"/>
        <v>1.001295759</v>
      </c>
      <c r="X925" s="89">
        <f t="shared" si="516"/>
        <v>0</v>
      </c>
      <c r="Y925" s="137">
        <f t="shared" si="517"/>
        <v>0</v>
      </c>
      <c r="Z925" s="99" t="str">
        <f t="shared" si="525"/>
        <v>J=</v>
      </c>
      <c r="AA925" s="94">
        <f t="shared" si="526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18"/>
        <v>45802</v>
      </c>
      <c r="B926" s="89">
        <f t="shared" si="511"/>
        <v>0</v>
      </c>
      <c r="C926" s="89">
        <f t="shared" si="505"/>
        <v>3.1009221856947988E-9</v>
      </c>
      <c r="D926" s="90">
        <f t="shared" si="519"/>
        <v>7205.03</v>
      </c>
      <c r="E926" s="91">
        <f t="shared" si="508"/>
        <v>7245.38</v>
      </c>
      <c r="F926" s="92">
        <f t="shared" si="509"/>
        <v>45767</v>
      </c>
      <c r="G926" s="93">
        <f t="shared" si="512"/>
        <v>5.6002542668107669E-3</v>
      </c>
      <c r="H926" s="94">
        <f t="shared" si="510"/>
        <v>45828</v>
      </c>
      <c r="I926" s="94">
        <f t="shared" si="513"/>
        <v>45828</v>
      </c>
      <c r="J926" s="95">
        <f t="shared" si="520"/>
        <v>22</v>
      </c>
      <c r="K926" s="95">
        <f t="shared" si="507"/>
        <v>4</v>
      </c>
      <c r="L926" s="8">
        <f t="shared" si="521"/>
        <v>1.0010159000000001</v>
      </c>
      <c r="M926" s="96">
        <f t="shared" si="506"/>
        <v>1.0056002500000001</v>
      </c>
      <c r="N926" s="96">
        <f t="shared" si="501"/>
        <v>1.1334067590252859</v>
      </c>
      <c r="O926" s="89">
        <f t="shared" si="504"/>
        <v>1.13455818</v>
      </c>
      <c r="P926" s="89">
        <f t="shared" si="514"/>
        <v>0</v>
      </c>
      <c r="Q926" s="11">
        <f t="shared" si="524"/>
        <v>0</v>
      </c>
      <c r="R926" s="7">
        <f t="shared" si="522"/>
        <v>0</v>
      </c>
      <c r="S926" s="89">
        <f t="shared" si="503"/>
        <v>0</v>
      </c>
      <c r="T926" s="98">
        <f t="shared" si="523"/>
        <v>8.5000000000000006E-2</v>
      </c>
      <c r="U926" s="97">
        <f t="shared" si="502"/>
        <v>4</v>
      </c>
      <c r="V926" s="97">
        <v>252</v>
      </c>
      <c r="W926" s="96">
        <f t="shared" si="515"/>
        <v>1.001295759</v>
      </c>
      <c r="X926" s="89">
        <f t="shared" si="516"/>
        <v>0</v>
      </c>
      <c r="Y926" s="137">
        <f t="shared" si="517"/>
        <v>0</v>
      </c>
      <c r="Z926" s="99" t="str">
        <f t="shared" si="525"/>
        <v>J=</v>
      </c>
      <c r="AA926" s="94">
        <f t="shared" si="526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18"/>
        <v>45803</v>
      </c>
      <c r="B927" s="89">
        <f t="shared" si="511"/>
        <v>0</v>
      </c>
      <c r="C927" s="89">
        <f t="shared" si="505"/>
        <v>3.1009221856947988E-9</v>
      </c>
      <c r="D927" s="90">
        <f t="shared" si="519"/>
        <v>7205.03</v>
      </c>
      <c r="E927" s="91">
        <f t="shared" si="508"/>
        <v>7245.38</v>
      </c>
      <c r="F927" s="92">
        <f t="shared" si="509"/>
        <v>45767</v>
      </c>
      <c r="G927" s="93">
        <f t="shared" si="512"/>
        <v>5.6002542668107669E-3</v>
      </c>
      <c r="H927" s="94">
        <f t="shared" si="510"/>
        <v>45828</v>
      </c>
      <c r="I927" s="94">
        <f t="shared" si="513"/>
        <v>45828</v>
      </c>
      <c r="J927" s="95">
        <f t="shared" si="520"/>
        <v>22</v>
      </c>
      <c r="K927" s="95">
        <f t="shared" si="507"/>
        <v>4</v>
      </c>
      <c r="L927" s="8">
        <f t="shared" si="521"/>
        <v>1.0010159000000001</v>
      </c>
      <c r="M927" s="96">
        <f t="shared" si="506"/>
        <v>1.0056002500000001</v>
      </c>
      <c r="N927" s="96">
        <f t="shared" ref="N927:N990" si="527">IF(I927&gt;I926,N926*M927,N926)</f>
        <v>1.1334067590252859</v>
      </c>
      <c r="O927" s="89">
        <f t="shared" si="504"/>
        <v>1.13455818</v>
      </c>
      <c r="P927" s="89">
        <f t="shared" si="514"/>
        <v>0</v>
      </c>
      <c r="Q927" s="11">
        <f t="shared" si="524"/>
        <v>0</v>
      </c>
      <c r="R927" s="7">
        <f t="shared" si="522"/>
        <v>0</v>
      </c>
      <c r="S927" s="89">
        <f t="shared" si="503"/>
        <v>0</v>
      </c>
      <c r="T927" s="98">
        <f t="shared" si="523"/>
        <v>8.5000000000000006E-2</v>
      </c>
      <c r="U927" s="97">
        <f t="shared" si="502"/>
        <v>4</v>
      </c>
      <c r="V927" s="97">
        <v>252</v>
      </c>
      <c r="W927" s="96">
        <f t="shared" si="515"/>
        <v>1.001295759</v>
      </c>
      <c r="X927" s="89">
        <f t="shared" si="516"/>
        <v>0</v>
      </c>
      <c r="Y927" s="137">
        <f t="shared" si="517"/>
        <v>0</v>
      </c>
      <c r="Z927" s="99" t="str">
        <f t="shared" si="525"/>
        <v>J=</v>
      </c>
      <c r="AA927" s="94">
        <f t="shared" si="526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18"/>
        <v>45804</v>
      </c>
      <c r="B928" s="89">
        <f t="shared" si="511"/>
        <v>0</v>
      </c>
      <c r="C928" s="89">
        <f t="shared" si="505"/>
        <v>3.1009221856947988E-9</v>
      </c>
      <c r="D928" s="90">
        <f t="shared" si="519"/>
        <v>7205.03</v>
      </c>
      <c r="E928" s="91">
        <f t="shared" si="508"/>
        <v>7245.38</v>
      </c>
      <c r="F928" s="92">
        <f t="shared" si="509"/>
        <v>45767</v>
      </c>
      <c r="G928" s="93">
        <f t="shared" si="512"/>
        <v>5.6002542668107669E-3</v>
      </c>
      <c r="H928" s="94">
        <f t="shared" si="510"/>
        <v>45828</v>
      </c>
      <c r="I928" s="94">
        <f t="shared" si="513"/>
        <v>45828</v>
      </c>
      <c r="J928" s="95">
        <f t="shared" si="520"/>
        <v>22</v>
      </c>
      <c r="K928" s="95">
        <f t="shared" si="507"/>
        <v>5</v>
      </c>
      <c r="L928" s="8">
        <f t="shared" si="521"/>
        <v>1.0012700400000001</v>
      </c>
      <c r="M928" s="96">
        <f t="shared" si="506"/>
        <v>1.0056002500000001</v>
      </c>
      <c r="N928" s="96">
        <f t="shared" si="527"/>
        <v>1.1334067590252859</v>
      </c>
      <c r="O928" s="89">
        <f t="shared" si="504"/>
        <v>1.13484623</v>
      </c>
      <c r="P928" s="89">
        <f t="shared" si="514"/>
        <v>0</v>
      </c>
      <c r="Q928" s="11">
        <f t="shared" si="524"/>
        <v>0</v>
      </c>
      <c r="R928" s="7">
        <f t="shared" si="522"/>
        <v>0</v>
      </c>
      <c r="S928" s="89">
        <f t="shared" si="503"/>
        <v>0</v>
      </c>
      <c r="T928" s="98">
        <f t="shared" si="523"/>
        <v>8.5000000000000006E-2</v>
      </c>
      <c r="U928" s="97">
        <f t="shared" si="502"/>
        <v>5</v>
      </c>
      <c r="V928" s="97">
        <v>252</v>
      </c>
      <c r="W928" s="96">
        <f t="shared" si="515"/>
        <v>1.0016199610000001</v>
      </c>
      <c r="X928" s="89">
        <f t="shared" si="516"/>
        <v>0</v>
      </c>
      <c r="Y928" s="137">
        <f t="shared" si="517"/>
        <v>0</v>
      </c>
      <c r="Z928" s="99" t="str">
        <f t="shared" si="525"/>
        <v>J=</v>
      </c>
      <c r="AA928" s="94">
        <f t="shared" si="526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18"/>
        <v>45805</v>
      </c>
      <c r="B929" s="89">
        <f t="shared" si="511"/>
        <v>0</v>
      </c>
      <c r="C929" s="89">
        <f t="shared" si="505"/>
        <v>3.1009221856947988E-9</v>
      </c>
      <c r="D929" s="90">
        <f t="shared" si="519"/>
        <v>7205.03</v>
      </c>
      <c r="E929" s="91">
        <f t="shared" si="508"/>
        <v>7245.38</v>
      </c>
      <c r="F929" s="92">
        <f t="shared" si="509"/>
        <v>45767</v>
      </c>
      <c r="G929" s="93">
        <f t="shared" si="512"/>
        <v>5.6002542668107669E-3</v>
      </c>
      <c r="H929" s="94">
        <f t="shared" si="510"/>
        <v>45828</v>
      </c>
      <c r="I929" s="94">
        <f t="shared" si="513"/>
        <v>45828</v>
      </c>
      <c r="J929" s="95">
        <f t="shared" si="520"/>
        <v>22</v>
      </c>
      <c r="K929" s="95">
        <f t="shared" si="507"/>
        <v>6</v>
      </c>
      <c r="L929" s="8">
        <f t="shared" si="521"/>
        <v>1.00152424</v>
      </c>
      <c r="M929" s="96">
        <f t="shared" si="506"/>
        <v>1.0056002500000001</v>
      </c>
      <c r="N929" s="96">
        <f t="shared" si="527"/>
        <v>1.1334067590252859</v>
      </c>
      <c r="O929" s="89">
        <f t="shared" si="504"/>
        <v>1.13513434</v>
      </c>
      <c r="P929" s="89">
        <f t="shared" si="514"/>
        <v>0</v>
      </c>
      <c r="Q929" s="11">
        <f t="shared" si="524"/>
        <v>0</v>
      </c>
      <c r="R929" s="7">
        <f t="shared" si="522"/>
        <v>0</v>
      </c>
      <c r="S929" s="89">
        <f t="shared" si="503"/>
        <v>0</v>
      </c>
      <c r="T929" s="98">
        <f t="shared" si="523"/>
        <v>8.5000000000000006E-2</v>
      </c>
      <c r="U929" s="97">
        <f t="shared" si="502"/>
        <v>6</v>
      </c>
      <c r="V929" s="97">
        <v>252</v>
      </c>
      <c r="W929" s="96">
        <f t="shared" si="515"/>
        <v>1.0019442679999999</v>
      </c>
      <c r="X929" s="89">
        <f t="shared" si="516"/>
        <v>0</v>
      </c>
      <c r="Y929" s="137">
        <f t="shared" si="517"/>
        <v>0</v>
      </c>
      <c r="Z929" s="99" t="str">
        <f t="shared" si="525"/>
        <v>J=</v>
      </c>
      <c r="AA929" s="94">
        <f t="shared" si="526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18"/>
        <v>45806</v>
      </c>
      <c r="B930" s="89">
        <f t="shared" si="511"/>
        <v>0</v>
      </c>
      <c r="C930" s="89">
        <f t="shared" si="505"/>
        <v>3.1009221856947988E-9</v>
      </c>
      <c r="D930" s="90">
        <f t="shared" si="519"/>
        <v>7205.03</v>
      </c>
      <c r="E930" s="91">
        <f t="shared" si="508"/>
        <v>7245.38</v>
      </c>
      <c r="F930" s="92">
        <f t="shared" si="509"/>
        <v>45767</v>
      </c>
      <c r="G930" s="93">
        <f t="shared" si="512"/>
        <v>5.6002542668107669E-3</v>
      </c>
      <c r="H930" s="94">
        <f t="shared" si="510"/>
        <v>45828</v>
      </c>
      <c r="I930" s="94">
        <f t="shared" si="513"/>
        <v>45828</v>
      </c>
      <c r="J930" s="95">
        <f t="shared" si="520"/>
        <v>22</v>
      </c>
      <c r="K930" s="95">
        <f t="shared" si="507"/>
        <v>7</v>
      </c>
      <c r="L930" s="8">
        <f t="shared" si="521"/>
        <v>1.0017784999999999</v>
      </c>
      <c r="M930" s="96">
        <f t="shared" si="506"/>
        <v>1.0056002500000001</v>
      </c>
      <c r="N930" s="96">
        <f t="shared" si="527"/>
        <v>1.1334067590252859</v>
      </c>
      <c r="O930" s="89">
        <f t="shared" si="504"/>
        <v>1.1354225200000001</v>
      </c>
      <c r="P930" s="89">
        <f t="shared" si="514"/>
        <v>0</v>
      </c>
      <c r="Q930" s="11">
        <f t="shared" si="524"/>
        <v>0</v>
      </c>
      <c r="R930" s="7">
        <f t="shared" si="522"/>
        <v>0</v>
      </c>
      <c r="S930" s="89">
        <f t="shared" si="503"/>
        <v>0</v>
      </c>
      <c r="T930" s="98">
        <f t="shared" si="523"/>
        <v>8.5000000000000006E-2</v>
      </c>
      <c r="U930" s="97">
        <f t="shared" si="502"/>
        <v>7</v>
      </c>
      <c r="V930" s="97">
        <v>252</v>
      </c>
      <c r="W930" s="96">
        <f t="shared" si="515"/>
        <v>1.00226868</v>
      </c>
      <c r="X930" s="89">
        <f t="shared" si="516"/>
        <v>0</v>
      </c>
      <c r="Y930" s="137">
        <f t="shared" si="517"/>
        <v>0</v>
      </c>
      <c r="Z930" s="99" t="str">
        <f t="shared" si="525"/>
        <v>J=</v>
      </c>
      <c r="AA930" s="94">
        <f t="shared" si="526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18"/>
        <v>45807</v>
      </c>
      <c r="B931" s="89">
        <f t="shared" si="511"/>
        <v>0</v>
      </c>
      <c r="C931" s="89">
        <f t="shared" si="505"/>
        <v>3.1009221856947988E-9</v>
      </c>
      <c r="D931" s="90">
        <f t="shared" si="519"/>
        <v>7205.03</v>
      </c>
      <c r="E931" s="91">
        <f t="shared" si="508"/>
        <v>7245.38</v>
      </c>
      <c r="F931" s="92">
        <f t="shared" si="509"/>
        <v>45767</v>
      </c>
      <c r="G931" s="93">
        <f t="shared" si="512"/>
        <v>5.6002542668107669E-3</v>
      </c>
      <c r="H931" s="94">
        <f t="shared" si="510"/>
        <v>45828</v>
      </c>
      <c r="I931" s="94">
        <f t="shared" si="513"/>
        <v>45828</v>
      </c>
      <c r="J931" s="95">
        <f t="shared" si="520"/>
        <v>22</v>
      </c>
      <c r="K931" s="95">
        <f t="shared" si="507"/>
        <v>8</v>
      </c>
      <c r="L931" s="8">
        <f t="shared" si="521"/>
        <v>1.0020328300000001</v>
      </c>
      <c r="M931" s="96">
        <f t="shared" si="506"/>
        <v>1.0056002500000001</v>
      </c>
      <c r="N931" s="96">
        <f t="shared" si="527"/>
        <v>1.1334067590252859</v>
      </c>
      <c r="O931" s="89">
        <f t="shared" si="504"/>
        <v>1.1357107799999999</v>
      </c>
      <c r="P931" s="89">
        <f t="shared" si="514"/>
        <v>0</v>
      </c>
      <c r="Q931" s="11">
        <f t="shared" si="524"/>
        <v>0</v>
      </c>
      <c r="R931" s="7">
        <f t="shared" si="522"/>
        <v>0</v>
      </c>
      <c r="S931" s="89">
        <f t="shared" si="503"/>
        <v>0</v>
      </c>
      <c r="T931" s="98">
        <f t="shared" si="523"/>
        <v>8.5000000000000006E-2</v>
      </c>
      <c r="U931" s="97">
        <f t="shared" si="502"/>
        <v>8</v>
      </c>
      <c r="V931" s="97">
        <v>252</v>
      </c>
      <c r="W931" s="96">
        <f t="shared" si="515"/>
        <v>1.0025931969999999</v>
      </c>
      <c r="X931" s="89">
        <f t="shared" si="516"/>
        <v>0</v>
      </c>
      <c r="Y931" s="137">
        <f t="shared" si="517"/>
        <v>0</v>
      </c>
      <c r="Z931" s="99" t="str">
        <f t="shared" si="525"/>
        <v>J=</v>
      </c>
      <c r="AA931" s="94">
        <f t="shared" si="526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18"/>
        <v>45808</v>
      </c>
      <c r="B932" s="89">
        <f t="shared" si="511"/>
        <v>0</v>
      </c>
      <c r="C932" s="89">
        <f t="shared" si="505"/>
        <v>3.1009221856947988E-9</v>
      </c>
      <c r="D932" s="90">
        <f t="shared" si="519"/>
        <v>7205.03</v>
      </c>
      <c r="E932" s="91">
        <f t="shared" si="508"/>
        <v>7245.38</v>
      </c>
      <c r="F932" s="92">
        <f t="shared" si="509"/>
        <v>45767</v>
      </c>
      <c r="G932" s="93">
        <f t="shared" si="512"/>
        <v>5.6002542668107669E-3</v>
      </c>
      <c r="H932" s="94">
        <f t="shared" si="510"/>
        <v>45828</v>
      </c>
      <c r="I932" s="94">
        <f t="shared" si="513"/>
        <v>45828</v>
      </c>
      <c r="J932" s="95">
        <f t="shared" si="520"/>
        <v>22</v>
      </c>
      <c r="K932" s="95">
        <f t="shared" si="507"/>
        <v>9</v>
      </c>
      <c r="L932" s="8">
        <f t="shared" si="521"/>
        <v>1.0022872300000001</v>
      </c>
      <c r="M932" s="96">
        <f t="shared" si="506"/>
        <v>1.0056002500000001</v>
      </c>
      <c r="N932" s="96">
        <f t="shared" si="527"/>
        <v>1.1334067590252859</v>
      </c>
      <c r="O932" s="89">
        <f t="shared" si="504"/>
        <v>1.1359991199999999</v>
      </c>
      <c r="P932" s="89">
        <f t="shared" si="514"/>
        <v>0</v>
      </c>
      <c r="Q932" s="11">
        <f t="shared" si="524"/>
        <v>0</v>
      </c>
      <c r="R932" s="7">
        <f t="shared" si="522"/>
        <v>0</v>
      </c>
      <c r="S932" s="89">
        <f t="shared" si="503"/>
        <v>0</v>
      </c>
      <c r="T932" s="98">
        <f t="shared" si="523"/>
        <v>8.5000000000000006E-2</v>
      </c>
      <c r="U932" s="97">
        <f t="shared" si="502"/>
        <v>9</v>
      </c>
      <c r="V932" s="97">
        <v>252</v>
      </c>
      <c r="W932" s="96">
        <f t="shared" si="515"/>
        <v>1.0029178190000001</v>
      </c>
      <c r="X932" s="89">
        <f t="shared" si="516"/>
        <v>0</v>
      </c>
      <c r="Y932" s="137">
        <f t="shared" si="517"/>
        <v>0</v>
      </c>
      <c r="Z932" s="99" t="str">
        <f t="shared" si="525"/>
        <v>J=</v>
      </c>
      <c r="AA932" s="94">
        <f t="shared" si="526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18"/>
        <v>45809</v>
      </c>
      <c r="B933" s="89">
        <f t="shared" si="511"/>
        <v>0</v>
      </c>
      <c r="C933" s="89">
        <f t="shared" si="505"/>
        <v>3.1009221856947988E-9</v>
      </c>
      <c r="D933" s="90">
        <f t="shared" si="519"/>
        <v>7205.03</v>
      </c>
      <c r="E933" s="91">
        <f t="shared" si="508"/>
        <v>7245.38</v>
      </c>
      <c r="F933" s="92">
        <f t="shared" si="509"/>
        <v>45767</v>
      </c>
      <c r="G933" s="93">
        <f t="shared" si="512"/>
        <v>5.6002542668107669E-3</v>
      </c>
      <c r="H933" s="94">
        <f t="shared" si="510"/>
        <v>45828</v>
      </c>
      <c r="I933" s="94">
        <f t="shared" si="513"/>
        <v>45828</v>
      </c>
      <c r="J933" s="95">
        <f t="shared" si="520"/>
        <v>22</v>
      </c>
      <c r="K933" s="95">
        <f t="shared" si="507"/>
        <v>9</v>
      </c>
      <c r="L933" s="8">
        <f t="shared" si="521"/>
        <v>1.0022872300000001</v>
      </c>
      <c r="M933" s="96">
        <f t="shared" si="506"/>
        <v>1.0056002500000001</v>
      </c>
      <c r="N933" s="96">
        <f t="shared" si="527"/>
        <v>1.1334067590252859</v>
      </c>
      <c r="O933" s="89">
        <f t="shared" si="504"/>
        <v>1.1359991199999999</v>
      </c>
      <c r="P933" s="89">
        <f t="shared" si="514"/>
        <v>0</v>
      </c>
      <c r="Q933" s="11">
        <f t="shared" si="524"/>
        <v>0</v>
      </c>
      <c r="R933" s="7">
        <f t="shared" si="522"/>
        <v>0</v>
      </c>
      <c r="S933" s="89">
        <f t="shared" si="503"/>
        <v>0</v>
      </c>
      <c r="T933" s="98">
        <f t="shared" si="523"/>
        <v>8.5000000000000006E-2</v>
      </c>
      <c r="U933" s="97">
        <f t="shared" ref="U933:U996" si="528">IF(Q932&gt;0,1,IF(K933=K932,U932,U932+1))</f>
        <v>9</v>
      </c>
      <c r="V933" s="97">
        <v>252</v>
      </c>
      <c r="W933" s="96">
        <f t="shared" si="515"/>
        <v>1.0029178190000001</v>
      </c>
      <c r="X933" s="89">
        <f t="shared" si="516"/>
        <v>0</v>
      </c>
      <c r="Y933" s="137">
        <f t="shared" si="517"/>
        <v>0</v>
      </c>
      <c r="Z933" s="99" t="str">
        <f t="shared" si="525"/>
        <v>J=</v>
      </c>
      <c r="AA933" s="94">
        <f t="shared" si="526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18"/>
        <v>45810</v>
      </c>
      <c r="B934" s="89">
        <f t="shared" si="511"/>
        <v>0</v>
      </c>
      <c r="C934" s="89">
        <f t="shared" si="505"/>
        <v>3.1009221856947988E-9</v>
      </c>
      <c r="D934" s="90">
        <f t="shared" si="519"/>
        <v>7205.03</v>
      </c>
      <c r="E934" s="91">
        <f t="shared" si="508"/>
        <v>7245.38</v>
      </c>
      <c r="F934" s="92">
        <f t="shared" si="509"/>
        <v>45767</v>
      </c>
      <c r="G934" s="93">
        <f t="shared" si="512"/>
        <v>5.6002542668107669E-3</v>
      </c>
      <c r="H934" s="94">
        <f t="shared" si="510"/>
        <v>45828</v>
      </c>
      <c r="I934" s="94">
        <f t="shared" si="513"/>
        <v>45828</v>
      </c>
      <c r="J934" s="95">
        <f t="shared" si="520"/>
        <v>22</v>
      </c>
      <c r="K934" s="95">
        <f t="shared" si="507"/>
        <v>9</v>
      </c>
      <c r="L934" s="8">
        <f t="shared" si="521"/>
        <v>1.0022872300000001</v>
      </c>
      <c r="M934" s="96">
        <f t="shared" si="506"/>
        <v>1.0056002500000001</v>
      </c>
      <c r="N934" s="96">
        <f t="shared" si="527"/>
        <v>1.1334067590252859</v>
      </c>
      <c r="O934" s="89">
        <f t="shared" si="504"/>
        <v>1.1359991199999999</v>
      </c>
      <c r="P934" s="89">
        <f t="shared" si="514"/>
        <v>0</v>
      </c>
      <c r="Q934" s="11">
        <f t="shared" si="524"/>
        <v>0</v>
      </c>
      <c r="R934" s="7">
        <f t="shared" si="522"/>
        <v>0</v>
      </c>
      <c r="S934" s="89">
        <f t="shared" si="503"/>
        <v>0</v>
      </c>
      <c r="T934" s="98">
        <f t="shared" si="523"/>
        <v>8.5000000000000006E-2</v>
      </c>
      <c r="U934" s="97">
        <f t="shared" si="528"/>
        <v>9</v>
      </c>
      <c r="V934" s="97">
        <v>252</v>
      </c>
      <c r="W934" s="96">
        <f t="shared" si="515"/>
        <v>1.0029178190000001</v>
      </c>
      <c r="X934" s="89">
        <f t="shared" si="516"/>
        <v>0</v>
      </c>
      <c r="Y934" s="137">
        <f t="shared" si="517"/>
        <v>0</v>
      </c>
      <c r="Z934" s="99" t="str">
        <f t="shared" si="525"/>
        <v>J=</v>
      </c>
      <c r="AA934" s="94">
        <f t="shared" si="526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18"/>
        <v>45811</v>
      </c>
      <c r="B935" s="89">
        <f t="shared" si="511"/>
        <v>0</v>
      </c>
      <c r="C935" s="89">
        <f t="shared" si="505"/>
        <v>3.1009221856947988E-9</v>
      </c>
      <c r="D935" s="90">
        <f t="shared" si="519"/>
        <v>7205.03</v>
      </c>
      <c r="E935" s="91">
        <f t="shared" si="508"/>
        <v>7245.38</v>
      </c>
      <c r="F935" s="92">
        <f t="shared" si="509"/>
        <v>45767</v>
      </c>
      <c r="G935" s="93">
        <f t="shared" si="512"/>
        <v>5.6002542668107669E-3</v>
      </c>
      <c r="H935" s="94">
        <f t="shared" si="510"/>
        <v>45828</v>
      </c>
      <c r="I935" s="94">
        <f t="shared" si="513"/>
        <v>45828</v>
      </c>
      <c r="J935" s="95">
        <f t="shared" si="520"/>
        <v>22</v>
      </c>
      <c r="K935" s="95">
        <f t="shared" si="507"/>
        <v>10</v>
      </c>
      <c r="L935" s="8">
        <f t="shared" si="521"/>
        <v>1.0025416899999999</v>
      </c>
      <c r="M935" s="96">
        <f t="shared" si="506"/>
        <v>1.0056002500000001</v>
      </c>
      <c r="N935" s="96">
        <f t="shared" si="527"/>
        <v>1.1334067590252859</v>
      </c>
      <c r="O935" s="89">
        <f t="shared" si="504"/>
        <v>1.13628752</v>
      </c>
      <c r="P935" s="89">
        <f t="shared" si="514"/>
        <v>0</v>
      </c>
      <c r="Q935" s="11">
        <f t="shared" si="524"/>
        <v>0</v>
      </c>
      <c r="R935" s="7">
        <f t="shared" si="522"/>
        <v>0</v>
      </c>
      <c r="S935" s="89">
        <f t="shared" ref="S935:S998" si="529">IF(R935&gt;0,TRUNC(R935*P935,8),0)</f>
        <v>0</v>
      </c>
      <c r="T935" s="98">
        <f t="shared" si="523"/>
        <v>8.5000000000000006E-2</v>
      </c>
      <c r="U935" s="97">
        <f t="shared" si="528"/>
        <v>10</v>
      </c>
      <c r="V935" s="97">
        <v>252</v>
      </c>
      <c r="W935" s="96">
        <f t="shared" si="515"/>
        <v>1.0032425469999999</v>
      </c>
      <c r="X935" s="89">
        <f t="shared" si="516"/>
        <v>0</v>
      </c>
      <c r="Y935" s="137">
        <f t="shared" si="517"/>
        <v>0</v>
      </c>
      <c r="Z935" s="99" t="str">
        <f t="shared" si="525"/>
        <v>J=</v>
      </c>
      <c r="AA935" s="94">
        <f t="shared" si="526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18"/>
        <v>45812</v>
      </c>
      <c r="B936" s="89">
        <f t="shared" si="511"/>
        <v>0</v>
      </c>
      <c r="C936" s="89">
        <f t="shared" si="505"/>
        <v>3.1009221856947988E-9</v>
      </c>
      <c r="D936" s="90">
        <f t="shared" si="519"/>
        <v>7205.03</v>
      </c>
      <c r="E936" s="91">
        <f t="shared" si="508"/>
        <v>7245.38</v>
      </c>
      <c r="F936" s="92">
        <f t="shared" si="509"/>
        <v>45767</v>
      </c>
      <c r="G936" s="93">
        <f t="shared" si="512"/>
        <v>5.6002542668107669E-3</v>
      </c>
      <c r="H936" s="94">
        <f t="shared" si="510"/>
        <v>45828</v>
      </c>
      <c r="I936" s="94">
        <f t="shared" si="513"/>
        <v>45828</v>
      </c>
      <c r="J936" s="95">
        <f t="shared" si="520"/>
        <v>22</v>
      </c>
      <c r="K936" s="95">
        <f t="shared" si="507"/>
        <v>11</v>
      </c>
      <c r="L936" s="8">
        <f t="shared" si="521"/>
        <v>1.0027962100000001</v>
      </c>
      <c r="M936" s="96">
        <f t="shared" si="506"/>
        <v>1.0056002500000001</v>
      </c>
      <c r="N936" s="96">
        <f t="shared" si="527"/>
        <v>1.1334067590252859</v>
      </c>
      <c r="O936" s="89">
        <f t="shared" si="504"/>
        <v>1.136576</v>
      </c>
      <c r="P936" s="89">
        <f t="shared" si="514"/>
        <v>0</v>
      </c>
      <c r="Q936" s="11">
        <f t="shared" si="524"/>
        <v>0</v>
      </c>
      <c r="R936" s="7">
        <f t="shared" si="522"/>
        <v>0</v>
      </c>
      <c r="S936" s="89">
        <f t="shared" si="529"/>
        <v>0</v>
      </c>
      <c r="T936" s="98">
        <f t="shared" si="523"/>
        <v>8.5000000000000006E-2</v>
      </c>
      <c r="U936" s="97">
        <f t="shared" si="528"/>
        <v>11</v>
      </c>
      <c r="V936" s="97">
        <v>252</v>
      </c>
      <c r="W936" s="96">
        <f t="shared" si="515"/>
        <v>1.0035673789999999</v>
      </c>
      <c r="X936" s="89">
        <f t="shared" si="516"/>
        <v>0</v>
      </c>
      <c r="Y936" s="137">
        <f t="shared" si="517"/>
        <v>0</v>
      </c>
      <c r="Z936" s="99" t="str">
        <f t="shared" si="525"/>
        <v>J=</v>
      </c>
      <c r="AA936" s="94">
        <f t="shared" si="526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18"/>
        <v>45813</v>
      </c>
      <c r="B937" s="89">
        <f t="shared" si="511"/>
        <v>0</v>
      </c>
      <c r="C937" s="89">
        <f t="shared" si="505"/>
        <v>3.1009221856947988E-9</v>
      </c>
      <c r="D937" s="90">
        <f t="shared" si="519"/>
        <v>7205.03</v>
      </c>
      <c r="E937" s="91">
        <f t="shared" si="508"/>
        <v>7245.38</v>
      </c>
      <c r="F937" s="92">
        <f t="shared" si="509"/>
        <v>45767</v>
      </c>
      <c r="G937" s="93">
        <f t="shared" si="512"/>
        <v>5.6002542668107669E-3</v>
      </c>
      <c r="H937" s="94">
        <f t="shared" si="510"/>
        <v>45828</v>
      </c>
      <c r="I937" s="94">
        <f t="shared" si="513"/>
        <v>45828</v>
      </c>
      <c r="J937" s="95">
        <f t="shared" si="520"/>
        <v>22</v>
      </c>
      <c r="K937" s="95">
        <f t="shared" si="507"/>
        <v>12</v>
      </c>
      <c r="L937" s="8">
        <f t="shared" si="521"/>
        <v>1.0030508</v>
      </c>
      <c r="M937" s="96">
        <f t="shared" si="506"/>
        <v>1.0056002500000001</v>
      </c>
      <c r="N937" s="96">
        <f t="shared" si="527"/>
        <v>1.1334067590252859</v>
      </c>
      <c r="O937" s="89">
        <f t="shared" ref="O937:O1000" si="530">TRUNC(TRUNC((L937*N937),15),8)</f>
        <v>1.1368645500000001</v>
      </c>
      <c r="P937" s="89">
        <f t="shared" si="514"/>
        <v>0</v>
      </c>
      <c r="Q937" s="11">
        <f t="shared" si="524"/>
        <v>0</v>
      </c>
      <c r="R937" s="7">
        <f t="shared" si="522"/>
        <v>0</v>
      </c>
      <c r="S937" s="89">
        <f t="shared" si="529"/>
        <v>0</v>
      </c>
      <c r="T937" s="98">
        <f t="shared" si="523"/>
        <v>8.5000000000000006E-2</v>
      </c>
      <c r="U937" s="97">
        <f t="shared" si="528"/>
        <v>12</v>
      </c>
      <c r="V937" s="97">
        <v>252</v>
      </c>
      <c r="W937" s="96">
        <f t="shared" si="515"/>
        <v>1.003892317</v>
      </c>
      <c r="X937" s="89">
        <f t="shared" si="516"/>
        <v>0</v>
      </c>
      <c r="Y937" s="137">
        <f t="shared" si="517"/>
        <v>0</v>
      </c>
      <c r="Z937" s="99" t="str">
        <f t="shared" si="525"/>
        <v>J=</v>
      </c>
      <c r="AA937" s="94">
        <f t="shared" si="526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18"/>
        <v>45814</v>
      </c>
      <c r="B938" s="89">
        <f t="shared" si="511"/>
        <v>0</v>
      </c>
      <c r="C938" s="89">
        <f t="shared" ref="C938:C1001" si="531">C937-(S937/O937)</f>
        <v>3.1009221856947988E-9</v>
      </c>
      <c r="D938" s="90">
        <f t="shared" si="519"/>
        <v>7205.03</v>
      </c>
      <c r="E938" s="91">
        <f t="shared" si="508"/>
        <v>7245.38</v>
      </c>
      <c r="F938" s="92">
        <f t="shared" si="509"/>
        <v>45767</v>
      </c>
      <c r="G938" s="93">
        <f t="shared" si="512"/>
        <v>5.6002542668107669E-3</v>
      </c>
      <c r="H938" s="94">
        <f t="shared" si="510"/>
        <v>45828</v>
      </c>
      <c r="I938" s="94">
        <f t="shared" si="513"/>
        <v>45828</v>
      </c>
      <c r="J938" s="95">
        <f t="shared" si="520"/>
        <v>22</v>
      </c>
      <c r="K938" s="95">
        <f t="shared" si="507"/>
        <v>13</v>
      </c>
      <c r="L938" s="8">
        <f t="shared" si="521"/>
        <v>1.00330546</v>
      </c>
      <c r="M938" s="96">
        <f t="shared" ref="M938:M1001" si="532">IF(I938&gt;I937,L937,M937)</f>
        <v>1.0056002500000001</v>
      </c>
      <c r="N938" s="96">
        <f t="shared" si="527"/>
        <v>1.1334067590252859</v>
      </c>
      <c r="O938" s="89">
        <f t="shared" si="530"/>
        <v>1.1371531800000001</v>
      </c>
      <c r="P938" s="89">
        <f t="shared" si="514"/>
        <v>0</v>
      </c>
      <c r="Q938" s="11">
        <f t="shared" si="524"/>
        <v>0</v>
      </c>
      <c r="R938" s="7">
        <f t="shared" si="522"/>
        <v>0</v>
      </c>
      <c r="S938" s="89">
        <f t="shared" si="529"/>
        <v>0</v>
      </c>
      <c r="T938" s="98">
        <f t="shared" si="523"/>
        <v>8.5000000000000006E-2</v>
      </c>
      <c r="U938" s="97">
        <f t="shared" si="528"/>
        <v>13</v>
      </c>
      <c r="V938" s="97">
        <v>252</v>
      </c>
      <c r="W938" s="96">
        <f t="shared" si="515"/>
        <v>1.0042173590000001</v>
      </c>
      <c r="X938" s="89">
        <f t="shared" si="516"/>
        <v>0</v>
      </c>
      <c r="Y938" s="137">
        <f t="shared" si="517"/>
        <v>0</v>
      </c>
      <c r="Z938" s="99" t="str">
        <f t="shared" si="525"/>
        <v>J=</v>
      </c>
      <c r="AA938" s="94">
        <f t="shared" si="526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18"/>
        <v>45815</v>
      </c>
      <c r="B939" s="89">
        <f t="shared" si="511"/>
        <v>0</v>
      </c>
      <c r="C939" s="89">
        <f t="shared" si="531"/>
        <v>3.1009221856947988E-9</v>
      </c>
      <c r="D939" s="90">
        <f t="shared" si="519"/>
        <v>7205.03</v>
      </c>
      <c r="E939" s="91">
        <f t="shared" si="508"/>
        <v>7245.38</v>
      </c>
      <c r="F939" s="92">
        <f t="shared" si="509"/>
        <v>45767</v>
      </c>
      <c r="G939" s="93">
        <f t="shared" si="512"/>
        <v>5.6002542668107669E-3</v>
      </c>
      <c r="H939" s="94">
        <f t="shared" si="510"/>
        <v>45828</v>
      </c>
      <c r="I939" s="94">
        <f t="shared" si="513"/>
        <v>45828</v>
      </c>
      <c r="J939" s="95">
        <f t="shared" si="520"/>
        <v>22</v>
      </c>
      <c r="K939" s="95">
        <f t="shared" ref="K939:K1002" si="533">(J939-(NETWORKDAYS(A939,I939,AD$201:AD$502)-1))</f>
        <v>14</v>
      </c>
      <c r="L939" s="8">
        <f t="shared" si="521"/>
        <v>1.0035601700000001</v>
      </c>
      <c r="M939" s="96">
        <f t="shared" si="532"/>
        <v>1.0056002500000001</v>
      </c>
      <c r="N939" s="96">
        <f t="shared" si="527"/>
        <v>1.1334067590252859</v>
      </c>
      <c r="O939" s="89">
        <f t="shared" si="530"/>
        <v>1.13744187</v>
      </c>
      <c r="P939" s="89">
        <f t="shared" si="514"/>
        <v>0</v>
      </c>
      <c r="Q939" s="11">
        <f t="shared" si="524"/>
        <v>0</v>
      </c>
      <c r="R939" s="7">
        <f t="shared" si="522"/>
        <v>0</v>
      </c>
      <c r="S939" s="89">
        <f t="shared" si="529"/>
        <v>0</v>
      </c>
      <c r="T939" s="98">
        <f t="shared" si="523"/>
        <v>8.5000000000000006E-2</v>
      </c>
      <c r="U939" s="97">
        <f t="shared" si="528"/>
        <v>14</v>
      </c>
      <c r="V939" s="97">
        <v>252</v>
      </c>
      <c r="W939" s="96">
        <f t="shared" si="515"/>
        <v>1.0045425079999999</v>
      </c>
      <c r="X939" s="89">
        <f t="shared" si="516"/>
        <v>0</v>
      </c>
      <c r="Y939" s="137">
        <f t="shared" si="517"/>
        <v>0</v>
      </c>
      <c r="Z939" s="99" t="str">
        <f t="shared" si="525"/>
        <v>J=</v>
      </c>
      <c r="AA939" s="94">
        <f t="shared" si="526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18"/>
        <v>45816</v>
      </c>
      <c r="B940" s="89">
        <f t="shared" si="511"/>
        <v>0</v>
      </c>
      <c r="C940" s="89">
        <f t="shared" si="531"/>
        <v>3.1009221856947988E-9</v>
      </c>
      <c r="D940" s="90">
        <f t="shared" si="519"/>
        <v>7205.03</v>
      </c>
      <c r="E940" s="91">
        <f t="shared" ref="E940:E1003" si="534">IF($K940=1,VLOOKUP($A939,$AO$10:$AS$200,4),E939)</f>
        <v>7245.38</v>
      </c>
      <c r="F940" s="92">
        <f t="shared" ref="F940:F1003" si="535">IF($K940=1,VLOOKUP($A939,$AO$10:$AS$200,5),F939)</f>
        <v>45767</v>
      </c>
      <c r="G940" s="93">
        <f t="shared" si="512"/>
        <v>5.6002542668107669E-3</v>
      </c>
      <c r="H940" s="94">
        <f t="shared" ref="H940:H1003" si="536">IF(DAY(A940)=H$9,VLOOKUP(A940,AH$118:AN$450,4),H939)</f>
        <v>45828</v>
      </c>
      <c r="I940" s="94">
        <f t="shared" si="513"/>
        <v>45828</v>
      </c>
      <c r="J940" s="95">
        <f t="shared" si="520"/>
        <v>22</v>
      </c>
      <c r="K940" s="95">
        <f t="shared" si="533"/>
        <v>14</v>
      </c>
      <c r="L940" s="8">
        <f t="shared" si="521"/>
        <v>1.0035601700000001</v>
      </c>
      <c r="M940" s="96">
        <f t="shared" si="532"/>
        <v>1.0056002500000001</v>
      </c>
      <c r="N940" s="96">
        <f t="shared" si="527"/>
        <v>1.1334067590252859</v>
      </c>
      <c r="O940" s="89">
        <f t="shared" si="530"/>
        <v>1.13744187</v>
      </c>
      <c r="P940" s="89">
        <f t="shared" si="514"/>
        <v>0</v>
      </c>
      <c r="Q940" s="11">
        <f t="shared" si="524"/>
        <v>0</v>
      </c>
      <c r="R940" s="7">
        <f t="shared" si="522"/>
        <v>0</v>
      </c>
      <c r="S940" s="89">
        <f t="shared" si="529"/>
        <v>0</v>
      </c>
      <c r="T940" s="98">
        <f t="shared" si="523"/>
        <v>8.5000000000000006E-2</v>
      </c>
      <c r="U940" s="97">
        <f t="shared" si="528"/>
        <v>14</v>
      </c>
      <c r="V940" s="97">
        <v>252</v>
      </c>
      <c r="W940" s="96">
        <f t="shared" si="515"/>
        <v>1.0045425079999999</v>
      </c>
      <c r="X940" s="89">
        <f t="shared" si="516"/>
        <v>0</v>
      </c>
      <c r="Y940" s="137">
        <f t="shared" si="517"/>
        <v>0</v>
      </c>
      <c r="Z940" s="99" t="str">
        <f t="shared" si="525"/>
        <v>J=</v>
      </c>
      <c r="AA940" s="94">
        <f t="shared" si="526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18"/>
        <v>45817</v>
      </c>
      <c r="B941" s="89">
        <f t="shared" si="511"/>
        <v>0</v>
      </c>
      <c r="C941" s="89">
        <f t="shared" si="531"/>
        <v>3.1009221856947988E-9</v>
      </c>
      <c r="D941" s="90">
        <f t="shared" si="519"/>
        <v>7205.03</v>
      </c>
      <c r="E941" s="91">
        <f t="shared" si="534"/>
        <v>7245.38</v>
      </c>
      <c r="F941" s="92">
        <f t="shared" si="535"/>
        <v>45767</v>
      </c>
      <c r="G941" s="93">
        <f t="shared" si="512"/>
        <v>5.6002542668107669E-3</v>
      </c>
      <c r="H941" s="94">
        <f t="shared" si="536"/>
        <v>45828</v>
      </c>
      <c r="I941" s="94">
        <f t="shared" si="513"/>
        <v>45828</v>
      </c>
      <c r="J941" s="95">
        <f t="shared" si="520"/>
        <v>22</v>
      </c>
      <c r="K941" s="95">
        <f t="shared" si="533"/>
        <v>14</v>
      </c>
      <c r="L941" s="8">
        <f t="shared" si="521"/>
        <v>1.0035601700000001</v>
      </c>
      <c r="M941" s="96">
        <f t="shared" si="532"/>
        <v>1.0056002500000001</v>
      </c>
      <c r="N941" s="96">
        <f t="shared" si="527"/>
        <v>1.1334067590252859</v>
      </c>
      <c r="O941" s="89">
        <f t="shared" si="530"/>
        <v>1.13744187</v>
      </c>
      <c r="P941" s="89">
        <f t="shared" si="514"/>
        <v>0</v>
      </c>
      <c r="Q941" s="11">
        <f t="shared" si="524"/>
        <v>0</v>
      </c>
      <c r="R941" s="7">
        <f t="shared" si="522"/>
        <v>0</v>
      </c>
      <c r="S941" s="89">
        <f t="shared" si="529"/>
        <v>0</v>
      </c>
      <c r="T941" s="98">
        <f t="shared" si="523"/>
        <v>8.5000000000000006E-2</v>
      </c>
      <c r="U941" s="97">
        <f t="shared" si="528"/>
        <v>14</v>
      </c>
      <c r="V941" s="97">
        <v>252</v>
      </c>
      <c r="W941" s="96">
        <f t="shared" si="515"/>
        <v>1.0045425079999999</v>
      </c>
      <c r="X941" s="89">
        <f t="shared" si="516"/>
        <v>0</v>
      </c>
      <c r="Y941" s="137">
        <f t="shared" si="517"/>
        <v>0</v>
      </c>
      <c r="Z941" s="99" t="str">
        <f t="shared" si="525"/>
        <v>J=</v>
      </c>
      <c r="AA941" s="94">
        <f t="shared" si="526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18"/>
        <v>45818</v>
      </c>
      <c r="B942" s="89">
        <f t="shared" si="511"/>
        <v>0</v>
      </c>
      <c r="C942" s="89">
        <f t="shared" si="531"/>
        <v>3.1009221856947988E-9</v>
      </c>
      <c r="D942" s="90">
        <f t="shared" si="519"/>
        <v>7205.03</v>
      </c>
      <c r="E942" s="91">
        <f t="shared" si="534"/>
        <v>7245.38</v>
      </c>
      <c r="F942" s="92">
        <f t="shared" si="535"/>
        <v>45767</v>
      </c>
      <c r="G942" s="93">
        <f t="shared" si="512"/>
        <v>5.6002542668107669E-3</v>
      </c>
      <c r="H942" s="94">
        <f t="shared" si="536"/>
        <v>45828</v>
      </c>
      <c r="I942" s="94">
        <f t="shared" si="513"/>
        <v>45828</v>
      </c>
      <c r="J942" s="95">
        <f t="shared" si="520"/>
        <v>22</v>
      </c>
      <c r="K942" s="95">
        <f t="shared" si="533"/>
        <v>15</v>
      </c>
      <c r="L942" s="8">
        <f t="shared" si="521"/>
        <v>1.0038149599999999</v>
      </c>
      <c r="M942" s="96">
        <f t="shared" si="532"/>
        <v>1.0056002500000001</v>
      </c>
      <c r="N942" s="96">
        <f t="shared" si="527"/>
        <v>1.1334067590252859</v>
      </c>
      <c r="O942" s="89">
        <f t="shared" si="530"/>
        <v>1.1377306599999999</v>
      </c>
      <c r="P942" s="89">
        <f t="shared" si="514"/>
        <v>0</v>
      </c>
      <c r="Q942" s="11">
        <f t="shared" si="524"/>
        <v>0</v>
      </c>
      <c r="R942" s="7">
        <f t="shared" si="522"/>
        <v>0</v>
      </c>
      <c r="S942" s="89">
        <f t="shared" si="529"/>
        <v>0</v>
      </c>
      <c r="T942" s="98">
        <f t="shared" si="523"/>
        <v>8.5000000000000006E-2</v>
      </c>
      <c r="U942" s="97">
        <f t="shared" si="528"/>
        <v>15</v>
      </c>
      <c r="V942" s="97">
        <v>252</v>
      </c>
      <c r="W942" s="96">
        <f t="shared" si="515"/>
        <v>1.0048677610000001</v>
      </c>
      <c r="X942" s="89">
        <f t="shared" si="516"/>
        <v>0</v>
      </c>
      <c r="Y942" s="137">
        <f t="shared" si="517"/>
        <v>0</v>
      </c>
      <c r="Z942" s="99" t="str">
        <f t="shared" si="525"/>
        <v>J=</v>
      </c>
      <c r="AA942" s="94">
        <f t="shared" si="526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18"/>
        <v>45819</v>
      </c>
      <c r="B943" s="89">
        <f t="shared" si="511"/>
        <v>0</v>
      </c>
      <c r="C943" s="89">
        <f t="shared" si="531"/>
        <v>3.1009221856947988E-9</v>
      </c>
      <c r="D943" s="90">
        <f t="shared" si="519"/>
        <v>7205.03</v>
      </c>
      <c r="E943" s="91">
        <f t="shared" si="534"/>
        <v>7245.38</v>
      </c>
      <c r="F943" s="92">
        <f t="shared" si="535"/>
        <v>45767</v>
      </c>
      <c r="G943" s="93">
        <f t="shared" si="512"/>
        <v>5.6002542668107669E-3</v>
      </c>
      <c r="H943" s="94">
        <f t="shared" si="536"/>
        <v>45828</v>
      </c>
      <c r="I943" s="94">
        <f t="shared" si="513"/>
        <v>45828</v>
      </c>
      <c r="J943" s="95">
        <f t="shared" si="520"/>
        <v>22</v>
      </c>
      <c r="K943" s="95">
        <f t="shared" si="533"/>
        <v>16</v>
      </c>
      <c r="L943" s="8">
        <f t="shared" si="521"/>
        <v>1.0040697999999999</v>
      </c>
      <c r="M943" s="96">
        <f t="shared" si="532"/>
        <v>1.0056002500000001</v>
      </c>
      <c r="N943" s="96">
        <f t="shared" si="527"/>
        <v>1.1334067590252859</v>
      </c>
      <c r="O943" s="89">
        <f t="shared" si="530"/>
        <v>1.13801949</v>
      </c>
      <c r="P943" s="89">
        <f t="shared" si="514"/>
        <v>0</v>
      </c>
      <c r="Q943" s="11">
        <f t="shared" si="524"/>
        <v>0</v>
      </c>
      <c r="R943" s="7">
        <f t="shared" si="522"/>
        <v>0</v>
      </c>
      <c r="S943" s="89">
        <f t="shared" si="529"/>
        <v>0</v>
      </c>
      <c r="T943" s="98">
        <f t="shared" si="523"/>
        <v>8.5000000000000006E-2</v>
      </c>
      <c r="U943" s="97">
        <f t="shared" si="528"/>
        <v>16</v>
      </c>
      <c r="V943" s="97">
        <v>252</v>
      </c>
      <c r="W943" s="96">
        <f t="shared" si="515"/>
        <v>1.0051931190000001</v>
      </c>
      <c r="X943" s="89">
        <f t="shared" si="516"/>
        <v>0</v>
      </c>
      <c r="Y943" s="137">
        <f t="shared" si="517"/>
        <v>0</v>
      </c>
      <c r="Z943" s="99" t="str">
        <f t="shared" si="525"/>
        <v>J=</v>
      </c>
      <c r="AA943" s="94">
        <f t="shared" si="526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18"/>
        <v>45820</v>
      </c>
      <c r="B944" s="89">
        <f t="shared" si="511"/>
        <v>0</v>
      </c>
      <c r="C944" s="89">
        <f t="shared" si="531"/>
        <v>3.1009221856947988E-9</v>
      </c>
      <c r="D944" s="90">
        <f t="shared" si="519"/>
        <v>7205.03</v>
      </c>
      <c r="E944" s="91">
        <f t="shared" si="534"/>
        <v>7245.38</v>
      </c>
      <c r="F944" s="92">
        <f t="shared" si="535"/>
        <v>45767</v>
      </c>
      <c r="G944" s="93">
        <f t="shared" si="512"/>
        <v>5.6002542668107669E-3</v>
      </c>
      <c r="H944" s="94">
        <f t="shared" si="536"/>
        <v>45828</v>
      </c>
      <c r="I944" s="94">
        <f t="shared" si="513"/>
        <v>45828</v>
      </c>
      <c r="J944" s="95">
        <f t="shared" si="520"/>
        <v>22</v>
      </c>
      <c r="K944" s="95">
        <f t="shared" si="533"/>
        <v>17</v>
      </c>
      <c r="L944" s="8">
        <f t="shared" si="521"/>
        <v>1.0043247200000001</v>
      </c>
      <c r="M944" s="96">
        <f t="shared" si="532"/>
        <v>1.0056002500000001</v>
      </c>
      <c r="N944" s="96">
        <f t="shared" si="527"/>
        <v>1.1334067590252859</v>
      </c>
      <c r="O944" s="89">
        <f t="shared" si="530"/>
        <v>1.13830842</v>
      </c>
      <c r="P944" s="89">
        <f t="shared" si="514"/>
        <v>0</v>
      </c>
      <c r="Q944" s="11">
        <f t="shared" si="524"/>
        <v>0</v>
      </c>
      <c r="R944" s="7">
        <f t="shared" si="522"/>
        <v>0</v>
      </c>
      <c r="S944" s="89">
        <f t="shared" si="529"/>
        <v>0</v>
      </c>
      <c r="T944" s="98">
        <f t="shared" si="523"/>
        <v>8.5000000000000006E-2</v>
      </c>
      <c r="U944" s="97">
        <f t="shared" si="528"/>
        <v>17</v>
      </c>
      <c r="V944" s="97">
        <v>252</v>
      </c>
      <c r="W944" s="96">
        <f t="shared" si="515"/>
        <v>1.005518583</v>
      </c>
      <c r="X944" s="89">
        <f t="shared" si="516"/>
        <v>0</v>
      </c>
      <c r="Y944" s="137">
        <f t="shared" si="517"/>
        <v>0</v>
      </c>
      <c r="Z944" s="99" t="str">
        <f t="shared" si="525"/>
        <v>J=</v>
      </c>
      <c r="AA944" s="94">
        <f t="shared" si="526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18"/>
        <v>45821</v>
      </c>
      <c r="B945" s="89">
        <f t="shared" si="511"/>
        <v>0</v>
      </c>
      <c r="C945" s="89">
        <f t="shared" si="531"/>
        <v>3.1009221856947988E-9</v>
      </c>
      <c r="D945" s="90">
        <f t="shared" si="519"/>
        <v>7205.03</v>
      </c>
      <c r="E945" s="91">
        <f t="shared" si="534"/>
        <v>7245.38</v>
      </c>
      <c r="F945" s="92">
        <f t="shared" si="535"/>
        <v>45767</v>
      </c>
      <c r="G945" s="93">
        <f t="shared" si="512"/>
        <v>5.6002542668107669E-3</v>
      </c>
      <c r="H945" s="94">
        <f t="shared" si="536"/>
        <v>45828</v>
      </c>
      <c r="I945" s="94">
        <f t="shared" si="513"/>
        <v>45828</v>
      </c>
      <c r="J945" s="95">
        <f t="shared" si="520"/>
        <v>22</v>
      </c>
      <c r="K945" s="95">
        <f t="shared" si="533"/>
        <v>18</v>
      </c>
      <c r="L945" s="8">
        <f t="shared" si="521"/>
        <v>1.0045796899999999</v>
      </c>
      <c r="M945" s="96">
        <f t="shared" si="532"/>
        <v>1.0056002500000001</v>
      </c>
      <c r="N945" s="96">
        <f t="shared" si="527"/>
        <v>1.1334067590252859</v>
      </c>
      <c r="O945" s="89">
        <f t="shared" si="530"/>
        <v>1.13859741</v>
      </c>
      <c r="P945" s="89">
        <f t="shared" si="514"/>
        <v>0</v>
      </c>
      <c r="Q945" s="11">
        <f t="shared" si="524"/>
        <v>0</v>
      </c>
      <c r="R945" s="7">
        <f t="shared" si="522"/>
        <v>0</v>
      </c>
      <c r="S945" s="89">
        <f t="shared" si="529"/>
        <v>0</v>
      </c>
      <c r="T945" s="98">
        <f t="shared" si="523"/>
        <v>8.5000000000000006E-2</v>
      </c>
      <c r="U945" s="97">
        <f t="shared" si="528"/>
        <v>18</v>
      </c>
      <c r="V945" s="97">
        <v>252</v>
      </c>
      <c r="W945" s="96">
        <f t="shared" si="515"/>
        <v>1.005844153</v>
      </c>
      <c r="X945" s="89">
        <f t="shared" si="516"/>
        <v>0</v>
      </c>
      <c r="Y945" s="137">
        <f t="shared" si="517"/>
        <v>0</v>
      </c>
      <c r="Z945" s="99" t="str">
        <f t="shared" si="525"/>
        <v>J=</v>
      </c>
      <c r="AA945" s="94">
        <f t="shared" si="526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18"/>
        <v>45822</v>
      </c>
      <c r="B946" s="89">
        <f t="shared" si="511"/>
        <v>0</v>
      </c>
      <c r="C946" s="89">
        <f t="shared" si="531"/>
        <v>3.1009221856947988E-9</v>
      </c>
      <c r="D946" s="90">
        <f t="shared" si="519"/>
        <v>7205.03</v>
      </c>
      <c r="E946" s="91">
        <f t="shared" si="534"/>
        <v>7245.38</v>
      </c>
      <c r="F946" s="92">
        <f t="shared" si="535"/>
        <v>45767</v>
      </c>
      <c r="G946" s="93">
        <f t="shared" si="512"/>
        <v>5.6002542668107669E-3</v>
      </c>
      <c r="H946" s="94">
        <f t="shared" si="536"/>
        <v>45828</v>
      </c>
      <c r="I946" s="94">
        <f t="shared" si="513"/>
        <v>45828</v>
      </c>
      <c r="J946" s="95">
        <f t="shared" si="520"/>
        <v>22</v>
      </c>
      <c r="K946" s="95">
        <f t="shared" si="533"/>
        <v>19</v>
      </c>
      <c r="L946" s="8">
        <f t="shared" si="521"/>
        <v>1.0048347399999999</v>
      </c>
      <c r="M946" s="96">
        <f t="shared" si="532"/>
        <v>1.0056002500000001</v>
      </c>
      <c r="N946" s="96">
        <f t="shared" si="527"/>
        <v>1.1334067590252859</v>
      </c>
      <c r="O946" s="89">
        <f t="shared" si="530"/>
        <v>1.13888648</v>
      </c>
      <c r="P946" s="89">
        <f t="shared" si="514"/>
        <v>0</v>
      </c>
      <c r="Q946" s="11">
        <f t="shared" si="524"/>
        <v>0</v>
      </c>
      <c r="R946" s="7">
        <f t="shared" si="522"/>
        <v>0</v>
      </c>
      <c r="S946" s="89">
        <f t="shared" si="529"/>
        <v>0</v>
      </c>
      <c r="T946" s="98">
        <f t="shared" si="523"/>
        <v>8.5000000000000006E-2</v>
      </c>
      <c r="U946" s="97">
        <f t="shared" si="528"/>
        <v>19</v>
      </c>
      <c r="V946" s="97">
        <v>252</v>
      </c>
      <c r="W946" s="96">
        <f t="shared" si="515"/>
        <v>1.0061698269999999</v>
      </c>
      <c r="X946" s="89">
        <f t="shared" si="516"/>
        <v>0</v>
      </c>
      <c r="Y946" s="137">
        <f t="shared" si="517"/>
        <v>0</v>
      </c>
      <c r="Z946" s="99" t="str">
        <f t="shared" si="525"/>
        <v>J=</v>
      </c>
      <c r="AA946" s="94">
        <f t="shared" si="526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18"/>
        <v>45823</v>
      </c>
      <c r="B947" s="89">
        <f t="shared" si="511"/>
        <v>0</v>
      </c>
      <c r="C947" s="89">
        <f t="shared" si="531"/>
        <v>3.1009221856947988E-9</v>
      </c>
      <c r="D947" s="90">
        <f t="shared" si="519"/>
        <v>7205.03</v>
      </c>
      <c r="E947" s="91">
        <f t="shared" si="534"/>
        <v>7245.38</v>
      </c>
      <c r="F947" s="92">
        <f t="shared" si="535"/>
        <v>45767</v>
      </c>
      <c r="G947" s="93">
        <f t="shared" si="512"/>
        <v>5.6002542668107669E-3</v>
      </c>
      <c r="H947" s="94">
        <f t="shared" si="536"/>
        <v>45828</v>
      </c>
      <c r="I947" s="94">
        <f t="shared" si="513"/>
        <v>45828</v>
      </c>
      <c r="J947" s="95">
        <f t="shared" si="520"/>
        <v>22</v>
      </c>
      <c r="K947" s="95">
        <f t="shared" si="533"/>
        <v>19</v>
      </c>
      <c r="L947" s="8">
        <f t="shared" si="521"/>
        <v>1.0048347399999999</v>
      </c>
      <c r="M947" s="96">
        <f t="shared" si="532"/>
        <v>1.0056002500000001</v>
      </c>
      <c r="N947" s="96">
        <f t="shared" si="527"/>
        <v>1.1334067590252859</v>
      </c>
      <c r="O947" s="89">
        <f t="shared" si="530"/>
        <v>1.13888648</v>
      </c>
      <c r="P947" s="89">
        <f t="shared" si="514"/>
        <v>0</v>
      </c>
      <c r="Q947" s="11">
        <f t="shared" si="524"/>
        <v>0</v>
      </c>
      <c r="R947" s="7">
        <f t="shared" si="522"/>
        <v>0</v>
      </c>
      <c r="S947" s="89">
        <f t="shared" si="529"/>
        <v>0</v>
      </c>
      <c r="T947" s="98">
        <f t="shared" si="523"/>
        <v>8.5000000000000006E-2</v>
      </c>
      <c r="U947" s="97">
        <f t="shared" si="528"/>
        <v>19</v>
      </c>
      <c r="V947" s="97">
        <v>252</v>
      </c>
      <c r="W947" s="96">
        <f t="shared" si="515"/>
        <v>1.0061698269999999</v>
      </c>
      <c r="X947" s="89">
        <f t="shared" si="516"/>
        <v>0</v>
      </c>
      <c r="Y947" s="137">
        <f t="shared" si="517"/>
        <v>0</v>
      </c>
      <c r="Z947" s="99" t="str">
        <f t="shared" si="525"/>
        <v>J=</v>
      </c>
      <c r="AA947" s="94">
        <f t="shared" si="526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18"/>
        <v>45824</v>
      </c>
      <c r="B948" s="89">
        <f t="shared" si="511"/>
        <v>0</v>
      </c>
      <c r="C948" s="89">
        <f t="shared" si="531"/>
        <v>3.1009221856947988E-9</v>
      </c>
      <c r="D948" s="90">
        <f t="shared" si="519"/>
        <v>7205.03</v>
      </c>
      <c r="E948" s="91">
        <f t="shared" si="534"/>
        <v>7245.38</v>
      </c>
      <c r="F948" s="92">
        <f t="shared" si="535"/>
        <v>45767</v>
      </c>
      <c r="G948" s="93">
        <f t="shared" si="512"/>
        <v>5.6002542668107669E-3</v>
      </c>
      <c r="H948" s="94">
        <f t="shared" si="536"/>
        <v>45828</v>
      </c>
      <c r="I948" s="94">
        <f t="shared" si="513"/>
        <v>45828</v>
      </c>
      <c r="J948" s="95">
        <f t="shared" si="520"/>
        <v>22</v>
      </c>
      <c r="K948" s="95">
        <f t="shared" si="533"/>
        <v>19</v>
      </c>
      <c r="L948" s="8">
        <f t="shared" si="521"/>
        <v>1.0048347399999999</v>
      </c>
      <c r="M948" s="96">
        <f t="shared" si="532"/>
        <v>1.0056002500000001</v>
      </c>
      <c r="N948" s="96">
        <f t="shared" si="527"/>
        <v>1.1334067590252859</v>
      </c>
      <c r="O948" s="89">
        <f t="shared" si="530"/>
        <v>1.13888648</v>
      </c>
      <c r="P948" s="89">
        <f t="shared" si="514"/>
        <v>0</v>
      </c>
      <c r="Q948" s="11">
        <f t="shared" si="524"/>
        <v>0</v>
      </c>
      <c r="R948" s="7">
        <f t="shared" si="522"/>
        <v>0</v>
      </c>
      <c r="S948" s="89">
        <f t="shared" si="529"/>
        <v>0</v>
      </c>
      <c r="T948" s="98">
        <f t="shared" si="523"/>
        <v>8.5000000000000006E-2</v>
      </c>
      <c r="U948" s="97">
        <f t="shared" si="528"/>
        <v>19</v>
      </c>
      <c r="V948" s="97">
        <v>252</v>
      </c>
      <c r="W948" s="96">
        <f t="shared" si="515"/>
        <v>1.0061698269999999</v>
      </c>
      <c r="X948" s="89">
        <f t="shared" si="516"/>
        <v>0</v>
      </c>
      <c r="Y948" s="137">
        <f t="shared" si="517"/>
        <v>0</v>
      </c>
      <c r="Z948" s="99" t="str">
        <f t="shared" si="525"/>
        <v>J=</v>
      </c>
      <c r="AA948" s="94">
        <f t="shared" si="526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18"/>
        <v>45825</v>
      </c>
      <c r="B949" s="89">
        <f t="shared" si="511"/>
        <v>0</v>
      </c>
      <c r="C949" s="89">
        <f t="shared" si="531"/>
        <v>3.1009221856947988E-9</v>
      </c>
      <c r="D949" s="90">
        <f t="shared" si="519"/>
        <v>7205.03</v>
      </c>
      <c r="E949" s="91">
        <f t="shared" si="534"/>
        <v>7245.38</v>
      </c>
      <c r="F949" s="92">
        <f t="shared" si="535"/>
        <v>45767</v>
      </c>
      <c r="G949" s="93">
        <f t="shared" si="512"/>
        <v>5.6002542668107669E-3</v>
      </c>
      <c r="H949" s="94">
        <f t="shared" si="536"/>
        <v>45828</v>
      </c>
      <c r="I949" s="94">
        <f t="shared" si="513"/>
        <v>45828</v>
      </c>
      <c r="J949" s="95">
        <f t="shared" si="520"/>
        <v>22</v>
      </c>
      <c r="K949" s="95">
        <f t="shared" si="533"/>
        <v>20</v>
      </c>
      <c r="L949" s="8">
        <f t="shared" si="521"/>
        <v>1.0050898399999999</v>
      </c>
      <c r="M949" s="96">
        <f t="shared" si="532"/>
        <v>1.0056002500000001</v>
      </c>
      <c r="N949" s="96">
        <f t="shared" si="527"/>
        <v>1.1334067590252859</v>
      </c>
      <c r="O949" s="89">
        <f t="shared" si="530"/>
        <v>1.1391756099999999</v>
      </c>
      <c r="P949" s="89">
        <f t="shared" si="514"/>
        <v>0</v>
      </c>
      <c r="Q949" s="11">
        <f t="shared" si="524"/>
        <v>0</v>
      </c>
      <c r="R949" s="7">
        <f t="shared" si="522"/>
        <v>0</v>
      </c>
      <c r="S949" s="89">
        <f t="shared" si="529"/>
        <v>0</v>
      </c>
      <c r="T949" s="98">
        <f t="shared" si="523"/>
        <v>8.5000000000000006E-2</v>
      </c>
      <c r="U949" s="97">
        <f t="shared" si="528"/>
        <v>20</v>
      </c>
      <c r="V949" s="97">
        <v>252</v>
      </c>
      <c r="W949" s="96">
        <f t="shared" si="515"/>
        <v>1.006495608</v>
      </c>
      <c r="X949" s="89">
        <f t="shared" si="516"/>
        <v>0</v>
      </c>
      <c r="Y949" s="137">
        <f t="shared" si="517"/>
        <v>0</v>
      </c>
      <c r="Z949" s="99" t="str">
        <f t="shared" si="525"/>
        <v>J=</v>
      </c>
      <c r="AA949" s="94">
        <f t="shared" si="526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18"/>
        <v>45826</v>
      </c>
      <c r="B950" s="89">
        <f t="shared" si="511"/>
        <v>0</v>
      </c>
      <c r="C950" s="89">
        <f t="shared" si="531"/>
        <v>3.1009221856947988E-9</v>
      </c>
      <c r="D950" s="90">
        <f t="shared" si="519"/>
        <v>7205.03</v>
      </c>
      <c r="E950" s="91">
        <f t="shared" si="534"/>
        <v>7245.38</v>
      </c>
      <c r="F950" s="92">
        <f t="shared" si="535"/>
        <v>45767</v>
      </c>
      <c r="G950" s="93">
        <f t="shared" si="512"/>
        <v>5.6002542668107669E-3</v>
      </c>
      <c r="H950" s="94">
        <f t="shared" si="536"/>
        <v>45828</v>
      </c>
      <c r="I950" s="94">
        <f t="shared" si="513"/>
        <v>45828</v>
      </c>
      <c r="J950" s="95">
        <f t="shared" si="520"/>
        <v>22</v>
      </c>
      <c r="K950" s="95">
        <f t="shared" si="533"/>
        <v>21</v>
      </c>
      <c r="L950" s="8">
        <f t="shared" si="521"/>
        <v>1.0053450100000001</v>
      </c>
      <c r="M950" s="96">
        <f t="shared" si="532"/>
        <v>1.0056002500000001</v>
      </c>
      <c r="N950" s="96">
        <f t="shared" si="527"/>
        <v>1.1334067590252859</v>
      </c>
      <c r="O950" s="89">
        <f t="shared" si="530"/>
        <v>1.1394648199999999</v>
      </c>
      <c r="P950" s="89">
        <f t="shared" si="514"/>
        <v>0</v>
      </c>
      <c r="Q950" s="11">
        <f t="shared" si="524"/>
        <v>0</v>
      </c>
      <c r="R950" s="7">
        <f t="shared" si="522"/>
        <v>0</v>
      </c>
      <c r="S950" s="89">
        <f t="shared" si="529"/>
        <v>0</v>
      </c>
      <c r="T950" s="98">
        <f t="shared" si="523"/>
        <v>8.5000000000000006E-2</v>
      </c>
      <c r="U950" s="97">
        <f t="shared" si="528"/>
        <v>21</v>
      </c>
      <c r="V950" s="97">
        <v>252</v>
      </c>
      <c r="W950" s="96">
        <f t="shared" si="515"/>
        <v>1.0068214929999999</v>
      </c>
      <c r="X950" s="89">
        <f t="shared" si="516"/>
        <v>0</v>
      </c>
      <c r="Y950" s="137">
        <f t="shared" si="517"/>
        <v>0</v>
      </c>
      <c r="Z950" s="99" t="str">
        <f t="shared" si="525"/>
        <v>J=</v>
      </c>
      <c r="AA950" s="94">
        <f t="shared" si="526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18"/>
        <v>45827</v>
      </c>
      <c r="B951" s="89">
        <f t="shared" si="511"/>
        <v>0</v>
      </c>
      <c r="C951" s="89">
        <f t="shared" si="531"/>
        <v>3.1009221856947988E-9</v>
      </c>
      <c r="D951" s="90">
        <f t="shared" si="519"/>
        <v>7205.03</v>
      </c>
      <c r="E951" s="91">
        <f t="shared" si="534"/>
        <v>7245.38</v>
      </c>
      <c r="F951" s="92">
        <f t="shared" si="535"/>
        <v>45767</v>
      </c>
      <c r="G951" s="93">
        <f t="shared" si="512"/>
        <v>5.6002542668107669E-3</v>
      </c>
      <c r="H951" s="94">
        <f t="shared" si="536"/>
        <v>45828</v>
      </c>
      <c r="I951" s="94">
        <f t="shared" si="513"/>
        <v>45828</v>
      </c>
      <c r="J951" s="95">
        <f t="shared" si="520"/>
        <v>22</v>
      </c>
      <c r="K951" s="95">
        <f t="shared" si="533"/>
        <v>22</v>
      </c>
      <c r="L951" s="8">
        <f t="shared" si="521"/>
        <v>1.0056002500000001</v>
      </c>
      <c r="M951" s="96">
        <f t="shared" si="532"/>
        <v>1.0056002500000001</v>
      </c>
      <c r="N951" s="96">
        <f t="shared" si="527"/>
        <v>1.1334067590252859</v>
      </c>
      <c r="O951" s="89">
        <f t="shared" si="530"/>
        <v>1.1397541200000001</v>
      </c>
      <c r="P951" s="89">
        <f t="shared" si="514"/>
        <v>0</v>
      </c>
      <c r="Q951" s="11">
        <f t="shared" si="524"/>
        <v>0</v>
      </c>
      <c r="R951" s="7">
        <f t="shared" si="522"/>
        <v>0</v>
      </c>
      <c r="S951" s="89">
        <f t="shared" si="529"/>
        <v>0</v>
      </c>
      <c r="T951" s="98">
        <f t="shared" si="523"/>
        <v>8.5000000000000006E-2</v>
      </c>
      <c r="U951" s="97">
        <f t="shared" si="528"/>
        <v>22</v>
      </c>
      <c r="V951" s="97">
        <v>252</v>
      </c>
      <c r="W951" s="96">
        <f t="shared" si="515"/>
        <v>1.007147485</v>
      </c>
      <c r="X951" s="89">
        <f t="shared" si="516"/>
        <v>0</v>
      </c>
      <c r="Y951" s="137">
        <f t="shared" si="517"/>
        <v>0</v>
      </c>
      <c r="Z951" s="99" t="str">
        <f t="shared" si="525"/>
        <v>J=</v>
      </c>
      <c r="AA951" s="94">
        <f t="shared" si="526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18"/>
        <v>45828</v>
      </c>
      <c r="B952" s="89">
        <f t="shared" si="511"/>
        <v>0</v>
      </c>
      <c r="C952" s="89">
        <f t="shared" si="531"/>
        <v>3.1009221856947988E-9</v>
      </c>
      <c r="D952" s="90">
        <f t="shared" si="519"/>
        <v>7205.03</v>
      </c>
      <c r="E952" s="91">
        <f t="shared" si="534"/>
        <v>7245.38</v>
      </c>
      <c r="F952" s="92">
        <f t="shared" si="535"/>
        <v>45767</v>
      </c>
      <c r="G952" s="93">
        <f t="shared" si="512"/>
        <v>5.6002542668107669E-3</v>
      </c>
      <c r="H952" s="94">
        <f t="shared" si="536"/>
        <v>45859</v>
      </c>
      <c r="I952" s="94">
        <f t="shared" si="513"/>
        <v>45828</v>
      </c>
      <c r="J952" s="95">
        <f t="shared" si="520"/>
        <v>22</v>
      </c>
      <c r="K952" s="95">
        <f t="shared" si="533"/>
        <v>22</v>
      </c>
      <c r="L952" s="8">
        <f t="shared" si="521"/>
        <v>1.0056002500000001</v>
      </c>
      <c r="M952" s="96">
        <f t="shared" si="532"/>
        <v>1.0056002500000001</v>
      </c>
      <c r="N952" s="96">
        <f t="shared" si="527"/>
        <v>1.1334067590252859</v>
      </c>
      <c r="O952" s="89">
        <f t="shared" si="530"/>
        <v>1.1397541200000001</v>
      </c>
      <c r="P952" s="89">
        <f t="shared" si="514"/>
        <v>0</v>
      </c>
      <c r="Q952" s="11">
        <f t="shared" si="524"/>
        <v>31</v>
      </c>
      <c r="R952" s="7">
        <f t="shared" si="522"/>
        <v>2.2634000000000001E-2</v>
      </c>
      <c r="S952" s="89">
        <f t="shared" si="529"/>
        <v>0</v>
      </c>
      <c r="T952" s="98">
        <f t="shared" si="523"/>
        <v>8.5000000000000006E-2</v>
      </c>
      <c r="U952" s="97">
        <f t="shared" si="528"/>
        <v>22</v>
      </c>
      <c r="V952" s="97">
        <v>252</v>
      </c>
      <c r="W952" s="96">
        <f t="shared" si="515"/>
        <v>1.007147485</v>
      </c>
      <c r="X952" s="89">
        <f t="shared" si="516"/>
        <v>0</v>
      </c>
      <c r="Y952" s="137">
        <f t="shared" si="517"/>
        <v>0</v>
      </c>
      <c r="Z952" s="99" t="str">
        <f t="shared" si="525"/>
        <v>J=</v>
      </c>
      <c r="AA952" s="94">
        <f t="shared" si="526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18"/>
        <v>45829</v>
      </c>
      <c r="B953" s="89">
        <f t="shared" si="511"/>
        <v>0</v>
      </c>
      <c r="C953" s="89">
        <f t="shared" si="531"/>
        <v>3.1009221856947988E-9</v>
      </c>
      <c r="D953" s="90">
        <f t="shared" si="519"/>
        <v>7205.03</v>
      </c>
      <c r="E953" s="91">
        <f t="shared" si="534"/>
        <v>7245.38</v>
      </c>
      <c r="F953" s="92">
        <f t="shared" si="535"/>
        <v>45797</v>
      </c>
      <c r="G953" s="93">
        <f t="shared" si="512"/>
        <v>5.6002542668107669E-3</v>
      </c>
      <c r="H953" s="94">
        <f t="shared" si="536"/>
        <v>45859</v>
      </c>
      <c r="I953" s="94">
        <f t="shared" si="513"/>
        <v>45859</v>
      </c>
      <c r="J953" s="95">
        <f t="shared" si="520"/>
        <v>21</v>
      </c>
      <c r="K953" s="95">
        <f t="shared" si="533"/>
        <v>1</v>
      </c>
      <c r="L953" s="8">
        <f t="shared" si="521"/>
        <v>1.0002659700000001</v>
      </c>
      <c r="M953" s="96">
        <f t="shared" si="532"/>
        <v>1.0056002500000001</v>
      </c>
      <c r="N953" s="96">
        <f t="shared" si="527"/>
        <v>1.1397541202275174</v>
      </c>
      <c r="O953" s="89">
        <f t="shared" si="530"/>
        <v>1.1400572600000001</v>
      </c>
      <c r="P953" s="89">
        <f t="shared" si="514"/>
        <v>0</v>
      </c>
      <c r="Q953" s="11">
        <f t="shared" si="524"/>
        <v>0</v>
      </c>
      <c r="R953" s="7">
        <f t="shared" si="522"/>
        <v>0</v>
      </c>
      <c r="S953" s="89">
        <f t="shared" si="529"/>
        <v>0</v>
      </c>
      <c r="T953" s="98">
        <f t="shared" si="523"/>
        <v>8.5000000000000006E-2</v>
      </c>
      <c r="U953" s="97">
        <f t="shared" si="528"/>
        <v>1</v>
      </c>
      <c r="V953" s="97">
        <v>252</v>
      </c>
      <c r="W953" s="96">
        <f t="shared" si="515"/>
        <v>1.0003237819999999</v>
      </c>
      <c r="X953" s="89">
        <f t="shared" si="516"/>
        <v>0</v>
      </c>
      <c r="Y953" s="137">
        <f t="shared" si="517"/>
        <v>0</v>
      </c>
      <c r="Z953" s="99" t="str">
        <f t="shared" si="525"/>
        <v>J=</v>
      </c>
      <c r="AA953" s="94">
        <f t="shared" si="526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18"/>
        <v>45830</v>
      </c>
      <c r="B954" s="89">
        <f t="shared" si="511"/>
        <v>0</v>
      </c>
      <c r="C954" s="89">
        <f t="shared" si="531"/>
        <v>3.1009221856947988E-9</v>
      </c>
      <c r="D954" s="90">
        <f t="shared" si="519"/>
        <v>7205.03</v>
      </c>
      <c r="E954" s="91">
        <f t="shared" si="534"/>
        <v>7245.38</v>
      </c>
      <c r="F954" s="92">
        <f t="shared" si="535"/>
        <v>45797</v>
      </c>
      <c r="G954" s="93">
        <f t="shared" si="512"/>
        <v>5.6002542668107669E-3</v>
      </c>
      <c r="H954" s="94">
        <f t="shared" si="536"/>
        <v>45859</v>
      </c>
      <c r="I954" s="94">
        <f t="shared" si="513"/>
        <v>45859</v>
      </c>
      <c r="J954" s="95">
        <f t="shared" si="520"/>
        <v>21</v>
      </c>
      <c r="K954" s="95">
        <f t="shared" si="533"/>
        <v>1</v>
      </c>
      <c r="L954" s="8">
        <f t="shared" si="521"/>
        <v>1.0002659700000001</v>
      </c>
      <c r="M954" s="96">
        <f t="shared" si="532"/>
        <v>1.0056002500000001</v>
      </c>
      <c r="N954" s="96">
        <f t="shared" si="527"/>
        <v>1.1397541202275174</v>
      </c>
      <c r="O954" s="89">
        <f t="shared" si="530"/>
        <v>1.1400572600000001</v>
      </c>
      <c r="P954" s="89">
        <f t="shared" si="514"/>
        <v>0</v>
      </c>
      <c r="Q954" s="11">
        <f t="shared" si="524"/>
        <v>0</v>
      </c>
      <c r="R954" s="7">
        <f t="shared" si="522"/>
        <v>0</v>
      </c>
      <c r="S954" s="89">
        <f t="shared" si="529"/>
        <v>0</v>
      </c>
      <c r="T954" s="98">
        <f t="shared" si="523"/>
        <v>8.5000000000000006E-2</v>
      </c>
      <c r="U954" s="97">
        <f t="shared" si="528"/>
        <v>1</v>
      </c>
      <c r="V954" s="97">
        <v>252</v>
      </c>
      <c r="W954" s="96">
        <f t="shared" si="515"/>
        <v>1.0003237819999999</v>
      </c>
      <c r="X954" s="89">
        <f t="shared" si="516"/>
        <v>0</v>
      </c>
      <c r="Y954" s="137">
        <f t="shared" si="517"/>
        <v>0</v>
      </c>
      <c r="Z954" s="99" t="str">
        <f t="shared" si="525"/>
        <v>J=</v>
      </c>
      <c r="AA954" s="94">
        <f t="shared" si="526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18"/>
        <v>45831</v>
      </c>
      <c r="B955" s="89">
        <f t="shared" si="511"/>
        <v>0</v>
      </c>
      <c r="C955" s="89">
        <f t="shared" si="531"/>
        <v>3.1009221856947988E-9</v>
      </c>
      <c r="D955" s="90">
        <f t="shared" si="519"/>
        <v>7205.03</v>
      </c>
      <c r="E955" s="91">
        <f t="shared" si="534"/>
        <v>7245.38</v>
      </c>
      <c r="F955" s="92">
        <f t="shared" si="535"/>
        <v>45797</v>
      </c>
      <c r="G955" s="93">
        <f t="shared" si="512"/>
        <v>5.6002542668107669E-3</v>
      </c>
      <c r="H955" s="94">
        <f t="shared" si="536"/>
        <v>45859</v>
      </c>
      <c r="I955" s="94">
        <f t="shared" si="513"/>
        <v>45859</v>
      </c>
      <c r="J955" s="95">
        <f t="shared" si="520"/>
        <v>21</v>
      </c>
      <c r="K955" s="95">
        <f t="shared" si="533"/>
        <v>1</v>
      </c>
      <c r="L955" s="8">
        <f t="shared" si="521"/>
        <v>1.0002659700000001</v>
      </c>
      <c r="M955" s="96">
        <f t="shared" si="532"/>
        <v>1.0056002500000001</v>
      </c>
      <c r="N955" s="96">
        <f t="shared" si="527"/>
        <v>1.1397541202275174</v>
      </c>
      <c r="O955" s="89">
        <f t="shared" si="530"/>
        <v>1.1400572600000001</v>
      </c>
      <c r="P955" s="89">
        <f t="shared" si="514"/>
        <v>0</v>
      </c>
      <c r="Q955" s="11">
        <f t="shared" si="524"/>
        <v>0</v>
      </c>
      <c r="R955" s="7">
        <f t="shared" si="522"/>
        <v>0</v>
      </c>
      <c r="S955" s="89">
        <f t="shared" si="529"/>
        <v>0</v>
      </c>
      <c r="T955" s="98">
        <f t="shared" si="523"/>
        <v>8.5000000000000006E-2</v>
      </c>
      <c r="U955" s="97">
        <f t="shared" si="528"/>
        <v>1</v>
      </c>
      <c r="V955" s="97">
        <v>252</v>
      </c>
      <c r="W955" s="96">
        <f t="shared" si="515"/>
        <v>1.0003237819999999</v>
      </c>
      <c r="X955" s="89">
        <f t="shared" si="516"/>
        <v>0</v>
      </c>
      <c r="Y955" s="137">
        <f t="shared" si="517"/>
        <v>0</v>
      </c>
      <c r="Z955" s="99" t="str">
        <f t="shared" si="525"/>
        <v>J=</v>
      </c>
      <c r="AA955" s="94">
        <f t="shared" si="526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18"/>
        <v>45832</v>
      </c>
      <c r="B956" s="89">
        <f t="shared" si="511"/>
        <v>0</v>
      </c>
      <c r="C956" s="89">
        <f t="shared" si="531"/>
        <v>3.1009221856947988E-9</v>
      </c>
      <c r="D956" s="90">
        <f t="shared" si="519"/>
        <v>7205.03</v>
      </c>
      <c r="E956" s="91">
        <f t="shared" si="534"/>
        <v>7245.38</v>
      </c>
      <c r="F956" s="92">
        <f t="shared" si="535"/>
        <v>45797</v>
      </c>
      <c r="G956" s="93">
        <f t="shared" si="512"/>
        <v>5.6002542668107669E-3</v>
      </c>
      <c r="H956" s="94">
        <f t="shared" si="536"/>
        <v>45859</v>
      </c>
      <c r="I956" s="94">
        <f t="shared" si="513"/>
        <v>45859</v>
      </c>
      <c r="J956" s="95">
        <f t="shared" si="520"/>
        <v>21</v>
      </c>
      <c r="K956" s="95">
        <f t="shared" si="533"/>
        <v>2</v>
      </c>
      <c r="L956" s="8">
        <f t="shared" si="521"/>
        <v>1.0005320099999999</v>
      </c>
      <c r="M956" s="96">
        <f t="shared" si="532"/>
        <v>1.0056002500000001</v>
      </c>
      <c r="N956" s="96">
        <f t="shared" si="527"/>
        <v>1.1397541202275174</v>
      </c>
      <c r="O956" s="89">
        <f t="shared" si="530"/>
        <v>1.14036048</v>
      </c>
      <c r="P956" s="89">
        <f t="shared" si="514"/>
        <v>0</v>
      </c>
      <c r="Q956" s="11">
        <f t="shared" si="524"/>
        <v>0</v>
      </c>
      <c r="R956" s="7">
        <f t="shared" si="522"/>
        <v>0</v>
      </c>
      <c r="S956" s="89">
        <f t="shared" si="529"/>
        <v>0</v>
      </c>
      <c r="T956" s="98">
        <f t="shared" si="523"/>
        <v>8.5000000000000006E-2</v>
      </c>
      <c r="U956" s="97">
        <f t="shared" si="528"/>
        <v>2</v>
      </c>
      <c r="V956" s="97">
        <v>252</v>
      </c>
      <c r="W956" s="96">
        <f t="shared" si="515"/>
        <v>1.00064767</v>
      </c>
      <c r="X956" s="89">
        <f t="shared" si="516"/>
        <v>0</v>
      </c>
      <c r="Y956" s="137">
        <f t="shared" si="517"/>
        <v>0</v>
      </c>
      <c r="Z956" s="99" t="str">
        <f t="shared" si="525"/>
        <v>J=</v>
      </c>
      <c r="AA956" s="94">
        <f t="shared" si="526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18"/>
        <v>45833</v>
      </c>
      <c r="B957" s="89">
        <f t="shared" si="511"/>
        <v>0</v>
      </c>
      <c r="C957" s="89">
        <f t="shared" si="531"/>
        <v>3.1009221856947988E-9</v>
      </c>
      <c r="D957" s="90">
        <f t="shared" si="519"/>
        <v>7205.03</v>
      </c>
      <c r="E957" s="91">
        <f t="shared" si="534"/>
        <v>7245.38</v>
      </c>
      <c r="F957" s="92">
        <f t="shared" si="535"/>
        <v>45797</v>
      </c>
      <c r="G957" s="93">
        <f t="shared" si="512"/>
        <v>5.6002542668107669E-3</v>
      </c>
      <c r="H957" s="94">
        <f t="shared" si="536"/>
        <v>45859</v>
      </c>
      <c r="I957" s="94">
        <f t="shared" si="513"/>
        <v>45859</v>
      </c>
      <c r="J957" s="95">
        <f t="shared" si="520"/>
        <v>21</v>
      </c>
      <c r="K957" s="95">
        <f t="shared" si="533"/>
        <v>3</v>
      </c>
      <c r="L957" s="8">
        <f t="shared" si="521"/>
        <v>1.00079812</v>
      </c>
      <c r="M957" s="96">
        <f t="shared" si="532"/>
        <v>1.0056002500000001</v>
      </c>
      <c r="N957" s="96">
        <f t="shared" si="527"/>
        <v>1.1397541202275174</v>
      </c>
      <c r="O957" s="89">
        <f t="shared" si="530"/>
        <v>1.1406637799999999</v>
      </c>
      <c r="P957" s="89">
        <f t="shared" si="514"/>
        <v>0</v>
      </c>
      <c r="Q957" s="11">
        <f t="shared" si="524"/>
        <v>0</v>
      </c>
      <c r="R957" s="7">
        <f t="shared" si="522"/>
        <v>0</v>
      </c>
      <c r="S957" s="89">
        <f t="shared" si="529"/>
        <v>0</v>
      </c>
      <c r="T957" s="98">
        <f t="shared" si="523"/>
        <v>8.5000000000000006E-2</v>
      </c>
      <c r="U957" s="97">
        <f t="shared" si="528"/>
        <v>3</v>
      </c>
      <c r="V957" s="97">
        <v>252</v>
      </c>
      <c r="W957" s="96">
        <f t="shared" si="515"/>
        <v>1.000971662</v>
      </c>
      <c r="X957" s="89">
        <f t="shared" si="516"/>
        <v>0</v>
      </c>
      <c r="Y957" s="137">
        <f t="shared" si="517"/>
        <v>0</v>
      </c>
      <c r="Z957" s="99" t="str">
        <f t="shared" si="525"/>
        <v>J=</v>
      </c>
      <c r="AA957" s="94">
        <f t="shared" si="526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18"/>
        <v>45834</v>
      </c>
      <c r="B958" s="89">
        <f t="shared" si="511"/>
        <v>0</v>
      </c>
      <c r="C958" s="89">
        <f t="shared" si="531"/>
        <v>3.1009221856947988E-9</v>
      </c>
      <c r="D958" s="90">
        <f t="shared" si="519"/>
        <v>7205.03</v>
      </c>
      <c r="E958" s="91">
        <f t="shared" si="534"/>
        <v>7245.38</v>
      </c>
      <c r="F958" s="92">
        <f t="shared" si="535"/>
        <v>45797</v>
      </c>
      <c r="G958" s="93">
        <f t="shared" si="512"/>
        <v>5.6002542668107669E-3</v>
      </c>
      <c r="H958" s="94">
        <f t="shared" si="536"/>
        <v>45859</v>
      </c>
      <c r="I958" s="94">
        <f t="shared" si="513"/>
        <v>45859</v>
      </c>
      <c r="J958" s="95">
        <f t="shared" si="520"/>
        <v>21</v>
      </c>
      <c r="K958" s="95">
        <f t="shared" si="533"/>
        <v>4</v>
      </c>
      <c r="L958" s="8">
        <f t="shared" si="521"/>
        <v>1.0010642999999999</v>
      </c>
      <c r="M958" s="96">
        <f t="shared" si="532"/>
        <v>1.0056002500000001</v>
      </c>
      <c r="N958" s="96">
        <f t="shared" si="527"/>
        <v>1.1397541202275174</v>
      </c>
      <c r="O958" s="89">
        <f t="shared" si="530"/>
        <v>1.14096716</v>
      </c>
      <c r="P958" s="89">
        <f t="shared" si="514"/>
        <v>0</v>
      </c>
      <c r="Q958" s="11">
        <f t="shared" si="524"/>
        <v>0</v>
      </c>
      <c r="R958" s="7">
        <f t="shared" si="522"/>
        <v>0</v>
      </c>
      <c r="S958" s="89">
        <f t="shared" si="529"/>
        <v>0</v>
      </c>
      <c r="T958" s="98">
        <f t="shared" si="523"/>
        <v>8.5000000000000006E-2</v>
      </c>
      <c r="U958" s="97">
        <f t="shared" si="528"/>
        <v>4</v>
      </c>
      <c r="V958" s="97">
        <v>252</v>
      </c>
      <c r="W958" s="96">
        <f t="shared" si="515"/>
        <v>1.001295759</v>
      </c>
      <c r="X958" s="89">
        <f t="shared" si="516"/>
        <v>0</v>
      </c>
      <c r="Y958" s="137">
        <f t="shared" si="517"/>
        <v>0</v>
      </c>
      <c r="Z958" s="99" t="str">
        <f t="shared" si="525"/>
        <v>J=</v>
      </c>
      <c r="AA958" s="94">
        <f t="shared" si="526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18"/>
        <v>45835</v>
      </c>
      <c r="B959" s="89">
        <f t="shared" si="511"/>
        <v>0</v>
      </c>
      <c r="C959" s="89">
        <f t="shared" si="531"/>
        <v>3.1009221856947988E-9</v>
      </c>
      <c r="D959" s="90">
        <f t="shared" si="519"/>
        <v>7205.03</v>
      </c>
      <c r="E959" s="91">
        <f t="shared" si="534"/>
        <v>7245.38</v>
      </c>
      <c r="F959" s="92">
        <f t="shared" si="535"/>
        <v>45797</v>
      </c>
      <c r="G959" s="93">
        <f t="shared" si="512"/>
        <v>5.6002542668107669E-3</v>
      </c>
      <c r="H959" s="94">
        <f t="shared" si="536"/>
        <v>45859</v>
      </c>
      <c r="I959" s="94">
        <f t="shared" si="513"/>
        <v>45859</v>
      </c>
      <c r="J959" s="95">
        <f t="shared" si="520"/>
        <v>21</v>
      </c>
      <c r="K959" s="95">
        <f t="shared" si="533"/>
        <v>5</v>
      </c>
      <c r="L959" s="8">
        <f t="shared" si="521"/>
        <v>1.00133055</v>
      </c>
      <c r="M959" s="96">
        <f t="shared" si="532"/>
        <v>1.0056002500000001</v>
      </c>
      <c r="N959" s="96">
        <f t="shared" si="527"/>
        <v>1.1397541202275174</v>
      </c>
      <c r="O959" s="89">
        <f t="shared" si="530"/>
        <v>1.14127062</v>
      </c>
      <c r="P959" s="89">
        <f t="shared" si="514"/>
        <v>0</v>
      </c>
      <c r="Q959" s="11">
        <f t="shared" si="524"/>
        <v>0</v>
      </c>
      <c r="R959" s="7">
        <f t="shared" si="522"/>
        <v>0</v>
      </c>
      <c r="S959" s="89">
        <f t="shared" si="529"/>
        <v>0</v>
      </c>
      <c r="T959" s="98">
        <f t="shared" si="523"/>
        <v>8.5000000000000006E-2</v>
      </c>
      <c r="U959" s="97">
        <f t="shared" si="528"/>
        <v>5</v>
      </c>
      <c r="V959" s="97">
        <v>252</v>
      </c>
      <c r="W959" s="96">
        <f t="shared" si="515"/>
        <v>1.0016199610000001</v>
      </c>
      <c r="X959" s="89">
        <f t="shared" si="516"/>
        <v>0</v>
      </c>
      <c r="Y959" s="137">
        <f t="shared" si="517"/>
        <v>0</v>
      </c>
      <c r="Z959" s="99" t="str">
        <f t="shared" si="525"/>
        <v>J=</v>
      </c>
      <c r="AA959" s="94">
        <f t="shared" si="526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18"/>
        <v>45836</v>
      </c>
      <c r="B960" s="89">
        <f t="shared" si="511"/>
        <v>0</v>
      </c>
      <c r="C960" s="89">
        <f t="shared" si="531"/>
        <v>3.1009221856947988E-9</v>
      </c>
      <c r="D960" s="90">
        <f t="shared" si="519"/>
        <v>7205.03</v>
      </c>
      <c r="E960" s="91">
        <f t="shared" si="534"/>
        <v>7245.38</v>
      </c>
      <c r="F960" s="92">
        <f t="shared" si="535"/>
        <v>45797</v>
      </c>
      <c r="G960" s="93">
        <f t="shared" si="512"/>
        <v>5.6002542668107669E-3</v>
      </c>
      <c r="H960" s="94">
        <f t="shared" si="536"/>
        <v>45859</v>
      </c>
      <c r="I960" s="94">
        <f t="shared" si="513"/>
        <v>45859</v>
      </c>
      <c r="J960" s="95">
        <f t="shared" si="520"/>
        <v>21</v>
      </c>
      <c r="K960" s="95">
        <f t="shared" si="533"/>
        <v>6</v>
      </c>
      <c r="L960" s="8">
        <f t="shared" si="521"/>
        <v>1.0015968799999999</v>
      </c>
      <c r="M960" s="96">
        <f t="shared" si="532"/>
        <v>1.0056002500000001</v>
      </c>
      <c r="N960" s="96">
        <f t="shared" si="527"/>
        <v>1.1397541202275174</v>
      </c>
      <c r="O960" s="89">
        <f t="shared" si="530"/>
        <v>1.1415741699999999</v>
      </c>
      <c r="P960" s="89">
        <f t="shared" si="514"/>
        <v>0</v>
      </c>
      <c r="Q960" s="11">
        <f t="shared" si="524"/>
        <v>0</v>
      </c>
      <c r="R960" s="7">
        <f t="shared" si="522"/>
        <v>0</v>
      </c>
      <c r="S960" s="89">
        <f t="shared" si="529"/>
        <v>0</v>
      </c>
      <c r="T960" s="98">
        <f t="shared" si="523"/>
        <v>8.5000000000000006E-2</v>
      </c>
      <c r="U960" s="97">
        <f t="shared" si="528"/>
        <v>6</v>
      </c>
      <c r="V960" s="97">
        <v>252</v>
      </c>
      <c r="W960" s="96">
        <f t="shared" si="515"/>
        <v>1.0019442679999999</v>
      </c>
      <c r="X960" s="89">
        <f t="shared" si="516"/>
        <v>0</v>
      </c>
      <c r="Y960" s="137">
        <f t="shared" si="517"/>
        <v>0</v>
      </c>
      <c r="Z960" s="99" t="str">
        <f t="shared" si="525"/>
        <v>J=</v>
      </c>
      <c r="AA960" s="94">
        <f t="shared" si="526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18"/>
        <v>45837</v>
      </c>
      <c r="B961" s="89">
        <f t="shared" si="511"/>
        <v>0</v>
      </c>
      <c r="C961" s="89">
        <f t="shared" si="531"/>
        <v>3.1009221856947988E-9</v>
      </c>
      <c r="D961" s="90">
        <f t="shared" si="519"/>
        <v>7205.03</v>
      </c>
      <c r="E961" s="91">
        <f t="shared" si="534"/>
        <v>7245.38</v>
      </c>
      <c r="F961" s="92">
        <f t="shared" si="535"/>
        <v>45797</v>
      </c>
      <c r="G961" s="93">
        <f t="shared" si="512"/>
        <v>5.6002542668107669E-3</v>
      </c>
      <c r="H961" s="94">
        <f t="shared" si="536"/>
        <v>45859</v>
      </c>
      <c r="I961" s="94">
        <f t="shared" si="513"/>
        <v>45859</v>
      </c>
      <c r="J961" s="95">
        <f t="shared" si="520"/>
        <v>21</v>
      </c>
      <c r="K961" s="95">
        <f t="shared" si="533"/>
        <v>6</v>
      </c>
      <c r="L961" s="8">
        <f t="shared" si="521"/>
        <v>1.0015968799999999</v>
      </c>
      <c r="M961" s="96">
        <f t="shared" si="532"/>
        <v>1.0056002500000001</v>
      </c>
      <c r="N961" s="96">
        <f t="shared" si="527"/>
        <v>1.1397541202275174</v>
      </c>
      <c r="O961" s="89">
        <f t="shared" si="530"/>
        <v>1.1415741699999999</v>
      </c>
      <c r="P961" s="89">
        <f t="shared" si="514"/>
        <v>0</v>
      </c>
      <c r="Q961" s="11">
        <f t="shared" si="524"/>
        <v>0</v>
      </c>
      <c r="R961" s="7">
        <f t="shared" si="522"/>
        <v>0</v>
      </c>
      <c r="S961" s="89">
        <f t="shared" si="529"/>
        <v>0</v>
      </c>
      <c r="T961" s="98">
        <f t="shared" si="523"/>
        <v>8.5000000000000006E-2</v>
      </c>
      <c r="U961" s="97">
        <f t="shared" si="528"/>
        <v>6</v>
      </c>
      <c r="V961" s="97">
        <v>252</v>
      </c>
      <c r="W961" s="96">
        <f t="shared" si="515"/>
        <v>1.0019442679999999</v>
      </c>
      <c r="X961" s="89">
        <f t="shared" si="516"/>
        <v>0</v>
      </c>
      <c r="Y961" s="137">
        <f t="shared" si="517"/>
        <v>0</v>
      </c>
      <c r="Z961" s="99" t="str">
        <f t="shared" si="525"/>
        <v>J=</v>
      </c>
      <c r="AA961" s="94">
        <f t="shared" si="526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18"/>
        <v>45838</v>
      </c>
      <c r="B962" s="89">
        <f t="shared" si="511"/>
        <v>0</v>
      </c>
      <c r="C962" s="89">
        <f t="shared" si="531"/>
        <v>3.1009221856947988E-9</v>
      </c>
      <c r="D962" s="90">
        <f t="shared" si="519"/>
        <v>7205.03</v>
      </c>
      <c r="E962" s="91">
        <f t="shared" si="534"/>
        <v>7245.38</v>
      </c>
      <c r="F962" s="92">
        <f t="shared" si="535"/>
        <v>45797</v>
      </c>
      <c r="G962" s="93">
        <f t="shared" si="512"/>
        <v>5.6002542668107669E-3</v>
      </c>
      <c r="H962" s="94">
        <f t="shared" si="536"/>
        <v>45859</v>
      </c>
      <c r="I962" s="94">
        <f t="shared" si="513"/>
        <v>45859</v>
      </c>
      <c r="J962" s="95">
        <f t="shared" si="520"/>
        <v>21</v>
      </c>
      <c r="K962" s="95">
        <f t="shared" si="533"/>
        <v>6</v>
      </c>
      <c r="L962" s="8">
        <f t="shared" si="521"/>
        <v>1.0015968799999999</v>
      </c>
      <c r="M962" s="96">
        <f t="shared" si="532"/>
        <v>1.0056002500000001</v>
      </c>
      <c r="N962" s="96">
        <f t="shared" si="527"/>
        <v>1.1397541202275174</v>
      </c>
      <c r="O962" s="89">
        <f t="shared" si="530"/>
        <v>1.1415741699999999</v>
      </c>
      <c r="P962" s="89">
        <f t="shared" si="514"/>
        <v>0</v>
      </c>
      <c r="Q962" s="11">
        <f t="shared" si="524"/>
        <v>0</v>
      </c>
      <c r="R962" s="7">
        <f t="shared" si="522"/>
        <v>0</v>
      </c>
      <c r="S962" s="89">
        <f t="shared" si="529"/>
        <v>0</v>
      </c>
      <c r="T962" s="98">
        <f t="shared" si="523"/>
        <v>8.5000000000000006E-2</v>
      </c>
      <c r="U962" s="97">
        <f t="shared" si="528"/>
        <v>6</v>
      </c>
      <c r="V962" s="97">
        <v>252</v>
      </c>
      <c r="W962" s="96">
        <f t="shared" si="515"/>
        <v>1.0019442679999999</v>
      </c>
      <c r="X962" s="89">
        <f t="shared" si="516"/>
        <v>0</v>
      </c>
      <c r="Y962" s="137">
        <f t="shared" si="517"/>
        <v>0</v>
      </c>
      <c r="Z962" s="99" t="str">
        <f t="shared" si="525"/>
        <v>J=</v>
      </c>
      <c r="AA962" s="94">
        <f t="shared" si="526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18"/>
        <v>45839</v>
      </c>
      <c r="B963" s="89">
        <f t="shared" si="511"/>
        <v>0</v>
      </c>
      <c r="C963" s="89">
        <f t="shared" si="531"/>
        <v>3.1009221856947988E-9</v>
      </c>
      <c r="D963" s="90">
        <f t="shared" si="519"/>
        <v>7205.03</v>
      </c>
      <c r="E963" s="91">
        <f t="shared" si="534"/>
        <v>7245.38</v>
      </c>
      <c r="F963" s="92">
        <f t="shared" si="535"/>
        <v>45797</v>
      </c>
      <c r="G963" s="93">
        <f t="shared" si="512"/>
        <v>5.6002542668107669E-3</v>
      </c>
      <c r="H963" s="94">
        <f t="shared" si="536"/>
        <v>45859</v>
      </c>
      <c r="I963" s="94">
        <f t="shared" si="513"/>
        <v>45859</v>
      </c>
      <c r="J963" s="95">
        <f t="shared" si="520"/>
        <v>21</v>
      </c>
      <c r="K963" s="95">
        <f t="shared" si="533"/>
        <v>7</v>
      </c>
      <c r="L963" s="8">
        <f t="shared" si="521"/>
        <v>1.0018632700000001</v>
      </c>
      <c r="M963" s="96">
        <f t="shared" si="532"/>
        <v>1.0056002500000001</v>
      </c>
      <c r="N963" s="96">
        <f t="shared" si="527"/>
        <v>1.1397541202275174</v>
      </c>
      <c r="O963" s="89">
        <f t="shared" si="530"/>
        <v>1.14187778</v>
      </c>
      <c r="P963" s="89">
        <f t="shared" si="514"/>
        <v>0</v>
      </c>
      <c r="Q963" s="11">
        <f t="shared" si="524"/>
        <v>0</v>
      </c>
      <c r="R963" s="7">
        <f t="shared" si="522"/>
        <v>0</v>
      </c>
      <c r="S963" s="89">
        <f t="shared" si="529"/>
        <v>0</v>
      </c>
      <c r="T963" s="98">
        <f t="shared" si="523"/>
        <v>8.5000000000000006E-2</v>
      </c>
      <c r="U963" s="97">
        <f t="shared" si="528"/>
        <v>7</v>
      </c>
      <c r="V963" s="97">
        <v>252</v>
      </c>
      <c r="W963" s="96">
        <f t="shared" si="515"/>
        <v>1.00226868</v>
      </c>
      <c r="X963" s="89">
        <f t="shared" si="516"/>
        <v>0</v>
      </c>
      <c r="Y963" s="137">
        <f t="shared" si="517"/>
        <v>0</v>
      </c>
      <c r="Z963" s="99" t="str">
        <f t="shared" si="525"/>
        <v>J=</v>
      </c>
      <c r="AA963" s="94">
        <f t="shared" si="526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18"/>
        <v>45840</v>
      </c>
      <c r="B964" s="89">
        <f t="shared" si="511"/>
        <v>0</v>
      </c>
      <c r="C964" s="89">
        <f t="shared" si="531"/>
        <v>3.1009221856947988E-9</v>
      </c>
      <c r="D964" s="90">
        <f t="shared" si="519"/>
        <v>7205.03</v>
      </c>
      <c r="E964" s="91">
        <f t="shared" si="534"/>
        <v>7245.38</v>
      </c>
      <c r="F964" s="92">
        <f t="shared" si="535"/>
        <v>45797</v>
      </c>
      <c r="G964" s="93">
        <f t="shared" si="512"/>
        <v>5.6002542668107669E-3</v>
      </c>
      <c r="H964" s="94">
        <f t="shared" si="536"/>
        <v>45859</v>
      </c>
      <c r="I964" s="94">
        <f t="shared" si="513"/>
        <v>45859</v>
      </c>
      <c r="J964" s="95">
        <f t="shared" si="520"/>
        <v>21</v>
      </c>
      <c r="K964" s="95">
        <f t="shared" si="533"/>
        <v>8</v>
      </c>
      <c r="L964" s="8">
        <f t="shared" si="521"/>
        <v>1.00212974</v>
      </c>
      <c r="M964" s="96">
        <f t="shared" si="532"/>
        <v>1.0056002500000001</v>
      </c>
      <c r="N964" s="96">
        <f t="shared" si="527"/>
        <v>1.1397541202275174</v>
      </c>
      <c r="O964" s="89">
        <f t="shared" si="530"/>
        <v>1.1421815</v>
      </c>
      <c r="P964" s="89">
        <f t="shared" si="514"/>
        <v>0</v>
      </c>
      <c r="Q964" s="11">
        <f t="shared" si="524"/>
        <v>0</v>
      </c>
      <c r="R964" s="7">
        <f t="shared" si="522"/>
        <v>0</v>
      </c>
      <c r="S964" s="89">
        <f t="shared" si="529"/>
        <v>0</v>
      </c>
      <c r="T964" s="98">
        <f t="shared" si="523"/>
        <v>8.5000000000000006E-2</v>
      </c>
      <c r="U964" s="97">
        <f t="shared" si="528"/>
        <v>8</v>
      </c>
      <c r="V964" s="97">
        <v>252</v>
      </c>
      <c r="W964" s="96">
        <f t="shared" si="515"/>
        <v>1.0025931969999999</v>
      </c>
      <c r="X964" s="89">
        <f t="shared" si="516"/>
        <v>0</v>
      </c>
      <c r="Y964" s="137">
        <f t="shared" si="517"/>
        <v>0</v>
      </c>
      <c r="Z964" s="99" t="str">
        <f t="shared" si="525"/>
        <v>J=</v>
      </c>
      <c r="AA964" s="94">
        <f t="shared" si="526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18"/>
        <v>45841</v>
      </c>
      <c r="B965" s="89">
        <f t="shared" si="511"/>
        <v>0</v>
      </c>
      <c r="C965" s="89">
        <f t="shared" si="531"/>
        <v>3.1009221856947988E-9</v>
      </c>
      <c r="D965" s="90">
        <f t="shared" si="519"/>
        <v>7205.03</v>
      </c>
      <c r="E965" s="91">
        <f t="shared" si="534"/>
        <v>7245.38</v>
      </c>
      <c r="F965" s="92">
        <f t="shared" si="535"/>
        <v>45797</v>
      </c>
      <c r="G965" s="93">
        <f t="shared" si="512"/>
        <v>5.6002542668107669E-3</v>
      </c>
      <c r="H965" s="94">
        <f t="shared" si="536"/>
        <v>45859</v>
      </c>
      <c r="I965" s="94">
        <f t="shared" si="513"/>
        <v>45859</v>
      </c>
      <c r="J965" s="95">
        <f t="shared" si="520"/>
        <v>21</v>
      </c>
      <c r="K965" s="95">
        <f t="shared" si="533"/>
        <v>9</v>
      </c>
      <c r="L965" s="8">
        <f t="shared" si="521"/>
        <v>1.00239627</v>
      </c>
      <c r="M965" s="96">
        <f t="shared" si="532"/>
        <v>1.0056002500000001</v>
      </c>
      <c r="N965" s="96">
        <f t="shared" si="527"/>
        <v>1.1397541202275174</v>
      </c>
      <c r="O965" s="89">
        <f t="shared" si="530"/>
        <v>1.1424852700000001</v>
      </c>
      <c r="P965" s="89">
        <f t="shared" si="514"/>
        <v>0</v>
      </c>
      <c r="Q965" s="11">
        <f t="shared" si="524"/>
        <v>0</v>
      </c>
      <c r="R965" s="7">
        <f t="shared" si="522"/>
        <v>0</v>
      </c>
      <c r="S965" s="89">
        <f t="shared" si="529"/>
        <v>0</v>
      </c>
      <c r="T965" s="98">
        <f t="shared" si="523"/>
        <v>8.5000000000000006E-2</v>
      </c>
      <c r="U965" s="97">
        <f t="shared" si="528"/>
        <v>9</v>
      </c>
      <c r="V965" s="97">
        <v>252</v>
      </c>
      <c r="W965" s="96">
        <f t="shared" si="515"/>
        <v>1.0029178190000001</v>
      </c>
      <c r="X965" s="89">
        <f t="shared" si="516"/>
        <v>0</v>
      </c>
      <c r="Y965" s="137">
        <f t="shared" si="517"/>
        <v>0</v>
      </c>
      <c r="Z965" s="99" t="str">
        <f t="shared" si="525"/>
        <v>J=</v>
      </c>
      <c r="AA965" s="94">
        <f t="shared" si="526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18"/>
        <v>45842</v>
      </c>
      <c r="B966" s="89">
        <f t="shared" si="511"/>
        <v>0</v>
      </c>
      <c r="C966" s="89">
        <f t="shared" si="531"/>
        <v>3.1009221856947988E-9</v>
      </c>
      <c r="D966" s="90">
        <f t="shared" si="519"/>
        <v>7205.03</v>
      </c>
      <c r="E966" s="91">
        <f t="shared" si="534"/>
        <v>7245.38</v>
      </c>
      <c r="F966" s="92">
        <f t="shared" si="535"/>
        <v>45797</v>
      </c>
      <c r="G966" s="93">
        <f t="shared" si="512"/>
        <v>5.6002542668107669E-3</v>
      </c>
      <c r="H966" s="94">
        <f t="shared" si="536"/>
        <v>45859</v>
      </c>
      <c r="I966" s="94">
        <f t="shared" si="513"/>
        <v>45859</v>
      </c>
      <c r="J966" s="95">
        <f t="shared" si="520"/>
        <v>21</v>
      </c>
      <c r="K966" s="95">
        <f t="shared" si="533"/>
        <v>10</v>
      </c>
      <c r="L966" s="8">
        <f t="shared" si="521"/>
        <v>1.0026628799999999</v>
      </c>
      <c r="M966" s="96">
        <f t="shared" si="532"/>
        <v>1.0056002500000001</v>
      </c>
      <c r="N966" s="96">
        <f t="shared" si="527"/>
        <v>1.1397541202275174</v>
      </c>
      <c r="O966" s="89">
        <f t="shared" si="530"/>
        <v>1.1427891400000001</v>
      </c>
      <c r="P966" s="89">
        <f t="shared" si="514"/>
        <v>0</v>
      </c>
      <c r="Q966" s="11">
        <f t="shared" si="524"/>
        <v>0</v>
      </c>
      <c r="R966" s="7">
        <f t="shared" si="522"/>
        <v>0</v>
      </c>
      <c r="S966" s="89">
        <f t="shared" si="529"/>
        <v>0</v>
      </c>
      <c r="T966" s="98">
        <f t="shared" si="523"/>
        <v>8.5000000000000006E-2</v>
      </c>
      <c r="U966" s="97">
        <f t="shared" si="528"/>
        <v>10</v>
      </c>
      <c r="V966" s="97">
        <v>252</v>
      </c>
      <c r="W966" s="96">
        <f t="shared" si="515"/>
        <v>1.0032425469999999</v>
      </c>
      <c r="X966" s="89">
        <f t="shared" si="516"/>
        <v>0</v>
      </c>
      <c r="Y966" s="137">
        <f t="shared" si="517"/>
        <v>0</v>
      </c>
      <c r="Z966" s="99" t="str">
        <f t="shared" si="525"/>
        <v>J=</v>
      </c>
      <c r="AA966" s="94">
        <f t="shared" si="526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18"/>
        <v>45843</v>
      </c>
      <c r="B967" s="89">
        <f t="shared" si="511"/>
        <v>0</v>
      </c>
      <c r="C967" s="89">
        <f t="shared" si="531"/>
        <v>3.1009221856947988E-9</v>
      </c>
      <c r="D967" s="90">
        <f t="shared" si="519"/>
        <v>7205.03</v>
      </c>
      <c r="E967" s="91">
        <f t="shared" si="534"/>
        <v>7245.38</v>
      </c>
      <c r="F967" s="92">
        <f t="shared" si="535"/>
        <v>45797</v>
      </c>
      <c r="G967" s="93">
        <f t="shared" si="512"/>
        <v>5.6002542668107669E-3</v>
      </c>
      <c r="H967" s="94">
        <f t="shared" si="536"/>
        <v>45859</v>
      </c>
      <c r="I967" s="94">
        <f t="shared" si="513"/>
        <v>45859</v>
      </c>
      <c r="J967" s="95">
        <f t="shared" si="520"/>
        <v>21</v>
      </c>
      <c r="K967" s="95">
        <f t="shared" si="533"/>
        <v>11</v>
      </c>
      <c r="L967" s="8">
        <f t="shared" si="521"/>
        <v>1.0029295600000001</v>
      </c>
      <c r="M967" s="96">
        <f t="shared" si="532"/>
        <v>1.0056002500000001</v>
      </c>
      <c r="N967" s="96">
        <f t="shared" si="527"/>
        <v>1.1397541202275174</v>
      </c>
      <c r="O967" s="89">
        <f t="shared" si="530"/>
        <v>1.14309309</v>
      </c>
      <c r="P967" s="89">
        <f t="shared" si="514"/>
        <v>0</v>
      </c>
      <c r="Q967" s="11">
        <f t="shared" si="524"/>
        <v>0</v>
      </c>
      <c r="R967" s="7">
        <f t="shared" si="522"/>
        <v>0</v>
      </c>
      <c r="S967" s="89">
        <f t="shared" si="529"/>
        <v>0</v>
      </c>
      <c r="T967" s="98">
        <f t="shared" si="523"/>
        <v>8.5000000000000006E-2</v>
      </c>
      <c r="U967" s="97">
        <f t="shared" si="528"/>
        <v>11</v>
      </c>
      <c r="V967" s="97">
        <v>252</v>
      </c>
      <c r="W967" s="96">
        <f t="shared" si="515"/>
        <v>1.0035673789999999</v>
      </c>
      <c r="X967" s="89">
        <f t="shared" si="516"/>
        <v>0</v>
      </c>
      <c r="Y967" s="137">
        <f t="shared" si="517"/>
        <v>0</v>
      </c>
      <c r="Z967" s="99" t="str">
        <f t="shared" si="525"/>
        <v>J=</v>
      </c>
      <c r="AA967" s="94">
        <f t="shared" si="526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18"/>
        <v>45844</v>
      </c>
      <c r="B968" s="89">
        <f t="shared" si="511"/>
        <v>0</v>
      </c>
      <c r="C968" s="89">
        <f t="shared" si="531"/>
        <v>3.1009221856947988E-9</v>
      </c>
      <c r="D968" s="90">
        <f t="shared" si="519"/>
        <v>7205.03</v>
      </c>
      <c r="E968" s="91">
        <f t="shared" si="534"/>
        <v>7245.38</v>
      </c>
      <c r="F968" s="92">
        <f t="shared" si="535"/>
        <v>45797</v>
      </c>
      <c r="G968" s="93">
        <f t="shared" si="512"/>
        <v>5.6002542668107669E-3</v>
      </c>
      <c r="H968" s="94">
        <f t="shared" si="536"/>
        <v>45859</v>
      </c>
      <c r="I968" s="94">
        <f t="shared" si="513"/>
        <v>45859</v>
      </c>
      <c r="J968" s="95">
        <f t="shared" si="520"/>
        <v>21</v>
      </c>
      <c r="K968" s="95">
        <f t="shared" si="533"/>
        <v>11</v>
      </c>
      <c r="L968" s="8">
        <f t="shared" si="521"/>
        <v>1.0029295600000001</v>
      </c>
      <c r="M968" s="96">
        <f t="shared" si="532"/>
        <v>1.0056002500000001</v>
      </c>
      <c r="N968" s="96">
        <f t="shared" si="527"/>
        <v>1.1397541202275174</v>
      </c>
      <c r="O968" s="89">
        <f t="shared" si="530"/>
        <v>1.14309309</v>
      </c>
      <c r="P968" s="89">
        <f t="shared" si="514"/>
        <v>0</v>
      </c>
      <c r="Q968" s="11">
        <f t="shared" si="524"/>
        <v>0</v>
      </c>
      <c r="R968" s="7">
        <f t="shared" si="522"/>
        <v>0</v>
      </c>
      <c r="S968" s="89">
        <f t="shared" si="529"/>
        <v>0</v>
      </c>
      <c r="T968" s="98">
        <f t="shared" si="523"/>
        <v>8.5000000000000006E-2</v>
      </c>
      <c r="U968" s="97">
        <f t="shared" si="528"/>
        <v>11</v>
      </c>
      <c r="V968" s="97">
        <v>252</v>
      </c>
      <c r="W968" s="96">
        <f t="shared" si="515"/>
        <v>1.0035673789999999</v>
      </c>
      <c r="X968" s="89">
        <f t="shared" si="516"/>
        <v>0</v>
      </c>
      <c r="Y968" s="137">
        <f t="shared" si="517"/>
        <v>0</v>
      </c>
      <c r="Z968" s="99" t="str">
        <f t="shared" si="525"/>
        <v>J=</v>
      </c>
      <c r="AA968" s="94">
        <f t="shared" si="526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18"/>
        <v>45845</v>
      </c>
      <c r="B969" s="89">
        <f t="shared" si="511"/>
        <v>0</v>
      </c>
      <c r="C969" s="89">
        <f t="shared" si="531"/>
        <v>3.1009221856947988E-9</v>
      </c>
      <c r="D969" s="90">
        <f t="shared" si="519"/>
        <v>7205.03</v>
      </c>
      <c r="E969" s="91">
        <f t="shared" si="534"/>
        <v>7245.38</v>
      </c>
      <c r="F969" s="92">
        <f t="shared" si="535"/>
        <v>45797</v>
      </c>
      <c r="G969" s="93">
        <f t="shared" si="512"/>
        <v>5.6002542668107669E-3</v>
      </c>
      <c r="H969" s="94">
        <f t="shared" si="536"/>
        <v>45859</v>
      </c>
      <c r="I969" s="94">
        <f t="shared" si="513"/>
        <v>45859</v>
      </c>
      <c r="J969" s="95">
        <f t="shared" si="520"/>
        <v>21</v>
      </c>
      <c r="K969" s="95">
        <f t="shared" si="533"/>
        <v>11</v>
      </c>
      <c r="L969" s="8">
        <f t="shared" si="521"/>
        <v>1.0029295600000001</v>
      </c>
      <c r="M969" s="96">
        <f t="shared" si="532"/>
        <v>1.0056002500000001</v>
      </c>
      <c r="N969" s="96">
        <f t="shared" si="527"/>
        <v>1.1397541202275174</v>
      </c>
      <c r="O969" s="89">
        <f t="shared" si="530"/>
        <v>1.14309309</v>
      </c>
      <c r="P969" s="89">
        <f t="shared" si="514"/>
        <v>0</v>
      </c>
      <c r="Q969" s="11">
        <f t="shared" si="524"/>
        <v>0</v>
      </c>
      <c r="R969" s="7">
        <f t="shared" si="522"/>
        <v>0</v>
      </c>
      <c r="S969" s="89">
        <f t="shared" si="529"/>
        <v>0</v>
      </c>
      <c r="T969" s="98">
        <f t="shared" si="523"/>
        <v>8.5000000000000006E-2</v>
      </c>
      <c r="U969" s="97">
        <f t="shared" si="528"/>
        <v>11</v>
      </c>
      <c r="V969" s="97">
        <v>252</v>
      </c>
      <c r="W969" s="96">
        <f t="shared" si="515"/>
        <v>1.0035673789999999</v>
      </c>
      <c r="X969" s="89">
        <f t="shared" si="516"/>
        <v>0</v>
      </c>
      <c r="Y969" s="137">
        <f t="shared" si="517"/>
        <v>0</v>
      </c>
      <c r="Z969" s="99" t="str">
        <f t="shared" si="525"/>
        <v>J=</v>
      </c>
      <c r="AA969" s="94">
        <f t="shared" si="526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18"/>
        <v>45846</v>
      </c>
      <c r="B970" s="89">
        <f t="shared" ref="B970:B1033" si="537">(P970+X970)</f>
        <v>0</v>
      </c>
      <c r="C970" s="89">
        <f t="shared" si="531"/>
        <v>3.1009221856947988E-9</v>
      </c>
      <c r="D970" s="90">
        <f t="shared" si="519"/>
        <v>7205.03</v>
      </c>
      <c r="E970" s="91">
        <f t="shared" si="534"/>
        <v>7245.38</v>
      </c>
      <c r="F970" s="92">
        <f t="shared" si="535"/>
        <v>45797</v>
      </c>
      <c r="G970" s="93">
        <f t="shared" ref="G970:G1033" si="538">(E970/D970)-1</f>
        <v>5.6002542668107669E-3</v>
      </c>
      <c r="H970" s="94">
        <f t="shared" si="536"/>
        <v>45859</v>
      </c>
      <c r="I970" s="94">
        <f t="shared" ref="I970:I1033" si="539">IF(A970&gt;I969,H970,I969)</f>
        <v>45859</v>
      </c>
      <c r="J970" s="95">
        <f t="shared" si="520"/>
        <v>21</v>
      </c>
      <c r="K970" s="95">
        <f t="shared" si="533"/>
        <v>12</v>
      </c>
      <c r="L970" s="8">
        <f t="shared" si="521"/>
        <v>1.0031963100000001</v>
      </c>
      <c r="M970" s="96">
        <f t="shared" si="532"/>
        <v>1.0056002500000001</v>
      </c>
      <c r="N970" s="96">
        <f t="shared" si="527"/>
        <v>1.1397541202275174</v>
      </c>
      <c r="O970" s="89">
        <f t="shared" si="530"/>
        <v>1.1433971199999999</v>
      </c>
      <c r="P970" s="89">
        <f t="shared" ref="P970:P1033" si="540">TRUNC(C970*O970,8)</f>
        <v>0</v>
      </c>
      <c r="Q970" s="11">
        <f t="shared" si="524"/>
        <v>0</v>
      </c>
      <c r="R970" s="7">
        <f t="shared" si="522"/>
        <v>0</v>
      </c>
      <c r="S970" s="89">
        <f t="shared" si="529"/>
        <v>0</v>
      </c>
      <c r="T970" s="98">
        <f t="shared" si="523"/>
        <v>8.5000000000000006E-2</v>
      </c>
      <c r="U970" s="97">
        <f t="shared" si="528"/>
        <v>12</v>
      </c>
      <c r="V970" s="97">
        <v>252</v>
      </c>
      <c r="W970" s="96">
        <f t="shared" ref="W970:W1033" si="541">ROUND((1+T970)^TRUNC((U970/V970),9),9)</f>
        <v>1.003892317</v>
      </c>
      <c r="X970" s="89">
        <f t="shared" ref="X970:X1033" si="542">TRUNC((P970*(W970-1)),8)</f>
        <v>0</v>
      </c>
      <c r="Y970" s="137">
        <f t="shared" ref="Y970:Y1033" si="543">IF(AND(Q970&gt;0,Z970&lt;&gt;"INCORPJ="),S970+X970,0)</f>
        <v>0</v>
      </c>
      <c r="Z970" s="99" t="str">
        <f t="shared" si="525"/>
        <v>J=</v>
      </c>
      <c r="AA970" s="94">
        <f t="shared" si="526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44">(A970+1)</f>
        <v>45847</v>
      </c>
      <c r="B971" s="89">
        <f t="shared" si="537"/>
        <v>0</v>
      </c>
      <c r="C971" s="89">
        <f t="shared" si="531"/>
        <v>3.1009221856947988E-9</v>
      </c>
      <c r="D971" s="90">
        <f t="shared" ref="D971:D1034" si="545">IF(E971=E970,D970,E970)</f>
        <v>7205.03</v>
      </c>
      <c r="E971" s="91">
        <f t="shared" si="534"/>
        <v>7245.38</v>
      </c>
      <c r="F971" s="92">
        <f t="shared" si="535"/>
        <v>45797</v>
      </c>
      <c r="G971" s="93">
        <f t="shared" si="538"/>
        <v>5.6002542668107669E-3</v>
      </c>
      <c r="H971" s="94">
        <f t="shared" si="536"/>
        <v>45859</v>
      </c>
      <c r="I971" s="94">
        <f t="shared" si="539"/>
        <v>45859</v>
      </c>
      <c r="J971" s="95">
        <f t="shared" ref="J971:J1034" si="546">IF(I971=I970,J970,NETWORKDAYS(I970,I971,$AD$201:$AD$502)-1)</f>
        <v>21</v>
      </c>
      <c r="K971" s="95">
        <f t="shared" si="533"/>
        <v>13</v>
      </c>
      <c r="L971" s="8">
        <f t="shared" ref="L971:L1034" si="547">IF(E971&lt;D971,1,TRUNC((E971/D971)^TRUNC((K971/J971),9),8))</f>
        <v>1.0034631300000001</v>
      </c>
      <c r="M971" s="96">
        <f t="shared" si="532"/>
        <v>1.0056002500000001</v>
      </c>
      <c r="N971" s="96">
        <f t="shared" si="527"/>
        <v>1.1397541202275174</v>
      </c>
      <c r="O971" s="89">
        <f t="shared" si="530"/>
        <v>1.14370123</v>
      </c>
      <c r="P971" s="89">
        <f t="shared" si="540"/>
        <v>0</v>
      </c>
      <c r="Q971" s="11">
        <f t="shared" si="524"/>
        <v>0</v>
      </c>
      <c r="R971" s="7">
        <f t="shared" ref="R971:R1034" si="548">IF(Q971&gt;0,VLOOKUP($A971,$AD$10:$AI$200,6),0)</f>
        <v>0</v>
      </c>
      <c r="S971" s="89">
        <f t="shared" si="529"/>
        <v>0</v>
      </c>
      <c r="T971" s="98">
        <f t="shared" ref="T971:T1034" si="549">(T970)</f>
        <v>8.5000000000000006E-2</v>
      </c>
      <c r="U971" s="97">
        <f t="shared" si="528"/>
        <v>13</v>
      </c>
      <c r="V971" s="97">
        <v>252</v>
      </c>
      <c r="W971" s="96">
        <f t="shared" si="541"/>
        <v>1.0042173590000001</v>
      </c>
      <c r="X971" s="89">
        <f t="shared" si="542"/>
        <v>0</v>
      </c>
      <c r="Y971" s="137">
        <f t="shared" si="543"/>
        <v>0</v>
      </c>
      <c r="Z971" s="99" t="str">
        <f t="shared" si="525"/>
        <v>J=</v>
      </c>
      <c r="AA971" s="94">
        <f t="shared" si="526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44"/>
        <v>45848</v>
      </c>
      <c r="B972" s="89">
        <f t="shared" si="537"/>
        <v>0</v>
      </c>
      <c r="C972" s="89">
        <f t="shared" si="531"/>
        <v>3.1009221856947988E-9</v>
      </c>
      <c r="D972" s="90">
        <f t="shared" si="545"/>
        <v>7205.03</v>
      </c>
      <c r="E972" s="91">
        <f t="shared" si="534"/>
        <v>7245.38</v>
      </c>
      <c r="F972" s="92">
        <f t="shared" si="535"/>
        <v>45797</v>
      </c>
      <c r="G972" s="93">
        <f t="shared" si="538"/>
        <v>5.6002542668107669E-3</v>
      </c>
      <c r="H972" s="94">
        <f t="shared" si="536"/>
        <v>45859</v>
      </c>
      <c r="I972" s="94">
        <f t="shared" si="539"/>
        <v>45859</v>
      </c>
      <c r="J972" s="95">
        <f t="shared" si="546"/>
        <v>21</v>
      </c>
      <c r="K972" s="95">
        <f t="shared" si="533"/>
        <v>14</v>
      </c>
      <c r="L972" s="8">
        <f t="shared" si="547"/>
        <v>1.0037300199999999</v>
      </c>
      <c r="M972" s="96">
        <f t="shared" si="532"/>
        <v>1.0056002500000001</v>
      </c>
      <c r="N972" s="96">
        <f t="shared" si="527"/>
        <v>1.1397541202275174</v>
      </c>
      <c r="O972" s="89">
        <f t="shared" si="530"/>
        <v>1.1440054200000001</v>
      </c>
      <c r="P972" s="89">
        <f t="shared" si="540"/>
        <v>0</v>
      </c>
      <c r="Q972" s="11">
        <f t="shared" ref="Q972:Q1035" si="550">IF(VLOOKUP(A972,AD$10:AK$200,8)=VLOOKUP(A971,AD$10:AK$200,8),0,VLOOKUP(A972,AD$10:AK$200,8))</f>
        <v>0</v>
      </c>
      <c r="R972" s="7">
        <f t="shared" si="548"/>
        <v>0</v>
      </c>
      <c r="S972" s="89">
        <f t="shared" si="529"/>
        <v>0</v>
      </c>
      <c r="T972" s="98">
        <f t="shared" si="549"/>
        <v>8.5000000000000006E-2</v>
      </c>
      <c r="U972" s="97">
        <f t="shared" si="528"/>
        <v>14</v>
      </c>
      <c r="V972" s="97">
        <v>252</v>
      </c>
      <c r="W972" s="96">
        <f t="shared" si="541"/>
        <v>1.0045425079999999</v>
      </c>
      <c r="X972" s="89">
        <f t="shared" si="542"/>
        <v>0</v>
      </c>
      <c r="Y972" s="137">
        <f t="shared" si="543"/>
        <v>0</v>
      </c>
      <c r="Z972" s="99" t="str">
        <f t="shared" ref="Z972:Z1035" si="551">IF($Q971&gt;0,VLOOKUP($A971,$AD$10:$AM$200,9),Z971)</f>
        <v>J=</v>
      </c>
      <c r="AA972" s="94">
        <f t="shared" ref="AA972:AA1035" si="552">IF($Q971&gt;0,VLOOKUP($A971,$AD$10:$AM$200,10),AA971)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44"/>
        <v>45849</v>
      </c>
      <c r="B973" s="89">
        <f t="shared" si="537"/>
        <v>0</v>
      </c>
      <c r="C973" s="89">
        <f t="shared" si="531"/>
        <v>3.1009221856947988E-9</v>
      </c>
      <c r="D973" s="90">
        <f t="shared" si="545"/>
        <v>7205.03</v>
      </c>
      <c r="E973" s="91">
        <f t="shared" si="534"/>
        <v>7245.38</v>
      </c>
      <c r="F973" s="92">
        <f t="shared" si="535"/>
        <v>45797</v>
      </c>
      <c r="G973" s="93">
        <f t="shared" si="538"/>
        <v>5.6002542668107669E-3</v>
      </c>
      <c r="H973" s="94">
        <f t="shared" si="536"/>
        <v>45859</v>
      </c>
      <c r="I973" s="94">
        <f t="shared" si="539"/>
        <v>45859</v>
      </c>
      <c r="J973" s="95">
        <f t="shared" si="546"/>
        <v>21</v>
      </c>
      <c r="K973" s="95">
        <f t="shared" si="533"/>
        <v>15</v>
      </c>
      <c r="L973" s="8">
        <f t="shared" si="547"/>
        <v>1.0039969799999999</v>
      </c>
      <c r="M973" s="96">
        <f t="shared" si="532"/>
        <v>1.0056002500000001</v>
      </c>
      <c r="N973" s="96">
        <f t="shared" si="527"/>
        <v>1.1397541202275174</v>
      </c>
      <c r="O973" s="89">
        <f t="shared" si="530"/>
        <v>1.14430969</v>
      </c>
      <c r="P973" s="89">
        <f t="shared" si="540"/>
        <v>0</v>
      </c>
      <c r="Q973" s="11">
        <f t="shared" si="550"/>
        <v>0</v>
      </c>
      <c r="R973" s="7">
        <f t="shared" si="548"/>
        <v>0</v>
      </c>
      <c r="S973" s="89">
        <f t="shared" si="529"/>
        <v>0</v>
      </c>
      <c r="T973" s="98">
        <f t="shared" si="549"/>
        <v>8.5000000000000006E-2</v>
      </c>
      <c r="U973" s="97">
        <f t="shared" si="528"/>
        <v>15</v>
      </c>
      <c r="V973" s="97">
        <v>252</v>
      </c>
      <c r="W973" s="96">
        <f t="shared" si="541"/>
        <v>1.0048677610000001</v>
      </c>
      <c r="X973" s="89">
        <f t="shared" si="542"/>
        <v>0</v>
      </c>
      <c r="Y973" s="137">
        <f t="shared" si="543"/>
        <v>0</v>
      </c>
      <c r="Z973" s="99" t="str">
        <f t="shared" si="551"/>
        <v>J=</v>
      </c>
      <c r="AA973" s="94">
        <f t="shared" si="552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44"/>
        <v>45850</v>
      </c>
      <c r="B974" s="89">
        <f t="shared" si="537"/>
        <v>0</v>
      </c>
      <c r="C974" s="89">
        <f t="shared" si="531"/>
        <v>3.1009221856947988E-9</v>
      </c>
      <c r="D974" s="90">
        <f t="shared" si="545"/>
        <v>7205.03</v>
      </c>
      <c r="E974" s="91">
        <f t="shared" si="534"/>
        <v>7245.38</v>
      </c>
      <c r="F974" s="92">
        <f t="shared" si="535"/>
        <v>45797</v>
      </c>
      <c r="G974" s="93">
        <f t="shared" si="538"/>
        <v>5.6002542668107669E-3</v>
      </c>
      <c r="H974" s="94">
        <f t="shared" si="536"/>
        <v>45859</v>
      </c>
      <c r="I974" s="94">
        <f t="shared" si="539"/>
        <v>45859</v>
      </c>
      <c r="J974" s="95">
        <f t="shared" si="546"/>
        <v>21</v>
      </c>
      <c r="K974" s="95">
        <f t="shared" si="533"/>
        <v>16</v>
      </c>
      <c r="L974" s="8">
        <f t="shared" si="547"/>
        <v>1.0042640199999999</v>
      </c>
      <c r="M974" s="96">
        <f t="shared" si="532"/>
        <v>1.0056002500000001</v>
      </c>
      <c r="N974" s="96">
        <f t="shared" si="527"/>
        <v>1.1397541202275174</v>
      </c>
      <c r="O974" s="89">
        <f t="shared" si="530"/>
        <v>1.1446140499999999</v>
      </c>
      <c r="P974" s="89">
        <f t="shared" si="540"/>
        <v>0</v>
      </c>
      <c r="Q974" s="11">
        <f t="shared" si="550"/>
        <v>0</v>
      </c>
      <c r="R974" s="7">
        <f t="shared" si="548"/>
        <v>0</v>
      </c>
      <c r="S974" s="89">
        <f t="shared" si="529"/>
        <v>0</v>
      </c>
      <c r="T974" s="98">
        <f t="shared" si="549"/>
        <v>8.5000000000000006E-2</v>
      </c>
      <c r="U974" s="97">
        <f t="shared" si="528"/>
        <v>16</v>
      </c>
      <c r="V974" s="97">
        <v>252</v>
      </c>
      <c r="W974" s="96">
        <f t="shared" si="541"/>
        <v>1.0051931190000001</v>
      </c>
      <c r="X974" s="89">
        <f t="shared" si="542"/>
        <v>0</v>
      </c>
      <c r="Y974" s="137">
        <f t="shared" si="543"/>
        <v>0</v>
      </c>
      <c r="Z974" s="99" t="str">
        <f t="shared" si="551"/>
        <v>J=</v>
      </c>
      <c r="AA974" s="94">
        <f t="shared" si="552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44"/>
        <v>45851</v>
      </c>
      <c r="B975" s="89">
        <f t="shared" si="537"/>
        <v>0</v>
      </c>
      <c r="C975" s="89">
        <f t="shared" si="531"/>
        <v>3.1009221856947988E-9</v>
      </c>
      <c r="D975" s="90">
        <f t="shared" si="545"/>
        <v>7205.03</v>
      </c>
      <c r="E975" s="91">
        <f t="shared" si="534"/>
        <v>7245.38</v>
      </c>
      <c r="F975" s="92">
        <f t="shared" si="535"/>
        <v>45797</v>
      </c>
      <c r="G975" s="93">
        <f t="shared" si="538"/>
        <v>5.6002542668107669E-3</v>
      </c>
      <c r="H975" s="94">
        <f t="shared" si="536"/>
        <v>45859</v>
      </c>
      <c r="I975" s="94">
        <f t="shared" si="539"/>
        <v>45859</v>
      </c>
      <c r="J975" s="95">
        <f t="shared" si="546"/>
        <v>21</v>
      </c>
      <c r="K975" s="95">
        <f t="shared" si="533"/>
        <v>16</v>
      </c>
      <c r="L975" s="8">
        <f t="shared" si="547"/>
        <v>1.0042640199999999</v>
      </c>
      <c r="M975" s="96">
        <f t="shared" si="532"/>
        <v>1.0056002500000001</v>
      </c>
      <c r="N975" s="96">
        <f t="shared" si="527"/>
        <v>1.1397541202275174</v>
      </c>
      <c r="O975" s="89">
        <f t="shared" si="530"/>
        <v>1.1446140499999999</v>
      </c>
      <c r="P975" s="89">
        <f t="shared" si="540"/>
        <v>0</v>
      </c>
      <c r="Q975" s="11">
        <f t="shared" si="550"/>
        <v>0</v>
      </c>
      <c r="R975" s="7">
        <f t="shared" si="548"/>
        <v>0</v>
      </c>
      <c r="S975" s="89">
        <f t="shared" si="529"/>
        <v>0</v>
      </c>
      <c r="T975" s="98">
        <f t="shared" si="549"/>
        <v>8.5000000000000006E-2</v>
      </c>
      <c r="U975" s="97">
        <f t="shared" si="528"/>
        <v>16</v>
      </c>
      <c r="V975" s="97">
        <v>252</v>
      </c>
      <c r="W975" s="96">
        <f t="shared" si="541"/>
        <v>1.0051931190000001</v>
      </c>
      <c r="X975" s="89">
        <f t="shared" si="542"/>
        <v>0</v>
      </c>
      <c r="Y975" s="137">
        <f t="shared" si="543"/>
        <v>0</v>
      </c>
      <c r="Z975" s="99" t="str">
        <f t="shared" si="551"/>
        <v>J=</v>
      </c>
      <c r="AA975" s="94">
        <f t="shared" si="552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44"/>
        <v>45852</v>
      </c>
      <c r="B976" s="89">
        <f t="shared" si="537"/>
        <v>0</v>
      </c>
      <c r="C976" s="89">
        <f t="shared" si="531"/>
        <v>3.1009221856947988E-9</v>
      </c>
      <c r="D976" s="90">
        <f t="shared" si="545"/>
        <v>7205.03</v>
      </c>
      <c r="E976" s="91">
        <f t="shared" si="534"/>
        <v>7245.38</v>
      </c>
      <c r="F976" s="92">
        <f t="shared" si="535"/>
        <v>45797</v>
      </c>
      <c r="G976" s="93">
        <f t="shared" si="538"/>
        <v>5.6002542668107669E-3</v>
      </c>
      <c r="H976" s="94">
        <f t="shared" si="536"/>
        <v>45859</v>
      </c>
      <c r="I976" s="94">
        <f t="shared" si="539"/>
        <v>45859</v>
      </c>
      <c r="J976" s="95">
        <f t="shared" si="546"/>
        <v>21</v>
      </c>
      <c r="K976" s="95">
        <f t="shared" si="533"/>
        <v>16</v>
      </c>
      <c r="L976" s="8">
        <f t="shared" si="547"/>
        <v>1.0042640199999999</v>
      </c>
      <c r="M976" s="96">
        <f t="shared" si="532"/>
        <v>1.0056002500000001</v>
      </c>
      <c r="N976" s="96">
        <f t="shared" si="527"/>
        <v>1.1397541202275174</v>
      </c>
      <c r="O976" s="89">
        <f t="shared" si="530"/>
        <v>1.1446140499999999</v>
      </c>
      <c r="P976" s="89">
        <f t="shared" si="540"/>
        <v>0</v>
      </c>
      <c r="Q976" s="11">
        <f t="shared" si="550"/>
        <v>0</v>
      </c>
      <c r="R976" s="7">
        <f t="shared" si="548"/>
        <v>0</v>
      </c>
      <c r="S976" s="89">
        <f t="shared" si="529"/>
        <v>0</v>
      </c>
      <c r="T976" s="98">
        <f t="shared" si="549"/>
        <v>8.5000000000000006E-2</v>
      </c>
      <c r="U976" s="97">
        <f t="shared" si="528"/>
        <v>16</v>
      </c>
      <c r="V976" s="97">
        <v>252</v>
      </c>
      <c r="W976" s="96">
        <f t="shared" si="541"/>
        <v>1.0051931190000001</v>
      </c>
      <c r="X976" s="89">
        <f t="shared" si="542"/>
        <v>0</v>
      </c>
      <c r="Y976" s="137">
        <f t="shared" si="543"/>
        <v>0</v>
      </c>
      <c r="Z976" s="99" t="str">
        <f t="shared" si="551"/>
        <v>J=</v>
      </c>
      <c r="AA976" s="94">
        <f t="shared" si="552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44"/>
        <v>45853</v>
      </c>
      <c r="B977" s="89">
        <f t="shared" si="537"/>
        <v>0</v>
      </c>
      <c r="C977" s="89">
        <f t="shared" si="531"/>
        <v>3.1009221856947988E-9</v>
      </c>
      <c r="D977" s="90">
        <f t="shared" si="545"/>
        <v>7205.03</v>
      </c>
      <c r="E977" s="91">
        <f t="shared" si="534"/>
        <v>7245.38</v>
      </c>
      <c r="F977" s="92">
        <f t="shared" si="535"/>
        <v>45797</v>
      </c>
      <c r="G977" s="93">
        <f t="shared" si="538"/>
        <v>5.6002542668107669E-3</v>
      </c>
      <c r="H977" s="94">
        <f t="shared" si="536"/>
        <v>45859</v>
      </c>
      <c r="I977" s="94">
        <f t="shared" si="539"/>
        <v>45859</v>
      </c>
      <c r="J977" s="95">
        <f t="shared" si="546"/>
        <v>21</v>
      </c>
      <c r="K977" s="95">
        <f t="shared" si="533"/>
        <v>17</v>
      </c>
      <c r="L977" s="8">
        <f t="shared" si="547"/>
        <v>1.00453112</v>
      </c>
      <c r="M977" s="96">
        <f t="shared" si="532"/>
        <v>1.0056002500000001</v>
      </c>
      <c r="N977" s="96">
        <f t="shared" si="527"/>
        <v>1.1397541202275174</v>
      </c>
      <c r="O977" s="89">
        <f t="shared" si="530"/>
        <v>1.1449184800000001</v>
      </c>
      <c r="P977" s="89">
        <f t="shared" si="540"/>
        <v>0</v>
      </c>
      <c r="Q977" s="11">
        <f t="shared" si="550"/>
        <v>0</v>
      </c>
      <c r="R977" s="7">
        <f t="shared" si="548"/>
        <v>0</v>
      </c>
      <c r="S977" s="89">
        <f t="shared" si="529"/>
        <v>0</v>
      </c>
      <c r="T977" s="98">
        <f t="shared" si="549"/>
        <v>8.5000000000000006E-2</v>
      </c>
      <c r="U977" s="97">
        <f t="shared" si="528"/>
        <v>17</v>
      </c>
      <c r="V977" s="97">
        <v>252</v>
      </c>
      <c r="W977" s="96">
        <f t="shared" si="541"/>
        <v>1.005518583</v>
      </c>
      <c r="X977" s="89">
        <f t="shared" si="542"/>
        <v>0</v>
      </c>
      <c r="Y977" s="137">
        <f t="shared" si="543"/>
        <v>0</v>
      </c>
      <c r="Z977" s="99" t="str">
        <f t="shared" si="551"/>
        <v>J=</v>
      </c>
      <c r="AA977" s="94">
        <f t="shared" si="552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44"/>
        <v>45854</v>
      </c>
      <c r="B978" s="89">
        <f t="shared" si="537"/>
        <v>0</v>
      </c>
      <c r="C978" s="89">
        <f t="shared" si="531"/>
        <v>3.1009221856947988E-9</v>
      </c>
      <c r="D978" s="90">
        <f t="shared" si="545"/>
        <v>7205.03</v>
      </c>
      <c r="E978" s="91">
        <f t="shared" si="534"/>
        <v>7245.38</v>
      </c>
      <c r="F978" s="92">
        <f t="shared" si="535"/>
        <v>45797</v>
      </c>
      <c r="G978" s="93">
        <f t="shared" si="538"/>
        <v>5.6002542668107669E-3</v>
      </c>
      <c r="H978" s="94">
        <f t="shared" si="536"/>
        <v>45859</v>
      </c>
      <c r="I978" s="94">
        <f t="shared" si="539"/>
        <v>45859</v>
      </c>
      <c r="J978" s="95">
        <f t="shared" si="546"/>
        <v>21</v>
      </c>
      <c r="K978" s="95">
        <f t="shared" si="533"/>
        <v>18</v>
      </c>
      <c r="L978" s="8">
        <f t="shared" si="547"/>
        <v>1.0047983</v>
      </c>
      <c r="M978" s="96">
        <f t="shared" si="532"/>
        <v>1.0056002500000001</v>
      </c>
      <c r="N978" s="96">
        <f t="shared" si="527"/>
        <v>1.1397541202275174</v>
      </c>
      <c r="O978" s="89">
        <f t="shared" si="530"/>
        <v>1.1452230000000001</v>
      </c>
      <c r="P978" s="89">
        <f t="shared" si="540"/>
        <v>0</v>
      </c>
      <c r="Q978" s="11">
        <f t="shared" si="550"/>
        <v>0</v>
      </c>
      <c r="R978" s="7">
        <f t="shared" si="548"/>
        <v>0</v>
      </c>
      <c r="S978" s="89">
        <f t="shared" si="529"/>
        <v>0</v>
      </c>
      <c r="T978" s="98">
        <f t="shared" si="549"/>
        <v>8.5000000000000006E-2</v>
      </c>
      <c r="U978" s="97">
        <f t="shared" si="528"/>
        <v>18</v>
      </c>
      <c r="V978" s="97">
        <v>252</v>
      </c>
      <c r="W978" s="96">
        <f t="shared" si="541"/>
        <v>1.005844153</v>
      </c>
      <c r="X978" s="89">
        <f t="shared" si="542"/>
        <v>0</v>
      </c>
      <c r="Y978" s="137">
        <f t="shared" si="543"/>
        <v>0</v>
      </c>
      <c r="Z978" s="99" t="str">
        <f t="shared" si="551"/>
        <v>J=</v>
      </c>
      <c r="AA978" s="94">
        <f t="shared" si="552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44"/>
        <v>45855</v>
      </c>
      <c r="B979" s="89">
        <f t="shared" si="537"/>
        <v>0</v>
      </c>
      <c r="C979" s="89">
        <f t="shared" si="531"/>
        <v>3.1009221856947988E-9</v>
      </c>
      <c r="D979" s="90">
        <f t="shared" si="545"/>
        <v>7205.03</v>
      </c>
      <c r="E979" s="91">
        <f t="shared" si="534"/>
        <v>7245.38</v>
      </c>
      <c r="F979" s="92">
        <f t="shared" si="535"/>
        <v>45797</v>
      </c>
      <c r="G979" s="93">
        <f t="shared" si="538"/>
        <v>5.6002542668107669E-3</v>
      </c>
      <c r="H979" s="94">
        <f t="shared" si="536"/>
        <v>45859</v>
      </c>
      <c r="I979" s="94">
        <f t="shared" si="539"/>
        <v>45859</v>
      </c>
      <c r="J979" s="95">
        <f t="shared" si="546"/>
        <v>21</v>
      </c>
      <c r="K979" s="95">
        <f t="shared" si="533"/>
        <v>19</v>
      </c>
      <c r="L979" s="8">
        <f t="shared" si="547"/>
        <v>1.0050655399999999</v>
      </c>
      <c r="M979" s="96">
        <f t="shared" si="532"/>
        <v>1.0056002500000001</v>
      </c>
      <c r="N979" s="96">
        <f t="shared" si="527"/>
        <v>1.1397541202275174</v>
      </c>
      <c r="O979" s="89">
        <f t="shared" si="530"/>
        <v>1.1455275899999999</v>
      </c>
      <c r="P979" s="89">
        <f t="shared" si="540"/>
        <v>0</v>
      </c>
      <c r="Q979" s="11">
        <f t="shared" si="550"/>
        <v>0</v>
      </c>
      <c r="R979" s="7">
        <f t="shared" si="548"/>
        <v>0</v>
      </c>
      <c r="S979" s="89">
        <f t="shared" si="529"/>
        <v>0</v>
      </c>
      <c r="T979" s="98">
        <f t="shared" si="549"/>
        <v>8.5000000000000006E-2</v>
      </c>
      <c r="U979" s="97">
        <f t="shared" si="528"/>
        <v>19</v>
      </c>
      <c r="V979" s="97">
        <v>252</v>
      </c>
      <c r="W979" s="96">
        <f t="shared" si="541"/>
        <v>1.0061698269999999</v>
      </c>
      <c r="X979" s="89">
        <f t="shared" si="542"/>
        <v>0</v>
      </c>
      <c r="Y979" s="137">
        <f t="shared" si="543"/>
        <v>0</v>
      </c>
      <c r="Z979" s="99" t="str">
        <f t="shared" si="551"/>
        <v>J=</v>
      </c>
      <c r="AA979" s="94">
        <f t="shared" si="552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44"/>
        <v>45856</v>
      </c>
      <c r="B980" s="89">
        <f t="shared" si="537"/>
        <v>0</v>
      </c>
      <c r="C980" s="89">
        <f t="shared" si="531"/>
        <v>3.1009221856947988E-9</v>
      </c>
      <c r="D980" s="90">
        <f t="shared" si="545"/>
        <v>7205.03</v>
      </c>
      <c r="E980" s="91">
        <f t="shared" si="534"/>
        <v>7245.38</v>
      </c>
      <c r="F980" s="92">
        <f t="shared" si="535"/>
        <v>45797</v>
      </c>
      <c r="G980" s="93">
        <f t="shared" si="538"/>
        <v>5.6002542668107669E-3</v>
      </c>
      <c r="H980" s="94">
        <f t="shared" si="536"/>
        <v>45859</v>
      </c>
      <c r="I980" s="94">
        <f t="shared" si="539"/>
        <v>45859</v>
      </c>
      <c r="J980" s="95">
        <f t="shared" si="546"/>
        <v>21</v>
      </c>
      <c r="K980" s="95">
        <f t="shared" si="533"/>
        <v>20</v>
      </c>
      <c r="L980" s="8">
        <f t="shared" si="547"/>
        <v>1.00533286</v>
      </c>
      <c r="M980" s="96">
        <f t="shared" si="532"/>
        <v>1.0056002500000001</v>
      </c>
      <c r="N980" s="96">
        <f t="shared" si="527"/>
        <v>1.1397541202275174</v>
      </c>
      <c r="O980" s="89">
        <f t="shared" si="530"/>
        <v>1.1458322599999999</v>
      </c>
      <c r="P980" s="89">
        <f t="shared" si="540"/>
        <v>0</v>
      </c>
      <c r="Q980" s="11">
        <f t="shared" si="550"/>
        <v>0</v>
      </c>
      <c r="R980" s="7">
        <f t="shared" si="548"/>
        <v>0</v>
      </c>
      <c r="S980" s="89">
        <f t="shared" si="529"/>
        <v>0</v>
      </c>
      <c r="T980" s="98">
        <f t="shared" si="549"/>
        <v>8.5000000000000006E-2</v>
      </c>
      <c r="U980" s="97">
        <f t="shared" si="528"/>
        <v>20</v>
      </c>
      <c r="V980" s="97">
        <v>252</v>
      </c>
      <c r="W980" s="96">
        <f t="shared" si="541"/>
        <v>1.006495608</v>
      </c>
      <c r="X980" s="89">
        <f t="shared" si="542"/>
        <v>0</v>
      </c>
      <c r="Y980" s="137">
        <f t="shared" si="543"/>
        <v>0</v>
      </c>
      <c r="Z980" s="99" t="str">
        <f t="shared" si="551"/>
        <v>J=</v>
      </c>
      <c r="AA980" s="94">
        <f t="shared" si="552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44"/>
        <v>45857</v>
      </c>
      <c r="B981" s="89">
        <f t="shared" si="537"/>
        <v>0</v>
      </c>
      <c r="C981" s="89">
        <f t="shared" si="531"/>
        <v>3.1009221856947988E-9</v>
      </c>
      <c r="D981" s="90">
        <f t="shared" si="545"/>
        <v>7205.03</v>
      </c>
      <c r="E981" s="91">
        <f t="shared" si="534"/>
        <v>7245.38</v>
      </c>
      <c r="F981" s="92">
        <f t="shared" si="535"/>
        <v>45797</v>
      </c>
      <c r="G981" s="93">
        <f t="shared" si="538"/>
        <v>5.6002542668107669E-3</v>
      </c>
      <c r="H981" s="94">
        <f t="shared" si="536"/>
        <v>45859</v>
      </c>
      <c r="I981" s="94">
        <f t="shared" si="539"/>
        <v>45859</v>
      </c>
      <c r="J981" s="95">
        <f t="shared" si="546"/>
        <v>21</v>
      </c>
      <c r="K981" s="95">
        <f t="shared" si="533"/>
        <v>21</v>
      </c>
      <c r="L981" s="8">
        <f t="shared" si="547"/>
        <v>1.0056002500000001</v>
      </c>
      <c r="M981" s="96">
        <f t="shared" si="532"/>
        <v>1.0056002500000001</v>
      </c>
      <c r="N981" s="96">
        <f t="shared" si="527"/>
        <v>1.1397541202275174</v>
      </c>
      <c r="O981" s="89">
        <f t="shared" si="530"/>
        <v>1.1461370200000001</v>
      </c>
      <c r="P981" s="89">
        <f t="shared" si="540"/>
        <v>0</v>
      </c>
      <c r="Q981" s="11">
        <f t="shared" si="550"/>
        <v>0</v>
      </c>
      <c r="R981" s="7">
        <f t="shared" si="548"/>
        <v>0</v>
      </c>
      <c r="S981" s="89">
        <f t="shared" si="529"/>
        <v>0</v>
      </c>
      <c r="T981" s="98">
        <f t="shared" si="549"/>
        <v>8.5000000000000006E-2</v>
      </c>
      <c r="U981" s="97">
        <f t="shared" si="528"/>
        <v>21</v>
      </c>
      <c r="V981" s="97">
        <v>252</v>
      </c>
      <c r="W981" s="96">
        <f t="shared" si="541"/>
        <v>1.0068214929999999</v>
      </c>
      <c r="X981" s="89">
        <f t="shared" si="542"/>
        <v>0</v>
      </c>
      <c r="Y981" s="137">
        <f t="shared" si="543"/>
        <v>0</v>
      </c>
      <c r="Z981" s="99" t="str">
        <f t="shared" si="551"/>
        <v>J=</v>
      </c>
      <c r="AA981" s="94">
        <f t="shared" si="552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44"/>
        <v>45858</v>
      </c>
      <c r="B982" s="89">
        <f t="shared" si="537"/>
        <v>0</v>
      </c>
      <c r="C982" s="89">
        <f t="shared" si="531"/>
        <v>3.1009221856947988E-9</v>
      </c>
      <c r="D982" s="90">
        <f t="shared" si="545"/>
        <v>7205.03</v>
      </c>
      <c r="E982" s="91">
        <f t="shared" si="534"/>
        <v>7245.38</v>
      </c>
      <c r="F982" s="92">
        <f t="shared" si="535"/>
        <v>45797</v>
      </c>
      <c r="G982" s="93">
        <f t="shared" si="538"/>
        <v>5.6002542668107669E-3</v>
      </c>
      <c r="H982" s="94">
        <f t="shared" si="536"/>
        <v>45889</v>
      </c>
      <c r="I982" s="94">
        <f t="shared" si="539"/>
        <v>45859</v>
      </c>
      <c r="J982" s="95">
        <f t="shared" si="546"/>
        <v>21</v>
      </c>
      <c r="K982" s="95">
        <f t="shared" si="533"/>
        <v>21</v>
      </c>
      <c r="L982" s="8">
        <f t="shared" si="547"/>
        <v>1.0056002500000001</v>
      </c>
      <c r="M982" s="96">
        <f t="shared" si="532"/>
        <v>1.0056002500000001</v>
      </c>
      <c r="N982" s="96">
        <f t="shared" si="527"/>
        <v>1.1397541202275174</v>
      </c>
      <c r="O982" s="89">
        <f t="shared" si="530"/>
        <v>1.1461370200000001</v>
      </c>
      <c r="P982" s="89">
        <f t="shared" si="540"/>
        <v>0</v>
      </c>
      <c r="Q982" s="11">
        <f t="shared" si="550"/>
        <v>0</v>
      </c>
      <c r="R982" s="7">
        <f t="shared" si="548"/>
        <v>0</v>
      </c>
      <c r="S982" s="89">
        <f t="shared" si="529"/>
        <v>0</v>
      </c>
      <c r="T982" s="98">
        <f t="shared" si="549"/>
        <v>8.5000000000000006E-2</v>
      </c>
      <c r="U982" s="97">
        <f t="shared" si="528"/>
        <v>21</v>
      </c>
      <c r="V982" s="97">
        <v>252</v>
      </c>
      <c r="W982" s="96">
        <f t="shared" si="541"/>
        <v>1.0068214929999999</v>
      </c>
      <c r="X982" s="89">
        <f t="shared" si="542"/>
        <v>0</v>
      </c>
      <c r="Y982" s="137">
        <f t="shared" si="543"/>
        <v>0</v>
      </c>
      <c r="Z982" s="99" t="str">
        <f t="shared" si="551"/>
        <v>J=</v>
      </c>
      <c r="AA982" s="94">
        <f t="shared" si="552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44"/>
        <v>45859</v>
      </c>
      <c r="B983" s="89">
        <f t="shared" si="537"/>
        <v>0</v>
      </c>
      <c r="C983" s="89">
        <f t="shared" si="531"/>
        <v>3.1009221856947988E-9</v>
      </c>
      <c r="D983" s="90">
        <f t="shared" si="545"/>
        <v>7205.03</v>
      </c>
      <c r="E983" s="91">
        <f t="shared" si="534"/>
        <v>7245.38</v>
      </c>
      <c r="F983" s="92">
        <f t="shared" si="535"/>
        <v>45797</v>
      </c>
      <c r="G983" s="93">
        <f t="shared" si="538"/>
        <v>5.6002542668107669E-3</v>
      </c>
      <c r="H983" s="94">
        <f t="shared" si="536"/>
        <v>45889</v>
      </c>
      <c r="I983" s="94">
        <f t="shared" si="539"/>
        <v>45859</v>
      </c>
      <c r="J983" s="95">
        <f t="shared" si="546"/>
        <v>21</v>
      </c>
      <c r="K983" s="95">
        <f t="shared" si="533"/>
        <v>21</v>
      </c>
      <c r="L983" s="8">
        <f t="shared" si="547"/>
        <v>1.0056002500000001</v>
      </c>
      <c r="M983" s="96">
        <f t="shared" si="532"/>
        <v>1.0056002500000001</v>
      </c>
      <c r="N983" s="96">
        <f t="shared" si="527"/>
        <v>1.1397541202275174</v>
      </c>
      <c r="O983" s="89">
        <f t="shared" si="530"/>
        <v>1.1461370200000001</v>
      </c>
      <c r="P983" s="89">
        <f t="shared" si="540"/>
        <v>0</v>
      </c>
      <c r="Q983" s="11">
        <f t="shared" si="550"/>
        <v>32</v>
      </c>
      <c r="R983" s="7">
        <f t="shared" si="548"/>
        <v>2.3342999999999999E-2</v>
      </c>
      <c r="S983" s="89">
        <f t="shared" si="529"/>
        <v>0</v>
      </c>
      <c r="T983" s="98">
        <f t="shared" si="549"/>
        <v>8.5000000000000006E-2</v>
      </c>
      <c r="U983" s="97">
        <f t="shared" si="528"/>
        <v>21</v>
      </c>
      <c r="V983" s="97">
        <v>252</v>
      </c>
      <c r="W983" s="96">
        <f t="shared" si="541"/>
        <v>1.0068214929999999</v>
      </c>
      <c r="X983" s="89">
        <f t="shared" si="542"/>
        <v>0</v>
      </c>
      <c r="Y983" s="137">
        <f t="shared" si="543"/>
        <v>0</v>
      </c>
      <c r="Z983" s="99" t="str">
        <f t="shared" si="551"/>
        <v>J=</v>
      </c>
      <c r="AA983" s="94">
        <f t="shared" si="552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44"/>
        <v>45860</v>
      </c>
      <c r="B984" s="89">
        <f t="shared" si="537"/>
        <v>0</v>
      </c>
      <c r="C984" s="89">
        <f t="shared" si="531"/>
        <v>3.1009221856947988E-9</v>
      </c>
      <c r="D984" s="90">
        <f t="shared" si="545"/>
        <v>7205.03</v>
      </c>
      <c r="E984" s="91">
        <f t="shared" si="534"/>
        <v>7245.38</v>
      </c>
      <c r="F984" s="92">
        <f t="shared" si="535"/>
        <v>45829</v>
      </c>
      <c r="G984" s="93">
        <f t="shared" si="538"/>
        <v>5.6002542668107669E-3</v>
      </c>
      <c r="H984" s="94">
        <f t="shared" si="536"/>
        <v>45889</v>
      </c>
      <c r="I984" s="94">
        <f t="shared" si="539"/>
        <v>45889</v>
      </c>
      <c r="J984" s="95">
        <f t="shared" si="546"/>
        <v>22</v>
      </c>
      <c r="K984" s="95">
        <f t="shared" si="533"/>
        <v>1</v>
      </c>
      <c r="L984" s="8">
        <f t="shared" si="547"/>
        <v>1.0002538700000001</v>
      </c>
      <c r="M984" s="96">
        <f t="shared" si="532"/>
        <v>1.0056002500000001</v>
      </c>
      <c r="N984" s="96">
        <f t="shared" si="527"/>
        <v>1.1461370282393217</v>
      </c>
      <c r="O984" s="89">
        <f t="shared" si="530"/>
        <v>1.1464279900000001</v>
      </c>
      <c r="P984" s="89">
        <f t="shared" si="540"/>
        <v>0</v>
      </c>
      <c r="Q984" s="11">
        <f t="shared" si="550"/>
        <v>0</v>
      </c>
      <c r="R984" s="7">
        <f t="shared" si="548"/>
        <v>0</v>
      </c>
      <c r="S984" s="89">
        <f t="shared" si="529"/>
        <v>0</v>
      </c>
      <c r="T984" s="98">
        <f t="shared" si="549"/>
        <v>8.5000000000000006E-2</v>
      </c>
      <c r="U984" s="97">
        <f t="shared" si="528"/>
        <v>1</v>
      </c>
      <c r="V984" s="97">
        <v>252</v>
      </c>
      <c r="W984" s="96">
        <f t="shared" si="541"/>
        <v>1.0003237819999999</v>
      </c>
      <c r="X984" s="89">
        <f t="shared" si="542"/>
        <v>0</v>
      </c>
      <c r="Y984" s="137">
        <f t="shared" si="543"/>
        <v>0</v>
      </c>
      <c r="Z984" s="99" t="str">
        <f t="shared" si="551"/>
        <v>J=</v>
      </c>
      <c r="AA984" s="94">
        <f t="shared" si="552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44"/>
        <v>45861</v>
      </c>
      <c r="B985" s="89">
        <f t="shared" si="537"/>
        <v>0</v>
      </c>
      <c r="C985" s="89">
        <f t="shared" si="531"/>
        <v>3.1009221856947988E-9</v>
      </c>
      <c r="D985" s="90">
        <f t="shared" si="545"/>
        <v>7205.03</v>
      </c>
      <c r="E985" s="91">
        <f t="shared" si="534"/>
        <v>7245.38</v>
      </c>
      <c r="F985" s="92">
        <f t="shared" si="535"/>
        <v>45829</v>
      </c>
      <c r="G985" s="93">
        <f t="shared" si="538"/>
        <v>5.6002542668107669E-3</v>
      </c>
      <c r="H985" s="94">
        <f t="shared" si="536"/>
        <v>45889</v>
      </c>
      <c r="I985" s="94">
        <f t="shared" si="539"/>
        <v>45889</v>
      </c>
      <c r="J985" s="95">
        <f t="shared" si="546"/>
        <v>22</v>
      </c>
      <c r="K985" s="95">
        <f t="shared" si="533"/>
        <v>2</v>
      </c>
      <c r="L985" s="8">
        <f t="shared" si="547"/>
        <v>1.0005078199999999</v>
      </c>
      <c r="M985" s="96">
        <f t="shared" si="532"/>
        <v>1.0056002500000001</v>
      </c>
      <c r="N985" s="96">
        <f t="shared" si="527"/>
        <v>1.1461370282393217</v>
      </c>
      <c r="O985" s="89">
        <f t="shared" si="530"/>
        <v>1.14671905</v>
      </c>
      <c r="P985" s="89">
        <f t="shared" si="540"/>
        <v>0</v>
      </c>
      <c r="Q985" s="11">
        <f t="shared" si="550"/>
        <v>0</v>
      </c>
      <c r="R985" s="7">
        <f t="shared" si="548"/>
        <v>0</v>
      </c>
      <c r="S985" s="89">
        <f t="shared" si="529"/>
        <v>0</v>
      </c>
      <c r="T985" s="98">
        <f t="shared" si="549"/>
        <v>8.5000000000000006E-2</v>
      </c>
      <c r="U985" s="97">
        <f t="shared" si="528"/>
        <v>2</v>
      </c>
      <c r="V985" s="97">
        <v>252</v>
      </c>
      <c r="W985" s="96">
        <f t="shared" si="541"/>
        <v>1.00064767</v>
      </c>
      <c r="X985" s="89">
        <f t="shared" si="542"/>
        <v>0</v>
      </c>
      <c r="Y985" s="137">
        <f t="shared" si="543"/>
        <v>0</v>
      </c>
      <c r="Z985" s="99" t="str">
        <f t="shared" si="551"/>
        <v>J=</v>
      </c>
      <c r="AA985" s="94">
        <f t="shared" si="552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44"/>
        <v>45862</v>
      </c>
      <c r="B986" s="89">
        <f t="shared" si="537"/>
        <v>0</v>
      </c>
      <c r="C986" s="89">
        <f t="shared" si="531"/>
        <v>3.1009221856947988E-9</v>
      </c>
      <c r="D986" s="90">
        <f t="shared" si="545"/>
        <v>7205.03</v>
      </c>
      <c r="E986" s="91">
        <f t="shared" si="534"/>
        <v>7245.38</v>
      </c>
      <c r="F986" s="92">
        <f t="shared" si="535"/>
        <v>45829</v>
      </c>
      <c r="G986" s="93">
        <f t="shared" si="538"/>
        <v>5.6002542668107669E-3</v>
      </c>
      <c r="H986" s="94">
        <f t="shared" si="536"/>
        <v>45889</v>
      </c>
      <c r="I986" s="94">
        <f t="shared" si="539"/>
        <v>45889</v>
      </c>
      <c r="J986" s="95">
        <f t="shared" si="546"/>
        <v>22</v>
      </c>
      <c r="K986" s="95">
        <f t="shared" si="533"/>
        <v>3</v>
      </c>
      <c r="L986" s="8">
        <f t="shared" si="547"/>
        <v>1.0007618300000001</v>
      </c>
      <c r="M986" s="96">
        <f t="shared" si="532"/>
        <v>1.0056002500000001</v>
      </c>
      <c r="N986" s="96">
        <f t="shared" si="527"/>
        <v>1.1461370282393217</v>
      </c>
      <c r="O986" s="89">
        <f t="shared" si="530"/>
        <v>1.1470101800000001</v>
      </c>
      <c r="P986" s="89">
        <f t="shared" si="540"/>
        <v>0</v>
      </c>
      <c r="Q986" s="11">
        <f t="shared" si="550"/>
        <v>0</v>
      </c>
      <c r="R986" s="7">
        <f t="shared" si="548"/>
        <v>0</v>
      </c>
      <c r="S986" s="89">
        <f t="shared" si="529"/>
        <v>0</v>
      </c>
      <c r="T986" s="98">
        <f t="shared" si="549"/>
        <v>8.5000000000000006E-2</v>
      </c>
      <c r="U986" s="97">
        <f t="shared" si="528"/>
        <v>3</v>
      </c>
      <c r="V986" s="97">
        <v>252</v>
      </c>
      <c r="W986" s="96">
        <f t="shared" si="541"/>
        <v>1.000971662</v>
      </c>
      <c r="X986" s="89">
        <f t="shared" si="542"/>
        <v>0</v>
      </c>
      <c r="Y986" s="137">
        <f t="shared" si="543"/>
        <v>0</v>
      </c>
      <c r="Z986" s="99" t="str">
        <f t="shared" si="551"/>
        <v>J=</v>
      </c>
      <c r="AA986" s="94">
        <f t="shared" si="552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44"/>
        <v>45863</v>
      </c>
      <c r="B987" s="89">
        <f t="shared" si="537"/>
        <v>0</v>
      </c>
      <c r="C987" s="89">
        <f t="shared" si="531"/>
        <v>3.1009221856947988E-9</v>
      </c>
      <c r="D987" s="90">
        <f t="shared" si="545"/>
        <v>7205.03</v>
      </c>
      <c r="E987" s="91">
        <f t="shared" si="534"/>
        <v>7245.38</v>
      </c>
      <c r="F987" s="92">
        <f t="shared" si="535"/>
        <v>45829</v>
      </c>
      <c r="G987" s="93">
        <f t="shared" si="538"/>
        <v>5.6002542668107669E-3</v>
      </c>
      <c r="H987" s="94">
        <f t="shared" si="536"/>
        <v>45889</v>
      </c>
      <c r="I987" s="94">
        <f t="shared" si="539"/>
        <v>45889</v>
      </c>
      <c r="J987" s="95">
        <f t="shared" si="546"/>
        <v>22</v>
      </c>
      <c r="K987" s="95">
        <f t="shared" si="533"/>
        <v>4</v>
      </c>
      <c r="L987" s="8">
        <f t="shared" si="547"/>
        <v>1.0010159000000001</v>
      </c>
      <c r="M987" s="96">
        <f t="shared" si="532"/>
        <v>1.0056002500000001</v>
      </c>
      <c r="N987" s="96">
        <f t="shared" si="527"/>
        <v>1.1461370282393217</v>
      </c>
      <c r="O987" s="89">
        <f t="shared" si="530"/>
        <v>1.14730138</v>
      </c>
      <c r="P987" s="89">
        <f t="shared" si="540"/>
        <v>0</v>
      </c>
      <c r="Q987" s="11">
        <f t="shared" si="550"/>
        <v>0</v>
      </c>
      <c r="R987" s="7">
        <f t="shared" si="548"/>
        <v>0</v>
      </c>
      <c r="S987" s="89">
        <f t="shared" si="529"/>
        <v>0</v>
      </c>
      <c r="T987" s="98">
        <f t="shared" si="549"/>
        <v>8.5000000000000006E-2</v>
      </c>
      <c r="U987" s="97">
        <f t="shared" si="528"/>
        <v>4</v>
      </c>
      <c r="V987" s="97">
        <v>252</v>
      </c>
      <c r="W987" s="96">
        <f t="shared" si="541"/>
        <v>1.001295759</v>
      </c>
      <c r="X987" s="89">
        <f t="shared" si="542"/>
        <v>0</v>
      </c>
      <c r="Y987" s="137">
        <f t="shared" si="543"/>
        <v>0</v>
      </c>
      <c r="Z987" s="99" t="str">
        <f t="shared" si="551"/>
        <v>J=</v>
      </c>
      <c r="AA987" s="94">
        <f t="shared" si="552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44"/>
        <v>45864</v>
      </c>
      <c r="B988" s="89">
        <f t="shared" si="537"/>
        <v>0</v>
      </c>
      <c r="C988" s="89">
        <f t="shared" si="531"/>
        <v>3.1009221856947988E-9</v>
      </c>
      <c r="D988" s="90">
        <f t="shared" si="545"/>
        <v>7205.03</v>
      </c>
      <c r="E988" s="91">
        <f t="shared" si="534"/>
        <v>7245.38</v>
      </c>
      <c r="F988" s="92">
        <f t="shared" si="535"/>
        <v>45829</v>
      </c>
      <c r="G988" s="93">
        <f t="shared" si="538"/>
        <v>5.6002542668107669E-3</v>
      </c>
      <c r="H988" s="94">
        <f t="shared" si="536"/>
        <v>45889</v>
      </c>
      <c r="I988" s="94">
        <f t="shared" si="539"/>
        <v>45889</v>
      </c>
      <c r="J988" s="95">
        <f t="shared" si="546"/>
        <v>22</v>
      </c>
      <c r="K988" s="95">
        <f t="shared" si="533"/>
        <v>5</v>
      </c>
      <c r="L988" s="8">
        <f t="shared" si="547"/>
        <v>1.0012700400000001</v>
      </c>
      <c r="M988" s="96">
        <f t="shared" si="532"/>
        <v>1.0056002500000001</v>
      </c>
      <c r="N988" s="96">
        <f t="shared" si="527"/>
        <v>1.1461370282393217</v>
      </c>
      <c r="O988" s="89">
        <f t="shared" si="530"/>
        <v>1.1475926599999999</v>
      </c>
      <c r="P988" s="89">
        <f t="shared" si="540"/>
        <v>0</v>
      </c>
      <c r="Q988" s="11">
        <f t="shared" si="550"/>
        <v>0</v>
      </c>
      <c r="R988" s="7">
        <f t="shared" si="548"/>
        <v>0</v>
      </c>
      <c r="S988" s="89">
        <f t="shared" si="529"/>
        <v>0</v>
      </c>
      <c r="T988" s="98">
        <f t="shared" si="549"/>
        <v>8.5000000000000006E-2</v>
      </c>
      <c r="U988" s="97">
        <f t="shared" si="528"/>
        <v>5</v>
      </c>
      <c r="V988" s="97">
        <v>252</v>
      </c>
      <c r="W988" s="96">
        <f t="shared" si="541"/>
        <v>1.0016199610000001</v>
      </c>
      <c r="X988" s="89">
        <f t="shared" si="542"/>
        <v>0</v>
      </c>
      <c r="Y988" s="137">
        <f t="shared" si="543"/>
        <v>0</v>
      </c>
      <c r="Z988" s="99" t="str">
        <f t="shared" si="551"/>
        <v>J=</v>
      </c>
      <c r="AA988" s="94">
        <f t="shared" si="552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44"/>
        <v>45865</v>
      </c>
      <c r="B989" s="89">
        <f t="shared" si="537"/>
        <v>0</v>
      </c>
      <c r="C989" s="89">
        <f t="shared" si="531"/>
        <v>3.1009221856947988E-9</v>
      </c>
      <c r="D989" s="90">
        <f t="shared" si="545"/>
        <v>7205.03</v>
      </c>
      <c r="E989" s="91">
        <f t="shared" si="534"/>
        <v>7245.38</v>
      </c>
      <c r="F989" s="92">
        <f t="shared" si="535"/>
        <v>45829</v>
      </c>
      <c r="G989" s="93">
        <f t="shared" si="538"/>
        <v>5.6002542668107669E-3</v>
      </c>
      <c r="H989" s="94">
        <f t="shared" si="536"/>
        <v>45889</v>
      </c>
      <c r="I989" s="94">
        <f t="shared" si="539"/>
        <v>45889</v>
      </c>
      <c r="J989" s="95">
        <f t="shared" si="546"/>
        <v>22</v>
      </c>
      <c r="K989" s="95">
        <f t="shared" si="533"/>
        <v>5</v>
      </c>
      <c r="L989" s="8">
        <f t="shared" si="547"/>
        <v>1.0012700400000001</v>
      </c>
      <c r="M989" s="96">
        <f t="shared" si="532"/>
        <v>1.0056002500000001</v>
      </c>
      <c r="N989" s="96">
        <f t="shared" si="527"/>
        <v>1.1461370282393217</v>
      </c>
      <c r="O989" s="89">
        <f t="shared" si="530"/>
        <v>1.1475926599999999</v>
      </c>
      <c r="P989" s="89">
        <f t="shared" si="540"/>
        <v>0</v>
      </c>
      <c r="Q989" s="11">
        <f t="shared" si="550"/>
        <v>0</v>
      </c>
      <c r="R989" s="7">
        <f t="shared" si="548"/>
        <v>0</v>
      </c>
      <c r="S989" s="89">
        <f t="shared" si="529"/>
        <v>0</v>
      </c>
      <c r="T989" s="98">
        <f t="shared" si="549"/>
        <v>8.5000000000000006E-2</v>
      </c>
      <c r="U989" s="97">
        <f t="shared" si="528"/>
        <v>5</v>
      </c>
      <c r="V989" s="97">
        <v>252</v>
      </c>
      <c r="W989" s="96">
        <f t="shared" si="541"/>
        <v>1.0016199610000001</v>
      </c>
      <c r="X989" s="89">
        <f t="shared" si="542"/>
        <v>0</v>
      </c>
      <c r="Y989" s="137">
        <f t="shared" si="543"/>
        <v>0</v>
      </c>
      <c r="Z989" s="99" t="str">
        <f t="shared" si="551"/>
        <v>J=</v>
      </c>
      <c r="AA989" s="94">
        <f t="shared" si="552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44"/>
        <v>45866</v>
      </c>
      <c r="B990" s="89">
        <f t="shared" si="537"/>
        <v>0</v>
      </c>
      <c r="C990" s="89">
        <f t="shared" si="531"/>
        <v>3.1009221856947988E-9</v>
      </c>
      <c r="D990" s="90">
        <f t="shared" si="545"/>
        <v>7205.03</v>
      </c>
      <c r="E990" s="91">
        <f t="shared" si="534"/>
        <v>7245.38</v>
      </c>
      <c r="F990" s="92">
        <f t="shared" si="535"/>
        <v>45829</v>
      </c>
      <c r="G990" s="93">
        <f t="shared" si="538"/>
        <v>5.6002542668107669E-3</v>
      </c>
      <c r="H990" s="94">
        <f t="shared" si="536"/>
        <v>45889</v>
      </c>
      <c r="I990" s="94">
        <f t="shared" si="539"/>
        <v>45889</v>
      </c>
      <c r="J990" s="95">
        <f t="shared" si="546"/>
        <v>22</v>
      </c>
      <c r="K990" s="95">
        <f t="shared" si="533"/>
        <v>5</v>
      </c>
      <c r="L990" s="8">
        <f t="shared" si="547"/>
        <v>1.0012700400000001</v>
      </c>
      <c r="M990" s="96">
        <f t="shared" si="532"/>
        <v>1.0056002500000001</v>
      </c>
      <c r="N990" s="96">
        <f t="shared" si="527"/>
        <v>1.1461370282393217</v>
      </c>
      <c r="O990" s="89">
        <f t="shared" si="530"/>
        <v>1.1475926599999999</v>
      </c>
      <c r="P990" s="89">
        <f t="shared" si="540"/>
        <v>0</v>
      </c>
      <c r="Q990" s="11">
        <f t="shared" si="550"/>
        <v>0</v>
      </c>
      <c r="R990" s="7">
        <f t="shared" si="548"/>
        <v>0</v>
      </c>
      <c r="S990" s="89">
        <f t="shared" si="529"/>
        <v>0</v>
      </c>
      <c r="T990" s="98">
        <f t="shared" si="549"/>
        <v>8.5000000000000006E-2</v>
      </c>
      <c r="U990" s="97">
        <f t="shared" si="528"/>
        <v>5</v>
      </c>
      <c r="V990" s="97">
        <v>252</v>
      </c>
      <c r="W990" s="96">
        <f t="shared" si="541"/>
        <v>1.0016199610000001</v>
      </c>
      <c r="X990" s="89">
        <f t="shared" si="542"/>
        <v>0</v>
      </c>
      <c r="Y990" s="137">
        <f t="shared" si="543"/>
        <v>0</v>
      </c>
      <c r="Z990" s="99" t="str">
        <f t="shared" si="551"/>
        <v>J=</v>
      </c>
      <c r="AA990" s="94">
        <f t="shared" si="552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44"/>
        <v>45867</v>
      </c>
      <c r="B991" s="89">
        <f t="shared" si="537"/>
        <v>0</v>
      </c>
      <c r="C991" s="89">
        <f t="shared" si="531"/>
        <v>3.1009221856947988E-9</v>
      </c>
      <c r="D991" s="90">
        <f t="shared" si="545"/>
        <v>7205.03</v>
      </c>
      <c r="E991" s="91">
        <f t="shared" si="534"/>
        <v>7245.38</v>
      </c>
      <c r="F991" s="92">
        <f t="shared" si="535"/>
        <v>45829</v>
      </c>
      <c r="G991" s="93">
        <f t="shared" si="538"/>
        <v>5.6002542668107669E-3</v>
      </c>
      <c r="H991" s="94">
        <f t="shared" si="536"/>
        <v>45889</v>
      </c>
      <c r="I991" s="94">
        <f t="shared" si="539"/>
        <v>45889</v>
      </c>
      <c r="J991" s="95">
        <f t="shared" si="546"/>
        <v>22</v>
      </c>
      <c r="K991" s="95">
        <f t="shared" si="533"/>
        <v>6</v>
      </c>
      <c r="L991" s="8">
        <f t="shared" si="547"/>
        <v>1.00152424</v>
      </c>
      <c r="M991" s="96">
        <f t="shared" si="532"/>
        <v>1.0056002500000001</v>
      </c>
      <c r="N991" s="96">
        <f t="shared" ref="N991:N1054" si="553">IF(I991&gt;I990,N990*M991,N990)</f>
        <v>1.1461370282393217</v>
      </c>
      <c r="O991" s="89">
        <f t="shared" si="530"/>
        <v>1.1478840100000001</v>
      </c>
      <c r="P991" s="89">
        <f t="shared" si="540"/>
        <v>0</v>
      </c>
      <c r="Q991" s="11">
        <f t="shared" si="550"/>
        <v>0</v>
      </c>
      <c r="R991" s="7">
        <f t="shared" si="548"/>
        <v>0</v>
      </c>
      <c r="S991" s="89">
        <f t="shared" si="529"/>
        <v>0</v>
      </c>
      <c r="T991" s="98">
        <f t="shared" si="549"/>
        <v>8.5000000000000006E-2</v>
      </c>
      <c r="U991" s="97">
        <f t="shared" si="528"/>
        <v>6</v>
      </c>
      <c r="V991" s="97">
        <v>252</v>
      </c>
      <c r="W991" s="96">
        <f t="shared" si="541"/>
        <v>1.0019442679999999</v>
      </c>
      <c r="X991" s="89">
        <f t="shared" si="542"/>
        <v>0</v>
      </c>
      <c r="Y991" s="137">
        <f t="shared" si="543"/>
        <v>0</v>
      </c>
      <c r="Z991" s="99" t="str">
        <f t="shared" si="551"/>
        <v>J=</v>
      </c>
      <c r="AA991" s="94">
        <f t="shared" si="552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44"/>
        <v>45868</v>
      </c>
      <c r="B992" s="89">
        <f t="shared" si="537"/>
        <v>0</v>
      </c>
      <c r="C992" s="89">
        <f t="shared" si="531"/>
        <v>3.1009221856947988E-9</v>
      </c>
      <c r="D992" s="90">
        <f t="shared" si="545"/>
        <v>7205.03</v>
      </c>
      <c r="E992" s="91">
        <f t="shared" si="534"/>
        <v>7245.38</v>
      </c>
      <c r="F992" s="92">
        <f t="shared" si="535"/>
        <v>45829</v>
      </c>
      <c r="G992" s="93">
        <f t="shared" si="538"/>
        <v>5.6002542668107669E-3</v>
      </c>
      <c r="H992" s="94">
        <f t="shared" si="536"/>
        <v>45889</v>
      </c>
      <c r="I992" s="94">
        <f t="shared" si="539"/>
        <v>45889</v>
      </c>
      <c r="J992" s="95">
        <f t="shared" si="546"/>
        <v>22</v>
      </c>
      <c r="K992" s="95">
        <f t="shared" si="533"/>
        <v>7</v>
      </c>
      <c r="L992" s="8">
        <f t="shared" si="547"/>
        <v>1.0017784999999999</v>
      </c>
      <c r="M992" s="96">
        <f t="shared" si="532"/>
        <v>1.0056002500000001</v>
      </c>
      <c r="N992" s="96">
        <f t="shared" si="553"/>
        <v>1.1461370282393217</v>
      </c>
      <c r="O992" s="89">
        <f t="shared" si="530"/>
        <v>1.14817543</v>
      </c>
      <c r="P992" s="89">
        <f t="shared" si="540"/>
        <v>0</v>
      </c>
      <c r="Q992" s="11">
        <f t="shared" si="550"/>
        <v>0</v>
      </c>
      <c r="R992" s="7">
        <f t="shared" si="548"/>
        <v>0</v>
      </c>
      <c r="S992" s="89">
        <f t="shared" si="529"/>
        <v>0</v>
      </c>
      <c r="T992" s="98">
        <f t="shared" si="549"/>
        <v>8.5000000000000006E-2</v>
      </c>
      <c r="U992" s="97">
        <f t="shared" si="528"/>
        <v>7</v>
      </c>
      <c r="V992" s="97">
        <v>252</v>
      </c>
      <c r="W992" s="96">
        <f t="shared" si="541"/>
        <v>1.00226868</v>
      </c>
      <c r="X992" s="89">
        <f t="shared" si="542"/>
        <v>0</v>
      </c>
      <c r="Y992" s="137">
        <f t="shared" si="543"/>
        <v>0</v>
      </c>
      <c r="Z992" s="99" t="str">
        <f t="shared" si="551"/>
        <v>J=</v>
      </c>
      <c r="AA992" s="94">
        <f t="shared" si="552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44"/>
        <v>45869</v>
      </c>
      <c r="B993" s="89">
        <f t="shared" si="537"/>
        <v>0</v>
      </c>
      <c r="C993" s="89">
        <f t="shared" si="531"/>
        <v>3.1009221856947988E-9</v>
      </c>
      <c r="D993" s="90">
        <f t="shared" si="545"/>
        <v>7205.03</v>
      </c>
      <c r="E993" s="91">
        <f t="shared" si="534"/>
        <v>7245.38</v>
      </c>
      <c r="F993" s="92">
        <f t="shared" si="535"/>
        <v>45829</v>
      </c>
      <c r="G993" s="93">
        <f t="shared" si="538"/>
        <v>5.6002542668107669E-3</v>
      </c>
      <c r="H993" s="94">
        <f t="shared" si="536"/>
        <v>45889</v>
      </c>
      <c r="I993" s="94">
        <f t="shared" si="539"/>
        <v>45889</v>
      </c>
      <c r="J993" s="95">
        <f t="shared" si="546"/>
        <v>22</v>
      </c>
      <c r="K993" s="95">
        <f t="shared" si="533"/>
        <v>8</v>
      </c>
      <c r="L993" s="8">
        <f t="shared" si="547"/>
        <v>1.0020328300000001</v>
      </c>
      <c r="M993" s="96">
        <f t="shared" si="532"/>
        <v>1.0056002500000001</v>
      </c>
      <c r="N993" s="96">
        <f t="shared" si="553"/>
        <v>1.1461370282393217</v>
      </c>
      <c r="O993" s="89">
        <f t="shared" si="530"/>
        <v>1.1484669199999999</v>
      </c>
      <c r="P993" s="89">
        <f t="shared" si="540"/>
        <v>0</v>
      </c>
      <c r="Q993" s="11">
        <f t="shared" si="550"/>
        <v>0</v>
      </c>
      <c r="R993" s="7">
        <f t="shared" si="548"/>
        <v>0</v>
      </c>
      <c r="S993" s="89">
        <f t="shared" si="529"/>
        <v>0</v>
      </c>
      <c r="T993" s="98">
        <f t="shared" si="549"/>
        <v>8.5000000000000006E-2</v>
      </c>
      <c r="U993" s="97">
        <f t="shared" si="528"/>
        <v>8</v>
      </c>
      <c r="V993" s="97">
        <v>252</v>
      </c>
      <c r="W993" s="96">
        <f t="shared" si="541"/>
        <v>1.0025931969999999</v>
      </c>
      <c r="X993" s="89">
        <f t="shared" si="542"/>
        <v>0</v>
      </c>
      <c r="Y993" s="137">
        <f t="shared" si="543"/>
        <v>0</v>
      </c>
      <c r="Z993" s="99" t="str">
        <f t="shared" si="551"/>
        <v>J=</v>
      </c>
      <c r="AA993" s="94">
        <f t="shared" si="552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44"/>
        <v>45870</v>
      </c>
      <c r="B994" s="89">
        <f t="shared" si="537"/>
        <v>0</v>
      </c>
      <c r="C994" s="89">
        <f t="shared" si="531"/>
        <v>3.1009221856947988E-9</v>
      </c>
      <c r="D994" s="90">
        <f t="shared" si="545"/>
        <v>7205.03</v>
      </c>
      <c r="E994" s="91">
        <f t="shared" si="534"/>
        <v>7245.38</v>
      </c>
      <c r="F994" s="92">
        <f t="shared" si="535"/>
        <v>45829</v>
      </c>
      <c r="G994" s="93">
        <f t="shared" si="538"/>
        <v>5.6002542668107669E-3</v>
      </c>
      <c r="H994" s="94">
        <f t="shared" si="536"/>
        <v>45889</v>
      </c>
      <c r="I994" s="94">
        <f t="shared" si="539"/>
        <v>45889</v>
      </c>
      <c r="J994" s="95">
        <f t="shared" si="546"/>
        <v>22</v>
      </c>
      <c r="K994" s="95">
        <f t="shared" si="533"/>
        <v>9</v>
      </c>
      <c r="L994" s="8">
        <f t="shared" si="547"/>
        <v>1.0022872300000001</v>
      </c>
      <c r="M994" s="96">
        <f t="shared" si="532"/>
        <v>1.0056002500000001</v>
      </c>
      <c r="N994" s="96">
        <f t="shared" si="553"/>
        <v>1.1461370282393217</v>
      </c>
      <c r="O994" s="89">
        <f t="shared" si="530"/>
        <v>1.1487585</v>
      </c>
      <c r="P994" s="89">
        <f t="shared" si="540"/>
        <v>0</v>
      </c>
      <c r="Q994" s="11">
        <f t="shared" si="550"/>
        <v>0</v>
      </c>
      <c r="R994" s="7">
        <f t="shared" si="548"/>
        <v>0</v>
      </c>
      <c r="S994" s="89">
        <f t="shared" si="529"/>
        <v>0</v>
      </c>
      <c r="T994" s="98">
        <f t="shared" si="549"/>
        <v>8.5000000000000006E-2</v>
      </c>
      <c r="U994" s="97">
        <f t="shared" si="528"/>
        <v>9</v>
      </c>
      <c r="V994" s="97">
        <v>252</v>
      </c>
      <c r="W994" s="96">
        <f t="shared" si="541"/>
        <v>1.0029178190000001</v>
      </c>
      <c r="X994" s="89">
        <f t="shared" si="542"/>
        <v>0</v>
      </c>
      <c r="Y994" s="137">
        <f t="shared" si="543"/>
        <v>0</v>
      </c>
      <c r="Z994" s="99" t="str">
        <f t="shared" si="551"/>
        <v>J=</v>
      </c>
      <c r="AA994" s="94">
        <f t="shared" si="552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44"/>
        <v>45871</v>
      </c>
      <c r="B995" s="89">
        <f t="shared" si="537"/>
        <v>0</v>
      </c>
      <c r="C995" s="89">
        <f t="shared" si="531"/>
        <v>3.1009221856947988E-9</v>
      </c>
      <c r="D995" s="90">
        <f t="shared" si="545"/>
        <v>7205.03</v>
      </c>
      <c r="E995" s="91">
        <f t="shared" si="534"/>
        <v>7245.38</v>
      </c>
      <c r="F995" s="92">
        <f t="shared" si="535"/>
        <v>45829</v>
      </c>
      <c r="G995" s="93">
        <f t="shared" si="538"/>
        <v>5.6002542668107669E-3</v>
      </c>
      <c r="H995" s="94">
        <f t="shared" si="536"/>
        <v>45889</v>
      </c>
      <c r="I995" s="94">
        <f t="shared" si="539"/>
        <v>45889</v>
      </c>
      <c r="J995" s="95">
        <f t="shared" si="546"/>
        <v>22</v>
      </c>
      <c r="K995" s="95">
        <f t="shared" si="533"/>
        <v>10</v>
      </c>
      <c r="L995" s="8">
        <f t="shared" si="547"/>
        <v>1.0025416899999999</v>
      </c>
      <c r="M995" s="96">
        <f t="shared" si="532"/>
        <v>1.0056002500000001</v>
      </c>
      <c r="N995" s="96">
        <f t="shared" si="553"/>
        <v>1.1461370282393217</v>
      </c>
      <c r="O995" s="89">
        <f t="shared" si="530"/>
        <v>1.1490501500000001</v>
      </c>
      <c r="P995" s="89">
        <f t="shared" si="540"/>
        <v>0</v>
      </c>
      <c r="Q995" s="11">
        <f t="shared" si="550"/>
        <v>0</v>
      </c>
      <c r="R995" s="7">
        <f t="shared" si="548"/>
        <v>0</v>
      </c>
      <c r="S995" s="89">
        <f t="shared" si="529"/>
        <v>0</v>
      </c>
      <c r="T995" s="98">
        <f t="shared" si="549"/>
        <v>8.5000000000000006E-2</v>
      </c>
      <c r="U995" s="97">
        <f t="shared" si="528"/>
        <v>10</v>
      </c>
      <c r="V995" s="97">
        <v>252</v>
      </c>
      <c r="W995" s="96">
        <f t="shared" si="541"/>
        <v>1.0032425469999999</v>
      </c>
      <c r="X995" s="89">
        <f t="shared" si="542"/>
        <v>0</v>
      </c>
      <c r="Y995" s="137">
        <f t="shared" si="543"/>
        <v>0</v>
      </c>
      <c r="Z995" s="99" t="str">
        <f t="shared" si="551"/>
        <v>J=</v>
      </c>
      <c r="AA995" s="94">
        <f t="shared" si="552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44"/>
        <v>45872</v>
      </c>
      <c r="B996" s="89">
        <f t="shared" si="537"/>
        <v>0</v>
      </c>
      <c r="C996" s="89">
        <f t="shared" si="531"/>
        <v>3.1009221856947988E-9</v>
      </c>
      <c r="D996" s="90">
        <f t="shared" si="545"/>
        <v>7205.03</v>
      </c>
      <c r="E996" s="91">
        <f t="shared" si="534"/>
        <v>7245.38</v>
      </c>
      <c r="F996" s="92">
        <f t="shared" si="535"/>
        <v>45829</v>
      </c>
      <c r="G996" s="93">
        <f t="shared" si="538"/>
        <v>5.6002542668107669E-3</v>
      </c>
      <c r="H996" s="94">
        <f t="shared" si="536"/>
        <v>45889</v>
      </c>
      <c r="I996" s="94">
        <f t="shared" si="539"/>
        <v>45889</v>
      </c>
      <c r="J996" s="95">
        <f t="shared" si="546"/>
        <v>22</v>
      </c>
      <c r="K996" s="95">
        <f t="shared" si="533"/>
        <v>10</v>
      </c>
      <c r="L996" s="8">
        <f t="shared" si="547"/>
        <v>1.0025416899999999</v>
      </c>
      <c r="M996" s="96">
        <f t="shared" si="532"/>
        <v>1.0056002500000001</v>
      </c>
      <c r="N996" s="96">
        <f t="shared" si="553"/>
        <v>1.1461370282393217</v>
      </c>
      <c r="O996" s="89">
        <f t="shared" si="530"/>
        <v>1.1490501500000001</v>
      </c>
      <c r="P996" s="89">
        <f t="shared" si="540"/>
        <v>0</v>
      </c>
      <c r="Q996" s="11">
        <f t="shared" si="550"/>
        <v>0</v>
      </c>
      <c r="R996" s="7">
        <f t="shared" si="548"/>
        <v>0</v>
      </c>
      <c r="S996" s="89">
        <f t="shared" si="529"/>
        <v>0</v>
      </c>
      <c r="T996" s="98">
        <f t="shared" si="549"/>
        <v>8.5000000000000006E-2</v>
      </c>
      <c r="U996" s="97">
        <f t="shared" si="528"/>
        <v>10</v>
      </c>
      <c r="V996" s="97">
        <v>252</v>
      </c>
      <c r="W996" s="96">
        <f t="shared" si="541"/>
        <v>1.0032425469999999</v>
      </c>
      <c r="X996" s="89">
        <f t="shared" si="542"/>
        <v>0</v>
      </c>
      <c r="Y996" s="137">
        <f t="shared" si="543"/>
        <v>0</v>
      </c>
      <c r="Z996" s="99" t="str">
        <f t="shared" si="551"/>
        <v>J=</v>
      </c>
      <c r="AA996" s="94">
        <f t="shared" si="552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44"/>
        <v>45873</v>
      </c>
      <c r="B997" s="89">
        <f t="shared" si="537"/>
        <v>0</v>
      </c>
      <c r="C997" s="89">
        <f t="shared" si="531"/>
        <v>3.1009221856947988E-9</v>
      </c>
      <c r="D997" s="90">
        <f t="shared" si="545"/>
        <v>7205.03</v>
      </c>
      <c r="E997" s="91">
        <f t="shared" si="534"/>
        <v>7245.38</v>
      </c>
      <c r="F997" s="92">
        <f t="shared" si="535"/>
        <v>45829</v>
      </c>
      <c r="G997" s="93">
        <f t="shared" si="538"/>
        <v>5.6002542668107669E-3</v>
      </c>
      <c r="H997" s="94">
        <f t="shared" si="536"/>
        <v>45889</v>
      </c>
      <c r="I997" s="94">
        <f t="shared" si="539"/>
        <v>45889</v>
      </c>
      <c r="J997" s="95">
        <f t="shared" si="546"/>
        <v>22</v>
      </c>
      <c r="K997" s="95">
        <f t="shared" si="533"/>
        <v>10</v>
      </c>
      <c r="L997" s="8">
        <f t="shared" si="547"/>
        <v>1.0025416899999999</v>
      </c>
      <c r="M997" s="96">
        <f t="shared" si="532"/>
        <v>1.0056002500000001</v>
      </c>
      <c r="N997" s="96">
        <f t="shared" si="553"/>
        <v>1.1461370282393217</v>
      </c>
      <c r="O997" s="89">
        <f t="shared" si="530"/>
        <v>1.1490501500000001</v>
      </c>
      <c r="P997" s="89">
        <f t="shared" si="540"/>
        <v>0</v>
      </c>
      <c r="Q997" s="11">
        <f t="shared" si="550"/>
        <v>0</v>
      </c>
      <c r="R997" s="7">
        <f t="shared" si="548"/>
        <v>0</v>
      </c>
      <c r="S997" s="89">
        <f t="shared" si="529"/>
        <v>0</v>
      </c>
      <c r="T997" s="98">
        <f t="shared" si="549"/>
        <v>8.5000000000000006E-2</v>
      </c>
      <c r="U997" s="97">
        <f t="shared" ref="U997:U1060" si="554">IF(Q996&gt;0,1,IF(K997=K996,U996,U996+1))</f>
        <v>10</v>
      </c>
      <c r="V997" s="97">
        <v>252</v>
      </c>
      <c r="W997" s="96">
        <f t="shared" si="541"/>
        <v>1.0032425469999999</v>
      </c>
      <c r="X997" s="89">
        <f t="shared" si="542"/>
        <v>0</v>
      </c>
      <c r="Y997" s="137">
        <f t="shared" si="543"/>
        <v>0</v>
      </c>
      <c r="Z997" s="99" t="str">
        <f t="shared" si="551"/>
        <v>J=</v>
      </c>
      <c r="AA997" s="94">
        <f t="shared" si="552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44"/>
        <v>45874</v>
      </c>
      <c r="B998" s="89">
        <f t="shared" si="537"/>
        <v>0</v>
      </c>
      <c r="C998" s="89">
        <f t="shared" si="531"/>
        <v>3.1009221856947988E-9</v>
      </c>
      <c r="D998" s="90">
        <f t="shared" si="545"/>
        <v>7205.03</v>
      </c>
      <c r="E998" s="91">
        <f t="shared" si="534"/>
        <v>7245.38</v>
      </c>
      <c r="F998" s="92">
        <f t="shared" si="535"/>
        <v>45829</v>
      </c>
      <c r="G998" s="93">
        <f t="shared" si="538"/>
        <v>5.6002542668107669E-3</v>
      </c>
      <c r="H998" s="94">
        <f t="shared" si="536"/>
        <v>45889</v>
      </c>
      <c r="I998" s="94">
        <f t="shared" si="539"/>
        <v>45889</v>
      </c>
      <c r="J998" s="95">
        <f t="shared" si="546"/>
        <v>22</v>
      </c>
      <c r="K998" s="95">
        <f t="shared" si="533"/>
        <v>11</v>
      </c>
      <c r="L998" s="8">
        <f t="shared" si="547"/>
        <v>1.0027962100000001</v>
      </c>
      <c r="M998" s="96">
        <f t="shared" si="532"/>
        <v>1.0056002500000001</v>
      </c>
      <c r="N998" s="96">
        <f t="shared" si="553"/>
        <v>1.1461370282393217</v>
      </c>
      <c r="O998" s="89">
        <f t="shared" si="530"/>
        <v>1.14934186</v>
      </c>
      <c r="P998" s="89">
        <f t="shared" si="540"/>
        <v>0</v>
      </c>
      <c r="Q998" s="11">
        <f t="shared" si="550"/>
        <v>0</v>
      </c>
      <c r="R998" s="7">
        <f t="shared" si="548"/>
        <v>0</v>
      </c>
      <c r="S998" s="89">
        <f t="shared" si="529"/>
        <v>0</v>
      </c>
      <c r="T998" s="98">
        <f t="shared" si="549"/>
        <v>8.5000000000000006E-2</v>
      </c>
      <c r="U998" s="97">
        <f t="shared" si="554"/>
        <v>11</v>
      </c>
      <c r="V998" s="97">
        <v>252</v>
      </c>
      <c r="W998" s="96">
        <f t="shared" si="541"/>
        <v>1.0035673789999999</v>
      </c>
      <c r="X998" s="89">
        <f t="shared" si="542"/>
        <v>0</v>
      </c>
      <c r="Y998" s="137">
        <f t="shared" si="543"/>
        <v>0</v>
      </c>
      <c r="Z998" s="99" t="str">
        <f t="shared" si="551"/>
        <v>J=</v>
      </c>
      <c r="AA998" s="94">
        <f t="shared" si="552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44"/>
        <v>45875</v>
      </c>
      <c r="B999" s="89">
        <f t="shared" si="537"/>
        <v>0</v>
      </c>
      <c r="C999" s="89">
        <f t="shared" si="531"/>
        <v>3.1009221856947988E-9</v>
      </c>
      <c r="D999" s="90">
        <f t="shared" si="545"/>
        <v>7205.03</v>
      </c>
      <c r="E999" s="91">
        <f t="shared" si="534"/>
        <v>7245.38</v>
      </c>
      <c r="F999" s="92">
        <f t="shared" si="535"/>
        <v>45829</v>
      </c>
      <c r="G999" s="93">
        <f t="shared" si="538"/>
        <v>5.6002542668107669E-3</v>
      </c>
      <c r="H999" s="94">
        <f t="shared" si="536"/>
        <v>45889</v>
      </c>
      <c r="I999" s="94">
        <f t="shared" si="539"/>
        <v>45889</v>
      </c>
      <c r="J999" s="95">
        <f t="shared" si="546"/>
        <v>22</v>
      </c>
      <c r="K999" s="95">
        <f t="shared" si="533"/>
        <v>12</v>
      </c>
      <c r="L999" s="8">
        <f t="shared" si="547"/>
        <v>1.0030508</v>
      </c>
      <c r="M999" s="96">
        <f t="shared" si="532"/>
        <v>1.0056002500000001</v>
      </c>
      <c r="N999" s="96">
        <f t="shared" si="553"/>
        <v>1.1461370282393217</v>
      </c>
      <c r="O999" s="89">
        <f t="shared" si="530"/>
        <v>1.1496336599999999</v>
      </c>
      <c r="P999" s="89">
        <f t="shared" si="540"/>
        <v>0</v>
      </c>
      <c r="Q999" s="11">
        <f t="shared" si="550"/>
        <v>0</v>
      </c>
      <c r="R999" s="7">
        <f t="shared" si="548"/>
        <v>0</v>
      </c>
      <c r="S999" s="89">
        <f t="shared" ref="S999:S1062" si="555">IF(R999&gt;0,TRUNC(R999*P999,8),0)</f>
        <v>0</v>
      </c>
      <c r="T999" s="98">
        <f t="shared" si="549"/>
        <v>8.5000000000000006E-2</v>
      </c>
      <c r="U999" s="97">
        <f t="shared" si="554"/>
        <v>12</v>
      </c>
      <c r="V999" s="97">
        <v>252</v>
      </c>
      <c r="W999" s="96">
        <f t="shared" si="541"/>
        <v>1.003892317</v>
      </c>
      <c r="X999" s="89">
        <f t="shared" si="542"/>
        <v>0</v>
      </c>
      <c r="Y999" s="137">
        <f t="shared" si="543"/>
        <v>0</v>
      </c>
      <c r="Z999" s="99" t="str">
        <f t="shared" si="551"/>
        <v>J=</v>
      </c>
      <c r="AA999" s="94">
        <f t="shared" si="552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44"/>
        <v>45876</v>
      </c>
      <c r="B1000" s="89">
        <f t="shared" si="537"/>
        <v>0</v>
      </c>
      <c r="C1000" s="89">
        <f t="shared" si="531"/>
        <v>3.1009221856947988E-9</v>
      </c>
      <c r="D1000" s="90">
        <f t="shared" si="545"/>
        <v>7205.03</v>
      </c>
      <c r="E1000" s="91">
        <f t="shared" si="534"/>
        <v>7245.38</v>
      </c>
      <c r="F1000" s="92">
        <f t="shared" si="535"/>
        <v>45829</v>
      </c>
      <c r="G1000" s="93">
        <f t="shared" si="538"/>
        <v>5.6002542668107669E-3</v>
      </c>
      <c r="H1000" s="94">
        <f t="shared" si="536"/>
        <v>45889</v>
      </c>
      <c r="I1000" s="94">
        <f t="shared" si="539"/>
        <v>45889</v>
      </c>
      <c r="J1000" s="95">
        <f t="shared" si="546"/>
        <v>22</v>
      </c>
      <c r="K1000" s="95">
        <f t="shared" si="533"/>
        <v>13</v>
      </c>
      <c r="L1000" s="8">
        <f t="shared" si="547"/>
        <v>1.00330546</v>
      </c>
      <c r="M1000" s="96">
        <f t="shared" si="532"/>
        <v>1.0056002500000001</v>
      </c>
      <c r="N1000" s="96">
        <f t="shared" si="553"/>
        <v>1.1461370282393217</v>
      </c>
      <c r="O1000" s="89">
        <f t="shared" si="530"/>
        <v>1.14992553</v>
      </c>
      <c r="P1000" s="89">
        <f t="shared" si="540"/>
        <v>0</v>
      </c>
      <c r="Q1000" s="11">
        <f t="shared" si="550"/>
        <v>0</v>
      </c>
      <c r="R1000" s="7">
        <f t="shared" si="548"/>
        <v>0</v>
      </c>
      <c r="S1000" s="89">
        <f t="shared" si="555"/>
        <v>0</v>
      </c>
      <c r="T1000" s="98">
        <f t="shared" si="549"/>
        <v>8.5000000000000006E-2</v>
      </c>
      <c r="U1000" s="97">
        <f t="shared" si="554"/>
        <v>13</v>
      </c>
      <c r="V1000" s="97">
        <v>252</v>
      </c>
      <c r="W1000" s="96">
        <f t="shared" si="541"/>
        <v>1.0042173590000001</v>
      </c>
      <c r="X1000" s="89">
        <f t="shared" si="542"/>
        <v>0</v>
      </c>
      <c r="Y1000" s="137">
        <f t="shared" si="543"/>
        <v>0</v>
      </c>
      <c r="Z1000" s="99" t="str">
        <f t="shared" si="551"/>
        <v>J=</v>
      </c>
      <c r="AA1000" s="94">
        <f t="shared" si="552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44"/>
        <v>45877</v>
      </c>
      <c r="B1001" s="89">
        <f t="shared" si="537"/>
        <v>0</v>
      </c>
      <c r="C1001" s="89">
        <f t="shared" si="531"/>
        <v>3.1009221856947988E-9</v>
      </c>
      <c r="D1001" s="90">
        <f t="shared" si="545"/>
        <v>7205.03</v>
      </c>
      <c r="E1001" s="91">
        <f t="shared" si="534"/>
        <v>7245.38</v>
      </c>
      <c r="F1001" s="92">
        <f t="shared" si="535"/>
        <v>45829</v>
      </c>
      <c r="G1001" s="93">
        <f t="shared" si="538"/>
        <v>5.6002542668107669E-3</v>
      </c>
      <c r="H1001" s="94">
        <f t="shared" si="536"/>
        <v>45889</v>
      </c>
      <c r="I1001" s="94">
        <f t="shared" si="539"/>
        <v>45889</v>
      </c>
      <c r="J1001" s="95">
        <f t="shared" si="546"/>
        <v>22</v>
      </c>
      <c r="K1001" s="95">
        <f t="shared" si="533"/>
        <v>14</v>
      </c>
      <c r="L1001" s="8">
        <f t="shared" si="547"/>
        <v>1.0035601700000001</v>
      </c>
      <c r="M1001" s="96">
        <f t="shared" si="532"/>
        <v>1.0056002500000001</v>
      </c>
      <c r="N1001" s="96">
        <f t="shared" si="553"/>
        <v>1.1461370282393217</v>
      </c>
      <c r="O1001" s="89">
        <f t="shared" ref="O1001:O1064" si="556">TRUNC(TRUNC((L1001*N1001),15),8)</f>
        <v>1.1502174700000001</v>
      </c>
      <c r="P1001" s="89">
        <f t="shared" si="540"/>
        <v>0</v>
      </c>
      <c r="Q1001" s="11">
        <f t="shared" si="550"/>
        <v>0</v>
      </c>
      <c r="R1001" s="7">
        <f t="shared" si="548"/>
        <v>0</v>
      </c>
      <c r="S1001" s="89">
        <f t="shared" si="555"/>
        <v>0</v>
      </c>
      <c r="T1001" s="98">
        <f t="shared" si="549"/>
        <v>8.5000000000000006E-2</v>
      </c>
      <c r="U1001" s="97">
        <f t="shared" si="554"/>
        <v>14</v>
      </c>
      <c r="V1001" s="97">
        <v>252</v>
      </c>
      <c r="W1001" s="96">
        <f t="shared" si="541"/>
        <v>1.0045425079999999</v>
      </c>
      <c r="X1001" s="89">
        <f t="shared" si="542"/>
        <v>0</v>
      </c>
      <c r="Y1001" s="137">
        <f t="shared" si="543"/>
        <v>0</v>
      </c>
      <c r="Z1001" s="99" t="str">
        <f t="shared" si="551"/>
        <v>J=</v>
      </c>
      <c r="AA1001" s="94">
        <f t="shared" si="552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44"/>
        <v>45878</v>
      </c>
      <c r="B1002" s="89">
        <f t="shared" si="537"/>
        <v>0</v>
      </c>
      <c r="C1002" s="89">
        <f t="shared" ref="C1002:C1065" si="557">C1001-(S1001/O1001)</f>
        <v>3.1009221856947988E-9</v>
      </c>
      <c r="D1002" s="90">
        <f t="shared" si="545"/>
        <v>7205.03</v>
      </c>
      <c r="E1002" s="91">
        <f t="shared" si="534"/>
        <v>7245.38</v>
      </c>
      <c r="F1002" s="92">
        <f t="shared" si="535"/>
        <v>45829</v>
      </c>
      <c r="G1002" s="93">
        <f t="shared" si="538"/>
        <v>5.6002542668107669E-3</v>
      </c>
      <c r="H1002" s="94">
        <f t="shared" si="536"/>
        <v>45889</v>
      </c>
      <c r="I1002" s="94">
        <f t="shared" si="539"/>
        <v>45889</v>
      </c>
      <c r="J1002" s="95">
        <f t="shared" si="546"/>
        <v>22</v>
      </c>
      <c r="K1002" s="95">
        <f t="shared" si="533"/>
        <v>15</v>
      </c>
      <c r="L1002" s="8">
        <f t="shared" si="547"/>
        <v>1.0038149599999999</v>
      </c>
      <c r="M1002" s="96">
        <f t="shared" ref="M1002:M1065" si="558">IF(I1002&gt;I1001,L1001,M1001)</f>
        <v>1.0056002500000001</v>
      </c>
      <c r="N1002" s="96">
        <f t="shared" si="553"/>
        <v>1.1461370282393217</v>
      </c>
      <c r="O1002" s="89">
        <f t="shared" si="556"/>
        <v>1.1505094899999999</v>
      </c>
      <c r="P1002" s="89">
        <f t="shared" si="540"/>
        <v>0</v>
      </c>
      <c r="Q1002" s="11">
        <f t="shared" si="550"/>
        <v>0</v>
      </c>
      <c r="R1002" s="7">
        <f t="shared" si="548"/>
        <v>0</v>
      </c>
      <c r="S1002" s="89">
        <f t="shared" si="555"/>
        <v>0</v>
      </c>
      <c r="T1002" s="98">
        <f t="shared" si="549"/>
        <v>8.5000000000000006E-2</v>
      </c>
      <c r="U1002" s="97">
        <f t="shared" si="554"/>
        <v>15</v>
      </c>
      <c r="V1002" s="97">
        <v>252</v>
      </c>
      <c r="W1002" s="96">
        <f t="shared" si="541"/>
        <v>1.0048677610000001</v>
      </c>
      <c r="X1002" s="89">
        <f t="shared" si="542"/>
        <v>0</v>
      </c>
      <c r="Y1002" s="137">
        <f t="shared" si="543"/>
        <v>0</v>
      </c>
      <c r="Z1002" s="99" t="str">
        <f t="shared" si="551"/>
        <v>J=</v>
      </c>
      <c r="AA1002" s="94">
        <f t="shared" si="552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44"/>
        <v>45879</v>
      </c>
      <c r="B1003" s="89">
        <f t="shared" si="537"/>
        <v>0</v>
      </c>
      <c r="C1003" s="89">
        <f t="shared" si="557"/>
        <v>3.1009221856947988E-9</v>
      </c>
      <c r="D1003" s="90">
        <f t="shared" si="545"/>
        <v>7205.03</v>
      </c>
      <c r="E1003" s="91">
        <f t="shared" si="534"/>
        <v>7245.38</v>
      </c>
      <c r="F1003" s="92">
        <f t="shared" si="535"/>
        <v>45829</v>
      </c>
      <c r="G1003" s="93">
        <f t="shared" si="538"/>
        <v>5.6002542668107669E-3</v>
      </c>
      <c r="H1003" s="94">
        <f t="shared" si="536"/>
        <v>45889</v>
      </c>
      <c r="I1003" s="94">
        <f t="shared" si="539"/>
        <v>45889</v>
      </c>
      <c r="J1003" s="95">
        <f t="shared" si="546"/>
        <v>22</v>
      </c>
      <c r="K1003" s="95">
        <f t="shared" ref="K1003:K1066" si="559">(J1003-(NETWORKDAYS(A1003,I1003,AD$201:AD$502)-1))</f>
        <v>15</v>
      </c>
      <c r="L1003" s="8">
        <f t="shared" si="547"/>
        <v>1.0038149599999999</v>
      </c>
      <c r="M1003" s="96">
        <f t="shared" si="558"/>
        <v>1.0056002500000001</v>
      </c>
      <c r="N1003" s="96">
        <f t="shared" si="553"/>
        <v>1.1461370282393217</v>
      </c>
      <c r="O1003" s="89">
        <f t="shared" si="556"/>
        <v>1.1505094899999999</v>
      </c>
      <c r="P1003" s="89">
        <f t="shared" si="540"/>
        <v>0</v>
      </c>
      <c r="Q1003" s="11">
        <f t="shared" si="550"/>
        <v>0</v>
      </c>
      <c r="R1003" s="7">
        <f t="shared" si="548"/>
        <v>0</v>
      </c>
      <c r="S1003" s="89">
        <f t="shared" si="555"/>
        <v>0</v>
      </c>
      <c r="T1003" s="98">
        <f t="shared" si="549"/>
        <v>8.5000000000000006E-2</v>
      </c>
      <c r="U1003" s="97">
        <f t="shared" si="554"/>
        <v>15</v>
      </c>
      <c r="V1003" s="97">
        <v>252</v>
      </c>
      <c r="W1003" s="96">
        <f t="shared" si="541"/>
        <v>1.0048677610000001</v>
      </c>
      <c r="X1003" s="89">
        <f t="shared" si="542"/>
        <v>0</v>
      </c>
      <c r="Y1003" s="137">
        <f t="shared" si="543"/>
        <v>0</v>
      </c>
      <c r="Z1003" s="99" t="str">
        <f t="shared" si="551"/>
        <v>J=</v>
      </c>
      <c r="AA1003" s="94">
        <f t="shared" si="552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44"/>
        <v>45880</v>
      </c>
      <c r="B1004" s="89">
        <f t="shared" si="537"/>
        <v>0</v>
      </c>
      <c r="C1004" s="89">
        <f t="shared" si="557"/>
        <v>3.1009221856947988E-9</v>
      </c>
      <c r="D1004" s="90">
        <f t="shared" si="545"/>
        <v>7205.03</v>
      </c>
      <c r="E1004" s="91">
        <f t="shared" ref="E1004:E1067" si="560">IF($K1004=1,VLOOKUP($A1003,$AO$10:$AS$200,4),E1003)</f>
        <v>7245.38</v>
      </c>
      <c r="F1004" s="92">
        <f t="shared" ref="F1004:F1067" si="561">IF($K1004=1,VLOOKUP($A1003,$AO$10:$AS$200,5),F1003)</f>
        <v>45829</v>
      </c>
      <c r="G1004" s="93">
        <f t="shared" si="538"/>
        <v>5.6002542668107669E-3</v>
      </c>
      <c r="H1004" s="94">
        <f t="shared" ref="H1004:H1067" si="562">IF(DAY(A1004)=H$9,VLOOKUP(A1004,AH$118:AN$450,4),H1003)</f>
        <v>45889</v>
      </c>
      <c r="I1004" s="94">
        <f t="shared" si="539"/>
        <v>45889</v>
      </c>
      <c r="J1004" s="95">
        <f t="shared" si="546"/>
        <v>22</v>
      </c>
      <c r="K1004" s="95">
        <f t="shared" si="559"/>
        <v>15</v>
      </c>
      <c r="L1004" s="8">
        <f t="shared" si="547"/>
        <v>1.0038149599999999</v>
      </c>
      <c r="M1004" s="96">
        <f t="shared" si="558"/>
        <v>1.0056002500000001</v>
      </c>
      <c r="N1004" s="96">
        <f t="shared" si="553"/>
        <v>1.1461370282393217</v>
      </c>
      <c r="O1004" s="89">
        <f t="shared" si="556"/>
        <v>1.1505094899999999</v>
      </c>
      <c r="P1004" s="89">
        <f t="shared" si="540"/>
        <v>0</v>
      </c>
      <c r="Q1004" s="11">
        <f t="shared" si="550"/>
        <v>0</v>
      </c>
      <c r="R1004" s="7">
        <f t="shared" si="548"/>
        <v>0</v>
      </c>
      <c r="S1004" s="89">
        <f t="shared" si="555"/>
        <v>0</v>
      </c>
      <c r="T1004" s="98">
        <f t="shared" si="549"/>
        <v>8.5000000000000006E-2</v>
      </c>
      <c r="U1004" s="97">
        <f t="shared" si="554"/>
        <v>15</v>
      </c>
      <c r="V1004" s="97">
        <v>252</v>
      </c>
      <c r="W1004" s="96">
        <f t="shared" si="541"/>
        <v>1.0048677610000001</v>
      </c>
      <c r="X1004" s="89">
        <f t="shared" si="542"/>
        <v>0</v>
      </c>
      <c r="Y1004" s="137">
        <f t="shared" si="543"/>
        <v>0</v>
      </c>
      <c r="Z1004" s="99" t="str">
        <f t="shared" si="551"/>
        <v>J=</v>
      </c>
      <c r="AA1004" s="94">
        <f t="shared" si="552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44"/>
        <v>45881</v>
      </c>
      <c r="B1005" s="89">
        <f t="shared" si="537"/>
        <v>0</v>
      </c>
      <c r="C1005" s="89">
        <f t="shared" si="557"/>
        <v>3.1009221856947988E-9</v>
      </c>
      <c r="D1005" s="90">
        <f t="shared" si="545"/>
        <v>7205.03</v>
      </c>
      <c r="E1005" s="91">
        <f t="shared" si="560"/>
        <v>7245.38</v>
      </c>
      <c r="F1005" s="92">
        <f t="shared" si="561"/>
        <v>45829</v>
      </c>
      <c r="G1005" s="93">
        <f t="shared" si="538"/>
        <v>5.6002542668107669E-3</v>
      </c>
      <c r="H1005" s="94">
        <f t="shared" si="562"/>
        <v>45889</v>
      </c>
      <c r="I1005" s="94">
        <f t="shared" si="539"/>
        <v>45889</v>
      </c>
      <c r="J1005" s="95">
        <f t="shared" si="546"/>
        <v>22</v>
      </c>
      <c r="K1005" s="95">
        <f t="shared" si="559"/>
        <v>16</v>
      </c>
      <c r="L1005" s="8">
        <f t="shared" si="547"/>
        <v>1.0040697999999999</v>
      </c>
      <c r="M1005" s="96">
        <f t="shared" si="558"/>
        <v>1.0056002500000001</v>
      </c>
      <c r="N1005" s="96">
        <f t="shared" si="553"/>
        <v>1.1461370282393217</v>
      </c>
      <c r="O1005" s="89">
        <f t="shared" si="556"/>
        <v>1.1508015700000001</v>
      </c>
      <c r="P1005" s="89">
        <f t="shared" si="540"/>
        <v>0</v>
      </c>
      <c r="Q1005" s="11">
        <f t="shared" si="550"/>
        <v>0</v>
      </c>
      <c r="R1005" s="7">
        <f t="shared" si="548"/>
        <v>0</v>
      </c>
      <c r="S1005" s="89">
        <f t="shared" si="555"/>
        <v>0</v>
      </c>
      <c r="T1005" s="98">
        <f t="shared" si="549"/>
        <v>8.5000000000000006E-2</v>
      </c>
      <c r="U1005" s="97">
        <f t="shared" si="554"/>
        <v>16</v>
      </c>
      <c r="V1005" s="97">
        <v>252</v>
      </c>
      <c r="W1005" s="96">
        <f t="shared" si="541"/>
        <v>1.0051931190000001</v>
      </c>
      <c r="X1005" s="89">
        <f t="shared" si="542"/>
        <v>0</v>
      </c>
      <c r="Y1005" s="137">
        <f t="shared" si="543"/>
        <v>0</v>
      </c>
      <c r="Z1005" s="99" t="str">
        <f t="shared" si="551"/>
        <v>J=</v>
      </c>
      <c r="AA1005" s="94">
        <f t="shared" si="552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44"/>
        <v>45882</v>
      </c>
      <c r="B1006" s="89">
        <f t="shared" si="537"/>
        <v>0</v>
      </c>
      <c r="C1006" s="89">
        <f t="shared" si="557"/>
        <v>3.1009221856947988E-9</v>
      </c>
      <c r="D1006" s="90">
        <f t="shared" si="545"/>
        <v>7205.03</v>
      </c>
      <c r="E1006" s="91">
        <f t="shared" si="560"/>
        <v>7245.38</v>
      </c>
      <c r="F1006" s="92">
        <f t="shared" si="561"/>
        <v>45829</v>
      </c>
      <c r="G1006" s="93">
        <f t="shared" si="538"/>
        <v>5.6002542668107669E-3</v>
      </c>
      <c r="H1006" s="94">
        <f t="shared" si="562"/>
        <v>45889</v>
      </c>
      <c r="I1006" s="94">
        <f t="shared" si="539"/>
        <v>45889</v>
      </c>
      <c r="J1006" s="95">
        <f t="shared" si="546"/>
        <v>22</v>
      </c>
      <c r="K1006" s="95">
        <f t="shared" si="559"/>
        <v>17</v>
      </c>
      <c r="L1006" s="8">
        <f t="shared" si="547"/>
        <v>1.0043247200000001</v>
      </c>
      <c r="M1006" s="96">
        <f t="shared" si="558"/>
        <v>1.0056002500000001</v>
      </c>
      <c r="N1006" s="96">
        <f t="shared" si="553"/>
        <v>1.1461370282393217</v>
      </c>
      <c r="O1006" s="89">
        <f t="shared" si="556"/>
        <v>1.1510937400000001</v>
      </c>
      <c r="P1006" s="89">
        <f t="shared" si="540"/>
        <v>0</v>
      </c>
      <c r="Q1006" s="11">
        <f t="shared" si="550"/>
        <v>0</v>
      </c>
      <c r="R1006" s="7">
        <f t="shared" si="548"/>
        <v>0</v>
      </c>
      <c r="S1006" s="89">
        <f t="shared" si="555"/>
        <v>0</v>
      </c>
      <c r="T1006" s="98">
        <f t="shared" si="549"/>
        <v>8.5000000000000006E-2</v>
      </c>
      <c r="U1006" s="97">
        <f t="shared" si="554"/>
        <v>17</v>
      </c>
      <c r="V1006" s="97">
        <v>252</v>
      </c>
      <c r="W1006" s="96">
        <f t="shared" si="541"/>
        <v>1.005518583</v>
      </c>
      <c r="X1006" s="89">
        <f t="shared" si="542"/>
        <v>0</v>
      </c>
      <c r="Y1006" s="137">
        <f t="shared" si="543"/>
        <v>0</v>
      </c>
      <c r="Z1006" s="99" t="str">
        <f t="shared" si="551"/>
        <v>J=</v>
      </c>
      <c r="AA1006" s="94">
        <f t="shared" si="552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44"/>
        <v>45883</v>
      </c>
      <c r="B1007" s="89">
        <f t="shared" si="537"/>
        <v>0</v>
      </c>
      <c r="C1007" s="89">
        <f t="shared" si="557"/>
        <v>3.1009221856947988E-9</v>
      </c>
      <c r="D1007" s="90">
        <f t="shared" si="545"/>
        <v>7205.03</v>
      </c>
      <c r="E1007" s="91">
        <f t="shared" si="560"/>
        <v>7245.38</v>
      </c>
      <c r="F1007" s="92">
        <f t="shared" si="561"/>
        <v>45829</v>
      </c>
      <c r="G1007" s="93">
        <f t="shared" si="538"/>
        <v>5.6002542668107669E-3</v>
      </c>
      <c r="H1007" s="94">
        <f t="shared" si="562"/>
        <v>45889</v>
      </c>
      <c r="I1007" s="94">
        <f t="shared" si="539"/>
        <v>45889</v>
      </c>
      <c r="J1007" s="95">
        <f t="shared" si="546"/>
        <v>22</v>
      </c>
      <c r="K1007" s="95">
        <f t="shared" si="559"/>
        <v>18</v>
      </c>
      <c r="L1007" s="8">
        <f t="shared" si="547"/>
        <v>1.0045796899999999</v>
      </c>
      <c r="M1007" s="96">
        <f t="shared" si="558"/>
        <v>1.0056002500000001</v>
      </c>
      <c r="N1007" s="96">
        <f t="shared" si="553"/>
        <v>1.1461370282393217</v>
      </c>
      <c r="O1007" s="89">
        <f t="shared" si="556"/>
        <v>1.1513859799999999</v>
      </c>
      <c r="P1007" s="89">
        <f t="shared" si="540"/>
        <v>0</v>
      </c>
      <c r="Q1007" s="11">
        <f t="shared" si="550"/>
        <v>0</v>
      </c>
      <c r="R1007" s="7">
        <f t="shared" si="548"/>
        <v>0</v>
      </c>
      <c r="S1007" s="89">
        <f t="shared" si="555"/>
        <v>0</v>
      </c>
      <c r="T1007" s="98">
        <f t="shared" si="549"/>
        <v>8.5000000000000006E-2</v>
      </c>
      <c r="U1007" s="97">
        <f t="shared" si="554"/>
        <v>18</v>
      </c>
      <c r="V1007" s="97">
        <v>252</v>
      </c>
      <c r="W1007" s="96">
        <f t="shared" si="541"/>
        <v>1.005844153</v>
      </c>
      <c r="X1007" s="89">
        <f t="shared" si="542"/>
        <v>0</v>
      </c>
      <c r="Y1007" s="137">
        <f t="shared" si="543"/>
        <v>0</v>
      </c>
      <c r="Z1007" s="99" t="str">
        <f t="shared" si="551"/>
        <v>J=</v>
      </c>
      <c r="AA1007" s="94">
        <f t="shared" si="552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44"/>
        <v>45884</v>
      </c>
      <c r="B1008" s="89">
        <f t="shared" si="537"/>
        <v>0</v>
      </c>
      <c r="C1008" s="89">
        <f t="shared" si="557"/>
        <v>3.1009221856947988E-9</v>
      </c>
      <c r="D1008" s="90">
        <f t="shared" si="545"/>
        <v>7205.03</v>
      </c>
      <c r="E1008" s="91">
        <f t="shared" si="560"/>
        <v>7245.38</v>
      </c>
      <c r="F1008" s="92">
        <f t="shared" si="561"/>
        <v>45829</v>
      </c>
      <c r="G1008" s="93">
        <f t="shared" si="538"/>
        <v>5.6002542668107669E-3</v>
      </c>
      <c r="H1008" s="94">
        <f t="shared" si="562"/>
        <v>45889</v>
      </c>
      <c r="I1008" s="94">
        <f t="shared" si="539"/>
        <v>45889</v>
      </c>
      <c r="J1008" s="95">
        <f t="shared" si="546"/>
        <v>22</v>
      </c>
      <c r="K1008" s="95">
        <f t="shared" si="559"/>
        <v>19</v>
      </c>
      <c r="L1008" s="8">
        <f t="shared" si="547"/>
        <v>1.0048347399999999</v>
      </c>
      <c r="M1008" s="96">
        <f t="shared" si="558"/>
        <v>1.0056002500000001</v>
      </c>
      <c r="N1008" s="96">
        <f t="shared" si="553"/>
        <v>1.1461370282393217</v>
      </c>
      <c r="O1008" s="89">
        <f t="shared" si="556"/>
        <v>1.1516782999999999</v>
      </c>
      <c r="P1008" s="89">
        <f t="shared" si="540"/>
        <v>0</v>
      </c>
      <c r="Q1008" s="11">
        <f t="shared" si="550"/>
        <v>0</v>
      </c>
      <c r="R1008" s="7">
        <f t="shared" si="548"/>
        <v>0</v>
      </c>
      <c r="S1008" s="89">
        <f t="shared" si="555"/>
        <v>0</v>
      </c>
      <c r="T1008" s="98">
        <f t="shared" si="549"/>
        <v>8.5000000000000006E-2</v>
      </c>
      <c r="U1008" s="97">
        <f t="shared" si="554"/>
        <v>19</v>
      </c>
      <c r="V1008" s="97">
        <v>252</v>
      </c>
      <c r="W1008" s="96">
        <f t="shared" si="541"/>
        <v>1.0061698269999999</v>
      </c>
      <c r="X1008" s="89">
        <f t="shared" si="542"/>
        <v>0</v>
      </c>
      <c r="Y1008" s="137">
        <f t="shared" si="543"/>
        <v>0</v>
      </c>
      <c r="Z1008" s="99" t="str">
        <f t="shared" si="551"/>
        <v>J=</v>
      </c>
      <c r="AA1008" s="94">
        <f t="shared" si="552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44"/>
        <v>45885</v>
      </c>
      <c r="B1009" s="89">
        <f t="shared" si="537"/>
        <v>0</v>
      </c>
      <c r="C1009" s="89">
        <f t="shared" si="557"/>
        <v>3.1009221856947988E-9</v>
      </c>
      <c r="D1009" s="90">
        <f t="shared" si="545"/>
        <v>7205.03</v>
      </c>
      <c r="E1009" s="91">
        <f t="shared" si="560"/>
        <v>7245.38</v>
      </c>
      <c r="F1009" s="92">
        <f t="shared" si="561"/>
        <v>45829</v>
      </c>
      <c r="G1009" s="93">
        <f t="shared" si="538"/>
        <v>5.6002542668107669E-3</v>
      </c>
      <c r="H1009" s="94">
        <f t="shared" si="562"/>
        <v>45889</v>
      </c>
      <c r="I1009" s="94">
        <f t="shared" si="539"/>
        <v>45889</v>
      </c>
      <c r="J1009" s="95">
        <f t="shared" si="546"/>
        <v>22</v>
      </c>
      <c r="K1009" s="95">
        <f t="shared" si="559"/>
        <v>20</v>
      </c>
      <c r="L1009" s="8">
        <f t="shared" si="547"/>
        <v>1.0050898399999999</v>
      </c>
      <c r="M1009" s="96">
        <f t="shared" si="558"/>
        <v>1.0056002500000001</v>
      </c>
      <c r="N1009" s="96">
        <f t="shared" si="553"/>
        <v>1.1461370282393217</v>
      </c>
      <c r="O1009" s="89">
        <f t="shared" si="556"/>
        <v>1.15197068</v>
      </c>
      <c r="P1009" s="89">
        <f t="shared" si="540"/>
        <v>0</v>
      </c>
      <c r="Q1009" s="11">
        <f t="shared" si="550"/>
        <v>0</v>
      </c>
      <c r="R1009" s="7">
        <f t="shared" si="548"/>
        <v>0</v>
      </c>
      <c r="S1009" s="89">
        <f t="shared" si="555"/>
        <v>0</v>
      </c>
      <c r="T1009" s="98">
        <f t="shared" si="549"/>
        <v>8.5000000000000006E-2</v>
      </c>
      <c r="U1009" s="97">
        <f t="shared" si="554"/>
        <v>20</v>
      </c>
      <c r="V1009" s="97">
        <v>252</v>
      </c>
      <c r="W1009" s="96">
        <f t="shared" si="541"/>
        <v>1.006495608</v>
      </c>
      <c r="X1009" s="89">
        <f t="shared" si="542"/>
        <v>0</v>
      </c>
      <c r="Y1009" s="137">
        <f t="shared" si="543"/>
        <v>0</v>
      </c>
      <c r="Z1009" s="99" t="str">
        <f t="shared" si="551"/>
        <v>J=</v>
      </c>
      <c r="AA1009" s="94">
        <f t="shared" si="552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44"/>
        <v>45886</v>
      </c>
      <c r="B1010" s="89">
        <f t="shared" si="537"/>
        <v>0</v>
      </c>
      <c r="C1010" s="89">
        <f t="shared" si="557"/>
        <v>3.1009221856947988E-9</v>
      </c>
      <c r="D1010" s="90">
        <f t="shared" si="545"/>
        <v>7205.03</v>
      </c>
      <c r="E1010" s="91">
        <f t="shared" si="560"/>
        <v>7245.38</v>
      </c>
      <c r="F1010" s="92">
        <f t="shared" si="561"/>
        <v>45829</v>
      </c>
      <c r="G1010" s="93">
        <f t="shared" si="538"/>
        <v>5.6002542668107669E-3</v>
      </c>
      <c r="H1010" s="94">
        <f t="shared" si="562"/>
        <v>45889</v>
      </c>
      <c r="I1010" s="94">
        <f t="shared" si="539"/>
        <v>45889</v>
      </c>
      <c r="J1010" s="95">
        <f t="shared" si="546"/>
        <v>22</v>
      </c>
      <c r="K1010" s="95">
        <f t="shared" si="559"/>
        <v>20</v>
      </c>
      <c r="L1010" s="8">
        <f t="shared" si="547"/>
        <v>1.0050898399999999</v>
      </c>
      <c r="M1010" s="96">
        <f t="shared" si="558"/>
        <v>1.0056002500000001</v>
      </c>
      <c r="N1010" s="96">
        <f t="shared" si="553"/>
        <v>1.1461370282393217</v>
      </c>
      <c r="O1010" s="89">
        <f t="shared" si="556"/>
        <v>1.15197068</v>
      </c>
      <c r="P1010" s="89">
        <f t="shared" si="540"/>
        <v>0</v>
      </c>
      <c r="Q1010" s="11">
        <f t="shared" si="550"/>
        <v>0</v>
      </c>
      <c r="R1010" s="7">
        <f t="shared" si="548"/>
        <v>0</v>
      </c>
      <c r="S1010" s="89">
        <f t="shared" si="555"/>
        <v>0</v>
      </c>
      <c r="T1010" s="98">
        <f t="shared" si="549"/>
        <v>8.5000000000000006E-2</v>
      </c>
      <c r="U1010" s="97">
        <f t="shared" si="554"/>
        <v>20</v>
      </c>
      <c r="V1010" s="97">
        <v>252</v>
      </c>
      <c r="W1010" s="96">
        <f t="shared" si="541"/>
        <v>1.006495608</v>
      </c>
      <c r="X1010" s="89">
        <f t="shared" si="542"/>
        <v>0</v>
      </c>
      <c r="Y1010" s="137">
        <f t="shared" si="543"/>
        <v>0</v>
      </c>
      <c r="Z1010" s="99" t="str">
        <f t="shared" si="551"/>
        <v>J=</v>
      </c>
      <c r="AA1010" s="94">
        <f t="shared" si="552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44"/>
        <v>45887</v>
      </c>
      <c r="B1011" s="89">
        <f t="shared" si="537"/>
        <v>0</v>
      </c>
      <c r="C1011" s="89">
        <f t="shared" si="557"/>
        <v>3.1009221856947988E-9</v>
      </c>
      <c r="D1011" s="90">
        <f t="shared" si="545"/>
        <v>7205.03</v>
      </c>
      <c r="E1011" s="91">
        <f t="shared" si="560"/>
        <v>7245.38</v>
      </c>
      <c r="F1011" s="92">
        <f t="shared" si="561"/>
        <v>45829</v>
      </c>
      <c r="G1011" s="93">
        <f t="shared" si="538"/>
        <v>5.6002542668107669E-3</v>
      </c>
      <c r="H1011" s="94">
        <f t="shared" si="562"/>
        <v>45889</v>
      </c>
      <c r="I1011" s="94">
        <f t="shared" si="539"/>
        <v>45889</v>
      </c>
      <c r="J1011" s="95">
        <f t="shared" si="546"/>
        <v>22</v>
      </c>
      <c r="K1011" s="95">
        <f t="shared" si="559"/>
        <v>20</v>
      </c>
      <c r="L1011" s="8">
        <f t="shared" si="547"/>
        <v>1.0050898399999999</v>
      </c>
      <c r="M1011" s="96">
        <f t="shared" si="558"/>
        <v>1.0056002500000001</v>
      </c>
      <c r="N1011" s="96">
        <f t="shared" si="553"/>
        <v>1.1461370282393217</v>
      </c>
      <c r="O1011" s="89">
        <f t="shared" si="556"/>
        <v>1.15197068</v>
      </c>
      <c r="P1011" s="89">
        <f t="shared" si="540"/>
        <v>0</v>
      </c>
      <c r="Q1011" s="11">
        <f t="shared" si="550"/>
        <v>0</v>
      </c>
      <c r="R1011" s="7">
        <f t="shared" si="548"/>
        <v>0</v>
      </c>
      <c r="S1011" s="89">
        <f t="shared" si="555"/>
        <v>0</v>
      </c>
      <c r="T1011" s="98">
        <f t="shared" si="549"/>
        <v>8.5000000000000006E-2</v>
      </c>
      <c r="U1011" s="97">
        <f t="shared" si="554"/>
        <v>20</v>
      </c>
      <c r="V1011" s="97">
        <v>252</v>
      </c>
      <c r="W1011" s="96">
        <f t="shared" si="541"/>
        <v>1.006495608</v>
      </c>
      <c r="X1011" s="89">
        <f t="shared" si="542"/>
        <v>0</v>
      </c>
      <c r="Y1011" s="137">
        <f t="shared" si="543"/>
        <v>0</v>
      </c>
      <c r="Z1011" s="99" t="str">
        <f t="shared" si="551"/>
        <v>J=</v>
      </c>
      <c r="AA1011" s="94">
        <f t="shared" si="552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44"/>
        <v>45888</v>
      </c>
      <c r="B1012" s="89">
        <f t="shared" si="537"/>
        <v>0</v>
      </c>
      <c r="C1012" s="89">
        <f t="shared" si="557"/>
        <v>3.1009221856947988E-9</v>
      </c>
      <c r="D1012" s="90">
        <f t="shared" si="545"/>
        <v>7205.03</v>
      </c>
      <c r="E1012" s="91">
        <f t="shared" si="560"/>
        <v>7245.38</v>
      </c>
      <c r="F1012" s="92">
        <f t="shared" si="561"/>
        <v>45829</v>
      </c>
      <c r="G1012" s="93">
        <f t="shared" si="538"/>
        <v>5.6002542668107669E-3</v>
      </c>
      <c r="H1012" s="94">
        <f t="shared" si="562"/>
        <v>45889</v>
      </c>
      <c r="I1012" s="94">
        <f t="shared" si="539"/>
        <v>45889</v>
      </c>
      <c r="J1012" s="95">
        <f t="shared" si="546"/>
        <v>22</v>
      </c>
      <c r="K1012" s="95">
        <f t="shared" si="559"/>
        <v>21</v>
      </c>
      <c r="L1012" s="8">
        <f t="shared" si="547"/>
        <v>1.0053450100000001</v>
      </c>
      <c r="M1012" s="96">
        <f t="shared" si="558"/>
        <v>1.0056002500000001</v>
      </c>
      <c r="N1012" s="96">
        <f t="shared" si="553"/>
        <v>1.1461370282393217</v>
      </c>
      <c r="O1012" s="89">
        <f t="shared" si="556"/>
        <v>1.1522631400000001</v>
      </c>
      <c r="P1012" s="89">
        <f t="shared" si="540"/>
        <v>0</v>
      </c>
      <c r="Q1012" s="11">
        <f t="shared" si="550"/>
        <v>0</v>
      </c>
      <c r="R1012" s="7">
        <f t="shared" si="548"/>
        <v>0</v>
      </c>
      <c r="S1012" s="89">
        <f t="shared" si="555"/>
        <v>0</v>
      </c>
      <c r="T1012" s="98">
        <f t="shared" si="549"/>
        <v>8.5000000000000006E-2</v>
      </c>
      <c r="U1012" s="97">
        <f t="shared" si="554"/>
        <v>21</v>
      </c>
      <c r="V1012" s="97">
        <v>252</v>
      </c>
      <c r="W1012" s="96">
        <f t="shared" si="541"/>
        <v>1.0068214929999999</v>
      </c>
      <c r="X1012" s="89">
        <f t="shared" si="542"/>
        <v>0</v>
      </c>
      <c r="Y1012" s="137">
        <f t="shared" si="543"/>
        <v>0</v>
      </c>
      <c r="Z1012" s="99" t="str">
        <f t="shared" si="551"/>
        <v>J=</v>
      </c>
      <c r="AA1012" s="94">
        <f t="shared" si="552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44"/>
        <v>45889</v>
      </c>
      <c r="B1013" s="89">
        <f t="shared" si="537"/>
        <v>0</v>
      </c>
      <c r="C1013" s="89">
        <f t="shared" si="557"/>
        <v>3.1009221856947988E-9</v>
      </c>
      <c r="D1013" s="90">
        <f t="shared" si="545"/>
        <v>7205.03</v>
      </c>
      <c r="E1013" s="91">
        <f t="shared" si="560"/>
        <v>7245.38</v>
      </c>
      <c r="F1013" s="92">
        <f t="shared" si="561"/>
        <v>45829</v>
      </c>
      <c r="G1013" s="93">
        <f t="shared" si="538"/>
        <v>5.6002542668107669E-3</v>
      </c>
      <c r="H1013" s="94">
        <f t="shared" si="562"/>
        <v>45922</v>
      </c>
      <c r="I1013" s="94">
        <f t="shared" si="539"/>
        <v>45889</v>
      </c>
      <c r="J1013" s="95">
        <f t="shared" si="546"/>
        <v>22</v>
      </c>
      <c r="K1013" s="95">
        <f t="shared" si="559"/>
        <v>22</v>
      </c>
      <c r="L1013" s="8">
        <f t="shared" si="547"/>
        <v>1.0056002500000001</v>
      </c>
      <c r="M1013" s="96">
        <f t="shared" si="558"/>
        <v>1.0056002500000001</v>
      </c>
      <c r="N1013" s="96">
        <f t="shared" si="553"/>
        <v>1.1461370282393217</v>
      </c>
      <c r="O1013" s="89">
        <f t="shared" si="556"/>
        <v>1.1525556800000001</v>
      </c>
      <c r="P1013" s="89">
        <f t="shared" si="540"/>
        <v>0</v>
      </c>
      <c r="Q1013" s="11">
        <f t="shared" si="550"/>
        <v>33</v>
      </c>
      <c r="R1013" s="7">
        <f t="shared" si="548"/>
        <v>2.4091000000000001E-2</v>
      </c>
      <c r="S1013" s="89">
        <f t="shared" si="555"/>
        <v>0</v>
      </c>
      <c r="T1013" s="98">
        <f t="shared" si="549"/>
        <v>8.5000000000000006E-2</v>
      </c>
      <c r="U1013" s="97">
        <f t="shared" si="554"/>
        <v>22</v>
      </c>
      <c r="V1013" s="97">
        <v>252</v>
      </c>
      <c r="W1013" s="96">
        <f t="shared" si="541"/>
        <v>1.007147485</v>
      </c>
      <c r="X1013" s="89">
        <f t="shared" si="542"/>
        <v>0</v>
      </c>
      <c r="Y1013" s="137">
        <f t="shared" si="543"/>
        <v>0</v>
      </c>
      <c r="Z1013" s="99" t="str">
        <f t="shared" si="551"/>
        <v>J=</v>
      </c>
      <c r="AA1013" s="94">
        <f t="shared" si="552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44"/>
        <v>45890</v>
      </c>
      <c r="B1014" s="89">
        <f t="shared" si="537"/>
        <v>0</v>
      </c>
      <c r="C1014" s="89">
        <f t="shared" si="557"/>
        <v>3.1009221856947988E-9</v>
      </c>
      <c r="D1014" s="90">
        <f t="shared" si="545"/>
        <v>7205.03</v>
      </c>
      <c r="E1014" s="91">
        <f t="shared" si="560"/>
        <v>7245.38</v>
      </c>
      <c r="F1014" s="92">
        <f t="shared" si="561"/>
        <v>45858</v>
      </c>
      <c r="G1014" s="93">
        <f t="shared" si="538"/>
        <v>5.6002542668107669E-3</v>
      </c>
      <c r="H1014" s="94">
        <f t="shared" si="562"/>
        <v>45922</v>
      </c>
      <c r="I1014" s="94">
        <f t="shared" si="539"/>
        <v>45922</v>
      </c>
      <c r="J1014" s="95">
        <f t="shared" si="546"/>
        <v>23</v>
      </c>
      <c r="K1014" s="95">
        <f t="shared" si="559"/>
        <v>1</v>
      </c>
      <c r="L1014" s="8">
        <f t="shared" si="547"/>
        <v>1.0002428299999999</v>
      </c>
      <c r="M1014" s="96">
        <f t="shared" si="558"/>
        <v>1.0056002500000001</v>
      </c>
      <c r="N1014" s="96">
        <f t="shared" si="553"/>
        <v>1.1525556821317191</v>
      </c>
      <c r="O1014" s="89">
        <f t="shared" si="556"/>
        <v>1.15283555</v>
      </c>
      <c r="P1014" s="89">
        <f t="shared" si="540"/>
        <v>0</v>
      </c>
      <c r="Q1014" s="11">
        <f t="shared" si="550"/>
        <v>0</v>
      </c>
      <c r="R1014" s="7">
        <f t="shared" si="548"/>
        <v>0</v>
      </c>
      <c r="S1014" s="89">
        <f t="shared" si="555"/>
        <v>0</v>
      </c>
      <c r="T1014" s="98">
        <f t="shared" si="549"/>
        <v>8.5000000000000006E-2</v>
      </c>
      <c r="U1014" s="97">
        <f t="shared" si="554"/>
        <v>1</v>
      </c>
      <c r="V1014" s="97">
        <v>252</v>
      </c>
      <c r="W1014" s="96">
        <f t="shared" si="541"/>
        <v>1.0003237819999999</v>
      </c>
      <c r="X1014" s="89">
        <f t="shared" si="542"/>
        <v>0</v>
      </c>
      <c r="Y1014" s="137">
        <f t="shared" si="543"/>
        <v>0</v>
      </c>
      <c r="Z1014" s="99" t="str">
        <f t="shared" si="551"/>
        <v>J=</v>
      </c>
      <c r="AA1014" s="94">
        <f t="shared" si="552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44"/>
        <v>45891</v>
      </c>
      <c r="B1015" s="89">
        <f t="shared" si="537"/>
        <v>0</v>
      </c>
      <c r="C1015" s="89">
        <f t="shared" si="557"/>
        <v>3.1009221856947988E-9</v>
      </c>
      <c r="D1015" s="90">
        <f t="shared" si="545"/>
        <v>7205.03</v>
      </c>
      <c r="E1015" s="91">
        <f t="shared" si="560"/>
        <v>7245.38</v>
      </c>
      <c r="F1015" s="92">
        <f t="shared" si="561"/>
        <v>45858</v>
      </c>
      <c r="G1015" s="93">
        <f t="shared" si="538"/>
        <v>5.6002542668107669E-3</v>
      </c>
      <c r="H1015" s="94">
        <f t="shared" si="562"/>
        <v>45922</v>
      </c>
      <c r="I1015" s="94">
        <f t="shared" si="539"/>
        <v>45922</v>
      </c>
      <c r="J1015" s="95">
        <f t="shared" si="546"/>
        <v>23</v>
      </c>
      <c r="K1015" s="95">
        <f t="shared" si="559"/>
        <v>2</v>
      </c>
      <c r="L1015" s="8">
        <f t="shared" si="547"/>
        <v>1.0004857300000001</v>
      </c>
      <c r="M1015" s="96">
        <f t="shared" si="558"/>
        <v>1.0056002500000001</v>
      </c>
      <c r="N1015" s="96">
        <f t="shared" si="553"/>
        <v>1.1525556821317191</v>
      </c>
      <c r="O1015" s="89">
        <f t="shared" si="556"/>
        <v>1.1531155099999999</v>
      </c>
      <c r="P1015" s="89">
        <f t="shared" si="540"/>
        <v>0</v>
      </c>
      <c r="Q1015" s="11">
        <f t="shared" si="550"/>
        <v>0</v>
      </c>
      <c r="R1015" s="7">
        <f t="shared" si="548"/>
        <v>0</v>
      </c>
      <c r="S1015" s="89">
        <f t="shared" si="555"/>
        <v>0</v>
      </c>
      <c r="T1015" s="98">
        <f t="shared" si="549"/>
        <v>8.5000000000000006E-2</v>
      </c>
      <c r="U1015" s="97">
        <f t="shared" si="554"/>
        <v>2</v>
      </c>
      <c r="V1015" s="97">
        <v>252</v>
      </c>
      <c r="W1015" s="96">
        <f t="shared" si="541"/>
        <v>1.00064767</v>
      </c>
      <c r="X1015" s="89">
        <f t="shared" si="542"/>
        <v>0</v>
      </c>
      <c r="Y1015" s="137">
        <f t="shared" si="543"/>
        <v>0</v>
      </c>
      <c r="Z1015" s="99" t="str">
        <f t="shared" si="551"/>
        <v>J=</v>
      </c>
      <c r="AA1015" s="94">
        <f t="shared" si="552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44"/>
        <v>45892</v>
      </c>
      <c r="B1016" s="89">
        <f t="shared" si="537"/>
        <v>0</v>
      </c>
      <c r="C1016" s="89">
        <f t="shared" si="557"/>
        <v>3.1009221856947988E-9</v>
      </c>
      <c r="D1016" s="90">
        <f t="shared" si="545"/>
        <v>7205.03</v>
      </c>
      <c r="E1016" s="91">
        <f t="shared" si="560"/>
        <v>7245.38</v>
      </c>
      <c r="F1016" s="92">
        <f t="shared" si="561"/>
        <v>45858</v>
      </c>
      <c r="G1016" s="93">
        <f t="shared" si="538"/>
        <v>5.6002542668107669E-3</v>
      </c>
      <c r="H1016" s="94">
        <f t="shared" si="562"/>
        <v>45922</v>
      </c>
      <c r="I1016" s="94">
        <f t="shared" si="539"/>
        <v>45922</v>
      </c>
      <c r="J1016" s="95">
        <f t="shared" si="546"/>
        <v>23</v>
      </c>
      <c r="K1016" s="95">
        <f t="shared" si="559"/>
        <v>3</v>
      </c>
      <c r="L1016" s="8">
        <f t="shared" si="547"/>
        <v>1.0007286900000001</v>
      </c>
      <c r="M1016" s="96">
        <f t="shared" si="558"/>
        <v>1.0056002500000001</v>
      </c>
      <c r="N1016" s="96">
        <f t="shared" si="553"/>
        <v>1.1525556821317191</v>
      </c>
      <c r="O1016" s="89">
        <f t="shared" si="556"/>
        <v>1.1533955300000001</v>
      </c>
      <c r="P1016" s="89">
        <f t="shared" si="540"/>
        <v>0</v>
      </c>
      <c r="Q1016" s="11">
        <f t="shared" si="550"/>
        <v>0</v>
      </c>
      <c r="R1016" s="7">
        <f t="shared" si="548"/>
        <v>0</v>
      </c>
      <c r="S1016" s="89">
        <f t="shared" si="555"/>
        <v>0</v>
      </c>
      <c r="T1016" s="98">
        <f t="shared" si="549"/>
        <v>8.5000000000000006E-2</v>
      </c>
      <c r="U1016" s="97">
        <f t="shared" si="554"/>
        <v>3</v>
      </c>
      <c r="V1016" s="97">
        <v>252</v>
      </c>
      <c r="W1016" s="96">
        <f t="shared" si="541"/>
        <v>1.000971662</v>
      </c>
      <c r="X1016" s="89">
        <f t="shared" si="542"/>
        <v>0</v>
      </c>
      <c r="Y1016" s="137">
        <f t="shared" si="543"/>
        <v>0</v>
      </c>
      <c r="Z1016" s="99" t="str">
        <f t="shared" si="551"/>
        <v>J=</v>
      </c>
      <c r="AA1016" s="94">
        <f t="shared" si="552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44"/>
        <v>45893</v>
      </c>
      <c r="B1017" s="89">
        <f t="shared" si="537"/>
        <v>0</v>
      </c>
      <c r="C1017" s="89">
        <f t="shared" si="557"/>
        <v>3.1009221856947988E-9</v>
      </c>
      <c r="D1017" s="90">
        <f t="shared" si="545"/>
        <v>7205.03</v>
      </c>
      <c r="E1017" s="91">
        <f t="shared" si="560"/>
        <v>7245.38</v>
      </c>
      <c r="F1017" s="92">
        <f t="shared" si="561"/>
        <v>45858</v>
      </c>
      <c r="G1017" s="93">
        <f t="shared" si="538"/>
        <v>5.6002542668107669E-3</v>
      </c>
      <c r="H1017" s="94">
        <f t="shared" si="562"/>
        <v>45922</v>
      </c>
      <c r="I1017" s="94">
        <f t="shared" si="539"/>
        <v>45922</v>
      </c>
      <c r="J1017" s="95">
        <f t="shared" si="546"/>
        <v>23</v>
      </c>
      <c r="K1017" s="95">
        <f t="shared" si="559"/>
        <v>3</v>
      </c>
      <c r="L1017" s="8">
        <f t="shared" si="547"/>
        <v>1.0007286900000001</v>
      </c>
      <c r="M1017" s="96">
        <f t="shared" si="558"/>
        <v>1.0056002500000001</v>
      </c>
      <c r="N1017" s="96">
        <f t="shared" si="553"/>
        <v>1.1525556821317191</v>
      </c>
      <c r="O1017" s="89">
        <f t="shared" si="556"/>
        <v>1.1533955300000001</v>
      </c>
      <c r="P1017" s="89">
        <f t="shared" si="540"/>
        <v>0</v>
      </c>
      <c r="Q1017" s="11">
        <f t="shared" si="550"/>
        <v>0</v>
      </c>
      <c r="R1017" s="7">
        <f t="shared" si="548"/>
        <v>0</v>
      </c>
      <c r="S1017" s="89">
        <f t="shared" si="555"/>
        <v>0</v>
      </c>
      <c r="T1017" s="98">
        <f t="shared" si="549"/>
        <v>8.5000000000000006E-2</v>
      </c>
      <c r="U1017" s="97">
        <f t="shared" si="554"/>
        <v>3</v>
      </c>
      <c r="V1017" s="97">
        <v>252</v>
      </c>
      <c r="W1017" s="96">
        <f t="shared" si="541"/>
        <v>1.000971662</v>
      </c>
      <c r="X1017" s="89">
        <f t="shared" si="542"/>
        <v>0</v>
      </c>
      <c r="Y1017" s="137">
        <f t="shared" si="543"/>
        <v>0</v>
      </c>
      <c r="Z1017" s="99" t="str">
        <f t="shared" si="551"/>
        <v>J=</v>
      </c>
      <c r="AA1017" s="94">
        <f t="shared" si="552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44"/>
        <v>45894</v>
      </c>
      <c r="B1018" s="89">
        <f t="shared" si="537"/>
        <v>0</v>
      </c>
      <c r="C1018" s="89">
        <f t="shared" si="557"/>
        <v>3.1009221856947988E-9</v>
      </c>
      <c r="D1018" s="90">
        <f t="shared" si="545"/>
        <v>7205.03</v>
      </c>
      <c r="E1018" s="91">
        <f t="shared" si="560"/>
        <v>7245.38</v>
      </c>
      <c r="F1018" s="92">
        <f t="shared" si="561"/>
        <v>45858</v>
      </c>
      <c r="G1018" s="93">
        <f t="shared" si="538"/>
        <v>5.6002542668107669E-3</v>
      </c>
      <c r="H1018" s="94">
        <f t="shared" si="562"/>
        <v>45922</v>
      </c>
      <c r="I1018" s="94">
        <f t="shared" si="539"/>
        <v>45922</v>
      </c>
      <c r="J1018" s="95">
        <f t="shared" si="546"/>
        <v>23</v>
      </c>
      <c r="K1018" s="95">
        <f t="shared" si="559"/>
        <v>3</v>
      </c>
      <c r="L1018" s="8">
        <f t="shared" si="547"/>
        <v>1.0007286900000001</v>
      </c>
      <c r="M1018" s="96">
        <f t="shared" si="558"/>
        <v>1.0056002500000001</v>
      </c>
      <c r="N1018" s="96">
        <f t="shared" si="553"/>
        <v>1.1525556821317191</v>
      </c>
      <c r="O1018" s="89">
        <f t="shared" si="556"/>
        <v>1.1533955300000001</v>
      </c>
      <c r="P1018" s="89">
        <f t="shared" si="540"/>
        <v>0</v>
      </c>
      <c r="Q1018" s="11">
        <f t="shared" si="550"/>
        <v>0</v>
      </c>
      <c r="R1018" s="7">
        <f t="shared" si="548"/>
        <v>0</v>
      </c>
      <c r="S1018" s="89">
        <f t="shared" si="555"/>
        <v>0</v>
      </c>
      <c r="T1018" s="98">
        <f t="shared" si="549"/>
        <v>8.5000000000000006E-2</v>
      </c>
      <c r="U1018" s="97">
        <f t="shared" si="554"/>
        <v>3</v>
      </c>
      <c r="V1018" s="97">
        <v>252</v>
      </c>
      <c r="W1018" s="96">
        <f t="shared" si="541"/>
        <v>1.000971662</v>
      </c>
      <c r="X1018" s="89">
        <f t="shared" si="542"/>
        <v>0</v>
      </c>
      <c r="Y1018" s="137">
        <f t="shared" si="543"/>
        <v>0</v>
      </c>
      <c r="Z1018" s="99" t="str">
        <f t="shared" si="551"/>
        <v>J=</v>
      </c>
      <c r="AA1018" s="94">
        <f t="shared" si="552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44"/>
        <v>45895</v>
      </c>
      <c r="B1019" s="89">
        <f t="shared" si="537"/>
        <v>0</v>
      </c>
      <c r="C1019" s="89">
        <f t="shared" si="557"/>
        <v>3.1009221856947988E-9</v>
      </c>
      <c r="D1019" s="90">
        <f t="shared" si="545"/>
        <v>7205.03</v>
      </c>
      <c r="E1019" s="91">
        <f t="shared" si="560"/>
        <v>7245.38</v>
      </c>
      <c r="F1019" s="92">
        <f t="shared" si="561"/>
        <v>45858</v>
      </c>
      <c r="G1019" s="93">
        <f t="shared" si="538"/>
        <v>5.6002542668107669E-3</v>
      </c>
      <c r="H1019" s="94">
        <f t="shared" si="562"/>
        <v>45922</v>
      </c>
      <c r="I1019" s="94">
        <f t="shared" si="539"/>
        <v>45922</v>
      </c>
      <c r="J1019" s="95">
        <f t="shared" si="546"/>
        <v>23</v>
      </c>
      <c r="K1019" s="95">
        <f t="shared" si="559"/>
        <v>4</v>
      </c>
      <c r="L1019" s="8">
        <f t="shared" si="547"/>
        <v>1.00097171</v>
      </c>
      <c r="M1019" s="96">
        <f t="shared" si="558"/>
        <v>1.0056002500000001</v>
      </c>
      <c r="N1019" s="96">
        <f t="shared" si="553"/>
        <v>1.1525556821317191</v>
      </c>
      <c r="O1019" s="89">
        <f t="shared" si="556"/>
        <v>1.15367563</v>
      </c>
      <c r="P1019" s="89">
        <f t="shared" si="540"/>
        <v>0</v>
      </c>
      <c r="Q1019" s="11">
        <f t="shared" si="550"/>
        <v>0</v>
      </c>
      <c r="R1019" s="7">
        <f t="shared" si="548"/>
        <v>0</v>
      </c>
      <c r="S1019" s="89">
        <f t="shared" si="555"/>
        <v>0</v>
      </c>
      <c r="T1019" s="98">
        <f t="shared" si="549"/>
        <v>8.5000000000000006E-2</v>
      </c>
      <c r="U1019" s="97">
        <f t="shared" si="554"/>
        <v>4</v>
      </c>
      <c r="V1019" s="97">
        <v>252</v>
      </c>
      <c r="W1019" s="96">
        <f t="shared" si="541"/>
        <v>1.001295759</v>
      </c>
      <c r="X1019" s="89">
        <f t="shared" si="542"/>
        <v>0</v>
      </c>
      <c r="Y1019" s="137">
        <f t="shared" si="543"/>
        <v>0</v>
      </c>
      <c r="Z1019" s="99" t="str">
        <f t="shared" si="551"/>
        <v>J=</v>
      </c>
      <c r="AA1019" s="94">
        <f t="shared" si="552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44"/>
        <v>45896</v>
      </c>
      <c r="B1020" s="89">
        <f t="shared" si="537"/>
        <v>0</v>
      </c>
      <c r="C1020" s="89">
        <f t="shared" si="557"/>
        <v>3.1009221856947988E-9</v>
      </c>
      <c r="D1020" s="90">
        <f t="shared" si="545"/>
        <v>7205.03</v>
      </c>
      <c r="E1020" s="91">
        <f t="shared" si="560"/>
        <v>7245.38</v>
      </c>
      <c r="F1020" s="92">
        <f t="shared" si="561"/>
        <v>45858</v>
      </c>
      <c r="G1020" s="93">
        <f t="shared" si="538"/>
        <v>5.6002542668107669E-3</v>
      </c>
      <c r="H1020" s="94">
        <f t="shared" si="562"/>
        <v>45922</v>
      </c>
      <c r="I1020" s="94">
        <f t="shared" si="539"/>
        <v>45922</v>
      </c>
      <c r="J1020" s="95">
        <f t="shared" si="546"/>
        <v>23</v>
      </c>
      <c r="K1020" s="95">
        <f t="shared" si="559"/>
        <v>5</v>
      </c>
      <c r="L1020" s="8">
        <f t="shared" si="547"/>
        <v>1.00121478</v>
      </c>
      <c r="M1020" s="96">
        <f t="shared" si="558"/>
        <v>1.0056002500000001</v>
      </c>
      <c r="N1020" s="96">
        <f t="shared" si="553"/>
        <v>1.1525556821317191</v>
      </c>
      <c r="O1020" s="89">
        <f t="shared" si="556"/>
        <v>1.15395578</v>
      </c>
      <c r="P1020" s="89">
        <f t="shared" si="540"/>
        <v>0</v>
      </c>
      <c r="Q1020" s="11">
        <f t="shared" si="550"/>
        <v>0</v>
      </c>
      <c r="R1020" s="7">
        <f t="shared" si="548"/>
        <v>0</v>
      </c>
      <c r="S1020" s="89">
        <f t="shared" si="555"/>
        <v>0</v>
      </c>
      <c r="T1020" s="98">
        <f t="shared" si="549"/>
        <v>8.5000000000000006E-2</v>
      </c>
      <c r="U1020" s="97">
        <f t="shared" si="554"/>
        <v>5</v>
      </c>
      <c r="V1020" s="97">
        <v>252</v>
      </c>
      <c r="W1020" s="96">
        <f t="shared" si="541"/>
        <v>1.0016199610000001</v>
      </c>
      <c r="X1020" s="89">
        <f t="shared" si="542"/>
        <v>0</v>
      </c>
      <c r="Y1020" s="137">
        <f t="shared" si="543"/>
        <v>0</v>
      </c>
      <c r="Z1020" s="99" t="str">
        <f t="shared" si="551"/>
        <v>J=</v>
      </c>
      <c r="AA1020" s="94">
        <f t="shared" si="552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44"/>
        <v>45897</v>
      </c>
      <c r="B1021" s="89">
        <f t="shared" si="537"/>
        <v>0</v>
      </c>
      <c r="C1021" s="89">
        <f t="shared" si="557"/>
        <v>3.1009221856947988E-9</v>
      </c>
      <c r="D1021" s="90">
        <f t="shared" si="545"/>
        <v>7205.03</v>
      </c>
      <c r="E1021" s="91">
        <f t="shared" si="560"/>
        <v>7245.38</v>
      </c>
      <c r="F1021" s="92">
        <f t="shared" si="561"/>
        <v>45858</v>
      </c>
      <c r="G1021" s="93">
        <f t="shared" si="538"/>
        <v>5.6002542668107669E-3</v>
      </c>
      <c r="H1021" s="94">
        <f t="shared" si="562"/>
        <v>45922</v>
      </c>
      <c r="I1021" s="94">
        <f t="shared" si="539"/>
        <v>45922</v>
      </c>
      <c r="J1021" s="95">
        <f t="shared" si="546"/>
        <v>23</v>
      </c>
      <c r="K1021" s="95">
        <f t="shared" si="559"/>
        <v>6</v>
      </c>
      <c r="L1021" s="8">
        <f t="shared" si="547"/>
        <v>1.00145792</v>
      </c>
      <c r="M1021" s="96">
        <f t="shared" si="558"/>
        <v>1.0056002500000001</v>
      </c>
      <c r="N1021" s="96">
        <f t="shared" si="553"/>
        <v>1.1525556821317191</v>
      </c>
      <c r="O1021" s="89">
        <f t="shared" si="556"/>
        <v>1.15423601</v>
      </c>
      <c r="P1021" s="89">
        <f t="shared" si="540"/>
        <v>0</v>
      </c>
      <c r="Q1021" s="11">
        <f t="shared" si="550"/>
        <v>0</v>
      </c>
      <c r="R1021" s="7">
        <f t="shared" si="548"/>
        <v>0</v>
      </c>
      <c r="S1021" s="89">
        <f t="shared" si="555"/>
        <v>0</v>
      </c>
      <c r="T1021" s="98">
        <f t="shared" si="549"/>
        <v>8.5000000000000006E-2</v>
      </c>
      <c r="U1021" s="97">
        <f t="shared" si="554"/>
        <v>6</v>
      </c>
      <c r="V1021" s="97">
        <v>252</v>
      </c>
      <c r="W1021" s="96">
        <f t="shared" si="541"/>
        <v>1.0019442679999999</v>
      </c>
      <c r="X1021" s="89">
        <f t="shared" si="542"/>
        <v>0</v>
      </c>
      <c r="Y1021" s="137">
        <f t="shared" si="543"/>
        <v>0</v>
      </c>
      <c r="Z1021" s="99" t="str">
        <f t="shared" si="551"/>
        <v>J=</v>
      </c>
      <c r="AA1021" s="94">
        <f t="shared" si="552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44"/>
        <v>45898</v>
      </c>
      <c r="B1022" s="89">
        <f t="shared" si="537"/>
        <v>0</v>
      </c>
      <c r="C1022" s="89">
        <f t="shared" si="557"/>
        <v>3.1009221856947988E-9</v>
      </c>
      <c r="D1022" s="90">
        <f t="shared" si="545"/>
        <v>7205.03</v>
      </c>
      <c r="E1022" s="91">
        <f t="shared" si="560"/>
        <v>7245.38</v>
      </c>
      <c r="F1022" s="92">
        <f t="shared" si="561"/>
        <v>45858</v>
      </c>
      <c r="G1022" s="93">
        <f t="shared" si="538"/>
        <v>5.6002542668107669E-3</v>
      </c>
      <c r="H1022" s="94">
        <f t="shared" si="562"/>
        <v>45922</v>
      </c>
      <c r="I1022" s="94">
        <f t="shared" si="539"/>
        <v>45922</v>
      </c>
      <c r="J1022" s="95">
        <f t="shared" si="546"/>
        <v>23</v>
      </c>
      <c r="K1022" s="95">
        <f t="shared" si="559"/>
        <v>7</v>
      </c>
      <c r="L1022" s="8">
        <f t="shared" si="547"/>
        <v>1.00170111</v>
      </c>
      <c r="M1022" s="96">
        <f t="shared" si="558"/>
        <v>1.0056002500000001</v>
      </c>
      <c r="N1022" s="96">
        <f t="shared" si="553"/>
        <v>1.1525556821317191</v>
      </c>
      <c r="O1022" s="89">
        <f t="shared" si="556"/>
        <v>1.1545163000000001</v>
      </c>
      <c r="P1022" s="89">
        <f t="shared" si="540"/>
        <v>0</v>
      </c>
      <c r="Q1022" s="11">
        <f t="shared" si="550"/>
        <v>0</v>
      </c>
      <c r="R1022" s="7">
        <f t="shared" si="548"/>
        <v>0</v>
      </c>
      <c r="S1022" s="89">
        <f t="shared" si="555"/>
        <v>0</v>
      </c>
      <c r="T1022" s="98">
        <f t="shared" si="549"/>
        <v>8.5000000000000006E-2</v>
      </c>
      <c r="U1022" s="97">
        <f t="shared" si="554"/>
        <v>7</v>
      </c>
      <c r="V1022" s="97">
        <v>252</v>
      </c>
      <c r="W1022" s="96">
        <f t="shared" si="541"/>
        <v>1.00226868</v>
      </c>
      <c r="X1022" s="89">
        <f t="shared" si="542"/>
        <v>0</v>
      </c>
      <c r="Y1022" s="137">
        <f t="shared" si="543"/>
        <v>0</v>
      </c>
      <c r="Z1022" s="99" t="str">
        <f t="shared" si="551"/>
        <v>J=</v>
      </c>
      <c r="AA1022" s="94">
        <f t="shared" si="552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44"/>
        <v>45899</v>
      </c>
      <c r="B1023" s="89">
        <f t="shared" si="537"/>
        <v>0</v>
      </c>
      <c r="C1023" s="89">
        <f t="shared" si="557"/>
        <v>3.1009221856947988E-9</v>
      </c>
      <c r="D1023" s="90">
        <f t="shared" si="545"/>
        <v>7205.03</v>
      </c>
      <c r="E1023" s="91">
        <f t="shared" si="560"/>
        <v>7245.38</v>
      </c>
      <c r="F1023" s="92">
        <f t="shared" si="561"/>
        <v>45858</v>
      </c>
      <c r="G1023" s="93">
        <f t="shared" si="538"/>
        <v>5.6002542668107669E-3</v>
      </c>
      <c r="H1023" s="94">
        <f t="shared" si="562"/>
        <v>45922</v>
      </c>
      <c r="I1023" s="94">
        <f t="shared" si="539"/>
        <v>45922</v>
      </c>
      <c r="J1023" s="95">
        <f t="shared" si="546"/>
        <v>23</v>
      </c>
      <c r="K1023" s="95">
        <f t="shared" si="559"/>
        <v>8</v>
      </c>
      <c r="L1023" s="8">
        <f t="shared" si="547"/>
        <v>1.00194436</v>
      </c>
      <c r="M1023" s="96">
        <f t="shared" si="558"/>
        <v>1.0056002500000001</v>
      </c>
      <c r="N1023" s="96">
        <f t="shared" si="553"/>
        <v>1.1525556821317191</v>
      </c>
      <c r="O1023" s="89">
        <f t="shared" si="556"/>
        <v>1.1547966599999999</v>
      </c>
      <c r="P1023" s="89">
        <f t="shared" si="540"/>
        <v>0</v>
      </c>
      <c r="Q1023" s="11">
        <f t="shared" si="550"/>
        <v>0</v>
      </c>
      <c r="R1023" s="7">
        <f t="shared" si="548"/>
        <v>0</v>
      </c>
      <c r="S1023" s="89">
        <f t="shared" si="555"/>
        <v>0</v>
      </c>
      <c r="T1023" s="98">
        <f t="shared" si="549"/>
        <v>8.5000000000000006E-2</v>
      </c>
      <c r="U1023" s="97">
        <f t="shared" si="554"/>
        <v>8</v>
      </c>
      <c r="V1023" s="97">
        <v>252</v>
      </c>
      <c r="W1023" s="96">
        <f t="shared" si="541"/>
        <v>1.0025931969999999</v>
      </c>
      <c r="X1023" s="89">
        <f t="shared" si="542"/>
        <v>0</v>
      </c>
      <c r="Y1023" s="137">
        <f t="shared" si="543"/>
        <v>0</v>
      </c>
      <c r="Z1023" s="99" t="str">
        <f t="shared" si="551"/>
        <v>J=</v>
      </c>
      <c r="AA1023" s="94">
        <f t="shared" si="552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44"/>
        <v>45900</v>
      </c>
      <c r="B1024" s="89">
        <f t="shared" si="537"/>
        <v>0</v>
      </c>
      <c r="C1024" s="89">
        <f t="shared" si="557"/>
        <v>3.1009221856947988E-9</v>
      </c>
      <c r="D1024" s="90">
        <f t="shared" si="545"/>
        <v>7205.03</v>
      </c>
      <c r="E1024" s="91">
        <f t="shared" si="560"/>
        <v>7245.38</v>
      </c>
      <c r="F1024" s="92">
        <f t="shared" si="561"/>
        <v>45858</v>
      </c>
      <c r="G1024" s="93">
        <f t="shared" si="538"/>
        <v>5.6002542668107669E-3</v>
      </c>
      <c r="H1024" s="94">
        <f t="shared" si="562"/>
        <v>45922</v>
      </c>
      <c r="I1024" s="94">
        <f t="shared" si="539"/>
        <v>45922</v>
      </c>
      <c r="J1024" s="95">
        <f t="shared" si="546"/>
        <v>23</v>
      </c>
      <c r="K1024" s="95">
        <f t="shared" si="559"/>
        <v>8</v>
      </c>
      <c r="L1024" s="8">
        <f t="shared" si="547"/>
        <v>1.00194436</v>
      </c>
      <c r="M1024" s="96">
        <f t="shared" si="558"/>
        <v>1.0056002500000001</v>
      </c>
      <c r="N1024" s="96">
        <f t="shared" si="553"/>
        <v>1.1525556821317191</v>
      </c>
      <c r="O1024" s="89">
        <f t="shared" si="556"/>
        <v>1.1547966599999999</v>
      </c>
      <c r="P1024" s="89">
        <f t="shared" si="540"/>
        <v>0</v>
      </c>
      <c r="Q1024" s="11">
        <f t="shared" si="550"/>
        <v>0</v>
      </c>
      <c r="R1024" s="7">
        <f t="shared" si="548"/>
        <v>0</v>
      </c>
      <c r="S1024" s="89">
        <f t="shared" si="555"/>
        <v>0</v>
      </c>
      <c r="T1024" s="98">
        <f t="shared" si="549"/>
        <v>8.5000000000000006E-2</v>
      </c>
      <c r="U1024" s="97">
        <f t="shared" si="554"/>
        <v>8</v>
      </c>
      <c r="V1024" s="97">
        <v>252</v>
      </c>
      <c r="W1024" s="96">
        <f t="shared" si="541"/>
        <v>1.0025931969999999</v>
      </c>
      <c r="X1024" s="89">
        <f t="shared" si="542"/>
        <v>0</v>
      </c>
      <c r="Y1024" s="137">
        <f t="shared" si="543"/>
        <v>0</v>
      </c>
      <c r="Z1024" s="99" t="str">
        <f t="shared" si="551"/>
        <v>J=</v>
      </c>
      <c r="AA1024" s="94">
        <f t="shared" si="552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44"/>
        <v>45901</v>
      </c>
      <c r="B1025" s="89">
        <f t="shared" si="537"/>
        <v>0</v>
      </c>
      <c r="C1025" s="89">
        <f t="shared" si="557"/>
        <v>3.1009221856947988E-9</v>
      </c>
      <c r="D1025" s="90">
        <f t="shared" si="545"/>
        <v>7205.03</v>
      </c>
      <c r="E1025" s="91">
        <f t="shared" si="560"/>
        <v>7245.38</v>
      </c>
      <c r="F1025" s="92">
        <f t="shared" si="561"/>
        <v>45858</v>
      </c>
      <c r="G1025" s="93">
        <f t="shared" si="538"/>
        <v>5.6002542668107669E-3</v>
      </c>
      <c r="H1025" s="94">
        <f t="shared" si="562"/>
        <v>45922</v>
      </c>
      <c r="I1025" s="94">
        <f t="shared" si="539"/>
        <v>45922</v>
      </c>
      <c r="J1025" s="95">
        <f t="shared" si="546"/>
        <v>23</v>
      </c>
      <c r="K1025" s="95">
        <f t="shared" si="559"/>
        <v>8</v>
      </c>
      <c r="L1025" s="8">
        <f t="shared" si="547"/>
        <v>1.00194436</v>
      </c>
      <c r="M1025" s="96">
        <f t="shared" si="558"/>
        <v>1.0056002500000001</v>
      </c>
      <c r="N1025" s="96">
        <f t="shared" si="553"/>
        <v>1.1525556821317191</v>
      </c>
      <c r="O1025" s="89">
        <f t="shared" si="556"/>
        <v>1.1547966599999999</v>
      </c>
      <c r="P1025" s="89">
        <f t="shared" si="540"/>
        <v>0</v>
      </c>
      <c r="Q1025" s="11">
        <f t="shared" si="550"/>
        <v>0</v>
      </c>
      <c r="R1025" s="7">
        <f t="shared" si="548"/>
        <v>0</v>
      </c>
      <c r="S1025" s="89">
        <f t="shared" si="555"/>
        <v>0</v>
      </c>
      <c r="T1025" s="98">
        <f t="shared" si="549"/>
        <v>8.5000000000000006E-2</v>
      </c>
      <c r="U1025" s="97">
        <f t="shared" si="554"/>
        <v>8</v>
      </c>
      <c r="V1025" s="97">
        <v>252</v>
      </c>
      <c r="W1025" s="96">
        <f t="shared" si="541"/>
        <v>1.0025931969999999</v>
      </c>
      <c r="X1025" s="89">
        <f t="shared" si="542"/>
        <v>0</v>
      </c>
      <c r="Y1025" s="137">
        <f t="shared" si="543"/>
        <v>0</v>
      </c>
      <c r="Z1025" s="99" t="str">
        <f t="shared" si="551"/>
        <v>J=</v>
      </c>
      <c r="AA1025" s="94">
        <f t="shared" si="552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44"/>
        <v>45902</v>
      </c>
      <c r="B1026" s="89">
        <f t="shared" si="537"/>
        <v>0</v>
      </c>
      <c r="C1026" s="89">
        <f t="shared" si="557"/>
        <v>3.1009221856947988E-9</v>
      </c>
      <c r="D1026" s="90">
        <f t="shared" si="545"/>
        <v>7205.03</v>
      </c>
      <c r="E1026" s="91">
        <f t="shared" si="560"/>
        <v>7245.38</v>
      </c>
      <c r="F1026" s="92">
        <f t="shared" si="561"/>
        <v>45858</v>
      </c>
      <c r="G1026" s="93">
        <f t="shared" si="538"/>
        <v>5.6002542668107669E-3</v>
      </c>
      <c r="H1026" s="94">
        <f t="shared" si="562"/>
        <v>45922</v>
      </c>
      <c r="I1026" s="94">
        <f t="shared" si="539"/>
        <v>45922</v>
      </c>
      <c r="J1026" s="95">
        <f t="shared" si="546"/>
        <v>23</v>
      </c>
      <c r="K1026" s="95">
        <f t="shared" si="559"/>
        <v>9</v>
      </c>
      <c r="L1026" s="8">
        <f t="shared" si="547"/>
        <v>1.0021876700000001</v>
      </c>
      <c r="M1026" s="96">
        <f t="shared" si="558"/>
        <v>1.0056002500000001</v>
      </c>
      <c r="N1026" s="96">
        <f t="shared" si="553"/>
        <v>1.1525556821317191</v>
      </c>
      <c r="O1026" s="89">
        <f t="shared" si="556"/>
        <v>1.15507709</v>
      </c>
      <c r="P1026" s="89">
        <f t="shared" si="540"/>
        <v>0</v>
      </c>
      <c r="Q1026" s="11">
        <f t="shared" si="550"/>
        <v>0</v>
      </c>
      <c r="R1026" s="7">
        <f t="shared" si="548"/>
        <v>0</v>
      </c>
      <c r="S1026" s="89">
        <f t="shared" si="555"/>
        <v>0</v>
      </c>
      <c r="T1026" s="98">
        <f t="shared" si="549"/>
        <v>8.5000000000000006E-2</v>
      </c>
      <c r="U1026" s="97">
        <f t="shared" si="554"/>
        <v>9</v>
      </c>
      <c r="V1026" s="97">
        <v>252</v>
      </c>
      <c r="W1026" s="96">
        <f t="shared" si="541"/>
        <v>1.0029178190000001</v>
      </c>
      <c r="X1026" s="89">
        <f t="shared" si="542"/>
        <v>0</v>
      </c>
      <c r="Y1026" s="137">
        <f t="shared" si="543"/>
        <v>0</v>
      </c>
      <c r="Z1026" s="99" t="str">
        <f t="shared" si="551"/>
        <v>J=</v>
      </c>
      <c r="AA1026" s="94">
        <f t="shared" si="552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44"/>
        <v>45903</v>
      </c>
      <c r="B1027" s="89">
        <f t="shared" si="537"/>
        <v>0</v>
      </c>
      <c r="C1027" s="89">
        <f t="shared" si="557"/>
        <v>3.1009221856947988E-9</v>
      </c>
      <c r="D1027" s="90">
        <f t="shared" si="545"/>
        <v>7205.03</v>
      </c>
      <c r="E1027" s="91">
        <f t="shared" si="560"/>
        <v>7245.38</v>
      </c>
      <c r="F1027" s="92">
        <f t="shared" si="561"/>
        <v>45858</v>
      </c>
      <c r="G1027" s="93">
        <f t="shared" si="538"/>
        <v>5.6002542668107669E-3</v>
      </c>
      <c r="H1027" s="94">
        <f t="shared" si="562"/>
        <v>45922</v>
      </c>
      <c r="I1027" s="94">
        <f t="shared" si="539"/>
        <v>45922</v>
      </c>
      <c r="J1027" s="95">
        <f t="shared" si="546"/>
        <v>23</v>
      </c>
      <c r="K1027" s="95">
        <f t="shared" si="559"/>
        <v>10</v>
      </c>
      <c r="L1027" s="8">
        <f t="shared" si="547"/>
        <v>1.00243105</v>
      </c>
      <c r="M1027" s="96">
        <f t="shared" si="558"/>
        <v>1.0056002500000001</v>
      </c>
      <c r="N1027" s="96">
        <f t="shared" si="553"/>
        <v>1.1525556821317191</v>
      </c>
      <c r="O1027" s="89">
        <f t="shared" si="556"/>
        <v>1.1553576000000001</v>
      </c>
      <c r="P1027" s="89">
        <f t="shared" si="540"/>
        <v>0</v>
      </c>
      <c r="Q1027" s="11">
        <f t="shared" si="550"/>
        <v>0</v>
      </c>
      <c r="R1027" s="7">
        <f t="shared" si="548"/>
        <v>0</v>
      </c>
      <c r="S1027" s="89">
        <f t="shared" si="555"/>
        <v>0</v>
      </c>
      <c r="T1027" s="98">
        <f t="shared" si="549"/>
        <v>8.5000000000000006E-2</v>
      </c>
      <c r="U1027" s="97">
        <f t="shared" si="554"/>
        <v>10</v>
      </c>
      <c r="V1027" s="97">
        <v>252</v>
      </c>
      <c r="W1027" s="96">
        <f t="shared" si="541"/>
        <v>1.0032425469999999</v>
      </c>
      <c r="X1027" s="89">
        <f t="shared" si="542"/>
        <v>0</v>
      </c>
      <c r="Y1027" s="137">
        <f t="shared" si="543"/>
        <v>0</v>
      </c>
      <c r="Z1027" s="99" t="str">
        <f t="shared" si="551"/>
        <v>J=</v>
      </c>
      <c r="AA1027" s="94">
        <f t="shared" si="552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44"/>
        <v>45904</v>
      </c>
      <c r="B1028" s="89">
        <f t="shared" si="537"/>
        <v>0</v>
      </c>
      <c r="C1028" s="89">
        <f t="shared" si="557"/>
        <v>3.1009221856947988E-9</v>
      </c>
      <c r="D1028" s="90">
        <f t="shared" si="545"/>
        <v>7205.03</v>
      </c>
      <c r="E1028" s="91">
        <f t="shared" si="560"/>
        <v>7245.38</v>
      </c>
      <c r="F1028" s="92">
        <f t="shared" si="561"/>
        <v>45858</v>
      </c>
      <c r="G1028" s="93">
        <f t="shared" si="538"/>
        <v>5.6002542668107669E-3</v>
      </c>
      <c r="H1028" s="94">
        <f t="shared" si="562"/>
        <v>45922</v>
      </c>
      <c r="I1028" s="94">
        <f t="shared" si="539"/>
        <v>45922</v>
      </c>
      <c r="J1028" s="95">
        <f t="shared" si="546"/>
        <v>23</v>
      </c>
      <c r="K1028" s="95">
        <f t="shared" si="559"/>
        <v>11</v>
      </c>
      <c r="L1028" s="8">
        <f t="shared" si="547"/>
        <v>1.00267448</v>
      </c>
      <c r="M1028" s="96">
        <f t="shared" si="558"/>
        <v>1.0056002500000001</v>
      </c>
      <c r="N1028" s="96">
        <f t="shared" si="553"/>
        <v>1.1525556821317191</v>
      </c>
      <c r="O1028" s="89">
        <f t="shared" si="556"/>
        <v>1.1556381600000001</v>
      </c>
      <c r="P1028" s="89">
        <f t="shared" si="540"/>
        <v>0</v>
      </c>
      <c r="Q1028" s="11">
        <f t="shared" si="550"/>
        <v>0</v>
      </c>
      <c r="R1028" s="7">
        <f t="shared" si="548"/>
        <v>0</v>
      </c>
      <c r="S1028" s="89">
        <f t="shared" si="555"/>
        <v>0</v>
      </c>
      <c r="T1028" s="98">
        <f t="shared" si="549"/>
        <v>8.5000000000000006E-2</v>
      </c>
      <c r="U1028" s="97">
        <f t="shared" si="554"/>
        <v>11</v>
      </c>
      <c r="V1028" s="97">
        <v>252</v>
      </c>
      <c r="W1028" s="96">
        <f t="shared" si="541"/>
        <v>1.0035673789999999</v>
      </c>
      <c r="X1028" s="89">
        <f t="shared" si="542"/>
        <v>0</v>
      </c>
      <c r="Y1028" s="137">
        <f t="shared" si="543"/>
        <v>0</v>
      </c>
      <c r="Z1028" s="99" t="str">
        <f t="shared" si="551"/>
        <v>J=</v>
      </c>
      <c r="AA1028" s="94">
        <f t="shared" si="552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44"/>
        <v>45905</v>
      </c>
      <c r="B1029" s="89">
        <f t="shared" si="537"/>
        <v>0</v>
      </c>
      <c r="C1029" s="89">
        <f t="shared" si="557"/>
        <v>3.1009221856947988E-9</v>
      </c>
      <c r="D1029" s="90">
        <f t="shared" si="545"/>
        <v>7205.03</v>
      </c>
      <c r="E1029" s="91">
        <f t="shared" si="560"/>
        <v>7245.38</v>
      </c>
      <c r="F1029" s="92">
        <f t="shared" si="561"/>
        <v>45858</v>
      </c>
      <c r="G1029" s="93">
        <f t="shared" si="538"/>
        <v>5.6002542668107669E-3</v>
      </c>
      <c r="H1029" s="94">
        <f t="shared" si="562"/>
        <v>45922</v>
      </c>
      <c r="I1029" s="94">
        <f t="shared" si="539"/>
        <v>45922</v>
      </c>
      <c r="J1029" s="95">
        <f t="shared" si="546"/>
        <v>23</v>
      </c>
      <c r="K1029" s="95">
        <f t="shared" si="559"/>
        <v>12</v>
      </c>
      <c r="L1029" s="8">
        <f t="shared" si="547"/>
        <v>1.00291796</v>
      </c>
      <c r="M1029" s="96">
        <f t="shared" si="558"/>
        <v>1.0056002500000001</v>
      </c>
      <c r="N1029" s="96">
        <f t="shared" si="553"/>
        <v>1.1525556821317191</v>
      </c>
      <c r="O1029" s="89">
        <f t="shared" si="556"/>
        <v>1.1559187900000001</v>
      </c>
      <c r="P1029" s="89">
        <f t="shared" si="540"/>
        <v>0</v>
      </c>
      <c r="Q1029" s="11">
        <f t="shared" si="550"/>
        <v>0</v>
      </c>
      <c r="R1029" s="7">
        <f t="shared" si="548"/>
        <v>0</v>
      </c>
      <c r="S1029" s="89">
        <f t="shared" si="555"/>
        <v>0</v>
      </c>
      <c r="T1029" s="98">
        <f t="shared" si="549"/>
        <v>8.5000000000000006E-2</v>
      </c>
      <c r="U1029" s="97">
        <f t="shared" si="554"/>
        <v>12</v>
      </c>
      <c r="V1029" s="97">
        <v>252</v>
      </c>
      <c r="W1029" s="96">
        <f t="shared" si="541"/>
        <v>1.003892317</v>
      </c>
      <c r="X1029" s="89">
        <f t="shared" si="542"/>
        <v>0</v>
      </c>
      <c r="Y1029" s="137">
        <f t="shared" si="543"/>
        <v>0</v>
      </c>
      <c r="Z1029" s="99" t="str">
        <f t="shared" si="551"/>
        <v>J=</v>
      </c>
      <c r="AA1029" s="94">
        <f t="shared" si="552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44"/>
        <v>45906</v>
      </c>
      <c r="B1030" s="89">
        <f t="shared" si="537"/>
        <v>0</v>
      </c>
      <c r="C1030" s="89">
        <f t="shared" si="557"/>
        <v>3.1009221856947988E-9</v>
      </c>
      <c r="D1030" s="90">
        <f t="shared" si="545"/>
        <v>7205.03</v>
      </c>
      <c r="E1030" s="91">
        <f t="shared" si="560"/>
        <v>7245.38</v>
      </c>
      <c r="F1030" s="92">
        <f t="shared" si="561"/>
        <v>45858</v>
      </c>
      <c r="G1030" s="93">
        <f t="shared" si="538"/>
        <v>5.6002542668107669E-3</v>
      </c>
      <c r="H1030" s="94">
        <f t="shared" si="562"/>
        <v>45922</v>
      </c>
      <c r="I1030" s="94">
        <f t="shared" si="539"/>
        <v>45922</v>
      </c>
      <c r="J1030" s="95">
        <f t="shared" si="546"/>
        <v>23</v>
      </c>
      <c r="K1030" s="95">
        <f t="shared" si="559"/>
        <v>13</v>
      </c>
      <c r="L1030" s="8">
        <f t="shared" si="547"/>
        <v>1.00316151</v>
      </c>
      <c r="M1030" s="96">
        <f t="shared" si="558"/>
        <v>1.0056002500000001</v>
      </c>
      <c r="N1030" s="96">
        <f t="shared" si="553"/>
        <v>1.1525556821317191</v>
      </c>
      <c r="O1030" s="89">
        <f t="shared" si="556"/>
        <v>1.1561994900000001</v>
      </c>
      <c r="P1030" s="89">
        <f t="shared" si="540"/>
        <v>0</v>
      </c>
      <c r="Q1030" s="11">
        <f t="shared" si="550"/>
        <v>0</v>
      </c>
      <c r="R1030" s="7">
        <f t="shared" si="548"/>
        <v>0</v>
      </c>
      <c r="S1030" s="89">
        <f t="shared" si="555"/>
        <v>0</v>
      </c>
      <c r="T1030" s="98">
        <f t="shared" si="549"/>
        <v>8.5000000000000006E-2</v>
      </c>
      <c r="U1030" s="97">
        <f t="shared" si="554"/>
        <v>13</v>
      </c>
      <c r="V1030" s="97">
        <v>252</v>
      </c>
      <c r="W1030" s="96">
        <f t="shared" si="541"/>
        <v>1.0042173590000001</v>
      </c>
      <c r="X1030" s="89">
        <f t="shared" si="542"/>
        <v>0</v>
      </c>
      <c r="Y1030" s="137">
        <f t="shared" si="543"/>
        <v>0</v>
      </c>
      <c r="Z1030" s="99" t="str">
        <f t="shared" si="551"/>
        <v>J=</v>
      </c>
      <c r="AA1030" s="94">
        <f t="shared" si="552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44"/>
        <v>45907</v>
      </c>
      <c r="B1031" s="89">
        <f t="shared" si="537"/>
        <v>0</v>
      </c>
      <c r="C1031" s="89">
        <f t="shared" si="557"/>
        <v>3.1009221856947988E-9</v>
      </c>
      <c r="D1031" s="90">
        <f t="shared" si="545"/>
        <v>7205.03</v>
      </c>
      <c r="E1031" s="91">
        <f t="shared" si="560"/>
        <v>7245.38</v>
      </c>
      <c r="F1031" s="92">
        <f t="shared" si="561"/>
        <v>45858</v>
      </c>
      <c r="G1031" s="93">
        <f t="shared" si="538"/>
        <v>5.6002542668107669E-3</v>
      </c>
      <c r="H1031" s="94">
        <f t="shared" si="562"/>
        <v>45922</v>
      </c>
      <c r="I1031" s="94">
        <f t="shared" si="539"/>
        <v>45922</v>
      </c>
      <c r="J1031" s="95">
        <f t="shared" si="546"/>
        <v>23</v>
      </c>
      <c r="K1031" s="95">
        <f t="shared" si="559"/>
        <v>13</v>
      </c>
      <c r="L1031" s="8">
        <f t="shared" si="547"/>
        <v>1.00316151</v>
      </c>
      <c r="M1031" s="96">
        <f t="shared" si="558"/>
        <v>1.0056002500000001</v>
      </c>
      <c r="N1031" s="96">
        <f t="shared" si="553"/>
        <v>1.1525556821317191</v>
      </c>
      <c r="O1031" s="89">
        <f t="shared" si="556"/>
        <v>1.1561994900000001</v>
      </c>
      <c r="P1031" s="89">
        <f t="shared" si="540"/>
        <v>0</v>
      </c>
      <c r="Q1031" s="11">
        <f t="shared" si="550"/>
        <v>0</v>
      </c>
      <c r="R1031" s="7">
        <f t="shared" si="548"/>
        <v>0</v>
      </c>
      <c r="S1031" s="89">
        <f t="shared" si="555"/>
        <v>0</v>
      </c>
      <c r="T1031" s="98">
        <f t="shared" si="549"/>
        <v>8.5000000000000006E-2</v>
      </c>
      <c r="U1031" s="97">
        <f t="shared" si="554"/>
        <v>13</v>
      </c>
      <c r="V1031" s="97">
        <v>252</v>
      </c>
      <c r="W1031" s="96">
        <f t="shared" si="541"/>
        <v>1.0042173590000001</v>
      </c>
      <c r="X1031" s="89">
        <f t="shared" si="542"/>
        <v>0</v>
      </c>
      <c r="Y1031" s="137">
        <f t="shared" si="543"/>
        <v>0</v>
      </c>
      <c r="Z1031" s="99" t="str">
        <f t="shared" si="551"/>
        <v>J=</v>
      </c>
      <c r="AA1031" s="94">
        <f t="shared" si="552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44"/>
        <v>45908</v>
      </c>
      <c r="B1032" s="89">
        <f t="shared" si="537"/>
        <v>0</v>
      </c>
      <c r="C1032" s="89">
        <f t="shared" si="557"/>
        <v>3.1009221856947988E-9</v>
      </c>
      <c r="D1032" s="90">
        <f t="shared" si="545"/>
        <v>7205.03</v>
      </c>
      <c r="E1032" s="91">
        <f t="shared" si="560"/>
        <v>7245.38</v>
      </c>
      <c r="F1032" s="92">
        <f t="shared" si="561"/>
        <v>45858</v>
      </c>
      <c r="G1032" s="93">
        <f t="shared" si="538"/>
        <v>5.6002542668107669E-3</v>
      </c>
      <c r="H1032" s="94">
        <f t="shared" si="562"/>
        <v>45922</v>
      </c>
      <c r="I1032" s="94">
        <f t="shared" si="539"/>
        <v>45922</v>
      </c>
      <c r="J1032" s="95">
        <f t="shared" si="546"/>
        <v>23</v>
      </c>
      <c r="K1032" s="95">
        <f t="shared" si="559"/>
        <v>13</v>
      </c>
      <c r="L1032" s="8">
        <f t="shared" si="547"/>
        <v>1.00316151</v>
      </c>
      <c r="M1032" s="96">
        <f t="shared" si="558"/>
        <v>1.0056002500000001</v>
      </c>
      <c r="N1032" s="96">
        <f t="shared" si="553"/>
        <v>1.1525556821317191</v>
      </c>
      <c r="O1032" s="89">
        <f t="shared" si="556"/>
        <v>1.1561994900000001</v>
      </c>
      <c r="P1032" s="89">
        <f t="shared" si="540"/>
        <v>0</v>
      </c>
      <c r="Q1032" s="11">
        <f t="shared" si="550"/>
        <v>0</v>
      </c>
      <c r="R1032" s="7">
        <f t="shared" si="548"/>
        <v>0</v>
      </c>
      <c r="S1032" s="89">
        <f t="shared" si="555"/>
        <v>0</v>
      </c>
      <c r="T1032" s="98">
        <f t="shared" si="549"/>
        <v>8.5000000000000006E-2</v>
      </c>
      <c r="U1032" s="97">
        <f t="shared" si="554"/>
        <v>13</v>
      </c>
      <c r="V1032" s="97">
        <v>252</v>
      </c>
      <c r="W1032" s="96">
        <f t="shared" si="541"/>
        <v>1.0042173590000001</v>
      </c>
      <c r="X1032" s="89">
        <f t="shared" si="542"/>
        <v>0</v>
      </c>
      <c r="Y1032" s="137">
        <f t="shared" si="543"/>
        <v>0</v>
      </c>
      <c r="Z1032" s="99" t="str">
        <f t="shared" si="551"/>
        <v>J=</v>
      </c>
      <c r="AA1032" s="94">
        <f t="shared" si="552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44"/>
        <v>45909</v>
      </c>
      <c r="B1033" s="89">
        <f t="shared" si="537"/>
        <v>0</v>
      </c>
      <c r="C1033" s="89">
        <f t="shared" si="557"/>
        <v>3.1009221856947988E-9</v>
      </c>
      <c r="D1033" s="90">
        <f t="shared" si="545"/>
        <v>7205.03</v>
      </c>
      <c r="E1033" s="91">
        <f t="shared" si="560"/>
        <v>7245.38</v>
      </c>
      <c r="F1033" s="92">
        <f t="shared" si="561"/>
        <v>45858</v>
      </c>
      <c r="G1033" s="93">
        <f t="shared" si="538"/>
        <v>5.6002542668107669E-3</v>
      </c>
      <c r="H1033" s="94">
        <f t="shared" si="562"/>
        <v>45922</v>
      </c>
      <c r="I1033" s="94">
        <f t="shared" si="539"/>
        <v>45922</v>
      </c>
      <c r="J1033" s="95">
        <f t="shared" si="546"/>
        <v>23</v>
      </c>
      <c r="K1033" s="95">
        <f t="shared" si="559"/>
        <v>14</v>
      </c>
      <c r="L1033" s="8">
        <f t="shared" si="547"/>
        <v>1.00340512</v>
      </c>
      <c r="M1033" s="96">
        <f t="shared" si="558"/>
        <v>1.0056002500000001</v>
      </c>
      <c r="N1033" s="96">
        <f t="shared" si="553"/>
        <v>1.1525556821317191</v>
      </c>
      <c r="O1033" s="89">
        <f t="shared" si="556"/>
        <v>1.1564802700000001</v>
      </c>
      <c r="P1033" s="89">
        <f t="shared" si="540"/>
        <v>0</v>
      </c>
      <c r="Q1033" s="11">
        <f t="shared" si="550"/>
        <v>0</v>
      </c>
      <c r="R1033" s="7">
        <f t="shared" si="548"/>
        <v>0</v>
      </c>
      <c r="S1033" s="89">
        <f t="shared" si="555"/>
        <v>0</v>
      </c>
      <c r="T1033" s="98">
        <f t="shared" si="549"/>
        <v>8.5000000000000006E-2</v>
      </c>
      <c r="U1033" s="97">
        <f t="shared" si="554"/>
        <v>14</v>
      </c>
      <c r="V1033" s="97">
        <v>252</v>
      </c>
      <c r="W1033" s="96">
        <f t="shared" si="541"/>
        <v>1.0045425079999999</v>
      </c>
      <c r="X1033" s="89">
        <f t="shared" si="542"/>
        <v>0</v>
      </c>
      <c r="Y1033" s="137">
        <f t="shared" si="543"/>
        <v>0</v>
      </c>
      <c r="Z1033" s="99" t="str">
        <f t="shared" si="551"/>
        <v>J=</v>
      </c>
      <c r="AA1033" s="94">
        <f t="shared" si="552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44"/>
        <v>45910</v>
      </c>
      <c r="B1034" s="89">
        <f t="shared" ref="B1034:B1097" si="563">(P1034+X1034)</f>
        <v>0</v>
      </c>
      <c r="C1034" s="89">
        <f t="shared" si="557"/>
        <v>3.1009221856947988E-9</v>
      </c>
      <c r="D1034" s="90">
        <f t="shared" si="545"/>
        <v>7205.03</v>
      </c>
      <c r="E1034" s="91">
        <f t="shared" si="560"/>
        <v>7245.38</v>
      </c>
      <c r="F1034" s="92">
        <f t="shared" si="561"/>
        <v>45858</v>
      </c>
      <c r="G1034" s="93">
        <f t="shared" ref="G1034:G1097" si="564">(E1034/D1034)-1</f>
        <v>5.6002542668107669E-3</v>
      </c>
      <c r="H1034" s="94">
        <f t="shared" si="562"/>
        <v>45922</v>
      </c>
      <c r="I1034" s="94">
        <f t="shared" ref="I1034:I1097" si="565">IF(A1034&gt;I1033,H1034,I1033)</f>
        <v>45922</v>
      </c>
      <c r="J1034" s="95">
        <f t="shared" si="546"/>
        <v>23</v>
      </c>
      <c r="K1034" s="95">
        <f t="shared" si="559"/>
        <v>15</v>
      </c>
      <c r="L1034" s="8">
        <f t="shared" si="547"/>
        <v>1.00364879</v>
      </c>
      <c r="M1034" s="96">
        <f t="shared" si="558"/>
        <v>1.0056002500000001</v>
      </c>
      <c r="N1034" s="96">
        <f t="shared" si="553"/>
        <v>1.1525556821317191</v>
      </c>
      <c r="O1034" s="89">
        <f t="shared" si="556"/>
        <v>1.1567611099999999</v>
      </c>
      <c r="P1034" s="89">
        <f t="shared" ref="P1034:P1097" si="566">TRUNC(C1034*O1034,8)</f>
        <v>0</v>
      </c>
      <c r="Q1034" s="11">
        <f t="shared" si="550"/>
        <v>0</v>
      </c>
      <c r="R1034" s="7">
        <f t="shared" si="548"/>
        <v>0</v>
      </c>
      <c r="S1034" s="89">
        <f t="shared" si="555"/>
        <v>0</v>
      </c>
      <c r="T1034" s="98">
        <f t="shared" si="549"/>
        <v>8.5000000000000006E-2</v>
      </c>
      <c r="U1034" s="97">
        <f t="shared" si="554"/>
        <v>15</v>
      </c>
      <c r="V1034" s="97">
        <v>252</v>
      </c>
      <c r="W1034" s="96">
        <f t="shared" ref="W1034:W1097" si="567">ROUND((1+T1034)^TRUNC((U1034/V1034),9),9)</f>
        <v>1.0048677610000001</v>
      </c>
      <c r="X1034" s="89">
        <f t="shared" ref="X1034:X1097" si="568">TRUNC((P1034*(W1034-1)),8)</f>
        <v>0</v>
      </c>
      <c r="Y1034" s="137">
        <f t="shared" ref="Y1034:Y1097" si="569">IF(AND(Q1034&gt;0,Z1034&lt;&gt;"INCORPJ="),S1034+X1034,0)</f>
        <v>0</v>
      </c>
      <c r="Z1034" s="99" t="str">
        <f t="shared" si="551"/>
        <v>J=</v>
      </c>
      <c r="AA1034" s="94">
        <f t="shared" si="552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570">(A1034+1)</f>
        <v>45911</v>
      </c>
      <c r="B1035" s="89">
        <f t="shared" si="563"/>
        <v>0</v>
      </c>
      <c r="C1035" s="89">
        <f t="shared" si="557"/>
        <v>3.1009221856947988E-9</v>
      </c>
      <c r="D1035" s="90">
        <f t="shared" ref="D1035:D1098" si="571">IF(E1035=E1034,D1034,E1034)</f>
        <v>7205.03</v>
      </c>
      <c r="E1035" s="91">
        <f t="shared" si="560"/>
        <v>7245.38</v>
      </c>
      <c r="F1035" s="92">
        <f t="shared" si="561"/>
        <v>45858</v>
      </c>
      <c r="G1035" s="93">
        <f t="shared" si="564"/>
        <v>5.6002542668107669E-3</v>
      </c>
      <c r="H1035" s="94">
        <f t="shared" si="562"/>
        <v>45922</v>
      </c>
      <c r="I1035" s="94">
        <f t="shared" si="565"/>
        <v>45922</v>
      </c>
      <c r="J1035" s="95">
        <f t="shared" ref="J1035:J1098" si="572">IF(I1035=I1034,J1034,NETWORKDAYS(I1034,I1035,$AD$201:$AD$502)-1)</f>
        <v>23</v>
      </c>
      <c r="K1035" s="95">
        <f t="shared" si="559"/>
        <v>16</v>
      </c>
      <c r="L1035" s="8">
        <f t="shared" ref="L1035:L1098" si="573">IF(E1035&lt;D1035,1,TRUNC((E1035/D1035)^TRUNC((K1035/J1035),9),8))</f>
        <v>1.00389251</v>
      </c>
      <c r="M1035" s="96">
        <f t="shared" si="558"/>
        <v>1.0056002500000001</v>
      </c>
      <c r="N1035" s="96">
        <f t="shared" si="553"/>
        <v>1.1525556821317191</v>
      </c>
      <c r="O1035" s="89">
        <f t="shared" si="556"/>
        <v>1.1570420100000001</v>
      </c>
      <c r="P1035" s="89">
        <f t="shared" si="566"/>
        <v>0</v>
      </c>
      <c r="Q1035" s="11">
        <f t="shared" si="550"/>
        <v>0</v>
      </c>
      <c r="R1035" s="7">
        <f t="shared" ref="R1035:R1098" si="574">IF(Q1035&gt;0,VLOOKUP($A1035,$AD$10:$AI$200,6),0)</f>
        <v>0</v>
      </c>
      <c r="S1035" s="89">
        <f t="shared" si="555"/>
        <v>0</v>
      </c>
      <c r="T1035" s="98">
        <f t="shared" ref="T1035:T1098" si="575">(T1034)</f>
        <v>8.5000000000000006E-2</v>
      </c>
      <c r="U1035" s="97">
        <f t="shared" si="554"/>
        <v>16</v>
      </c>
      <c r="V1035" s="97">
        <v>252</v>
      </c>
      <c r="W1035" s="96">
        <f t="shared" si="567"/>
        <v>1.0051931190000001</v>
      </c>
      <c r="X1035" s="89">
        <f t="shared" si="568"/>
        <v>0</v>
      </c>
      <c r="Y1035" s="137">
        <f t="shared" si="569"/>
        <v>0</v>
      </c>
      <c r="Z1035" s="99" t="str">
        <f t="shared" si="551"/>
        <v>J=</v>
      </c>
      <c r="AA1035" s="94">
        <f t="shared" si="552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570"/>
        <v>45912</v>
      </c>
      <c r="B1036" s="89">
        <f t="shared" si="563"/>
        <v>0</v>
      </c>
      <c r="C1036" s="89">
        <f t="shared" si="557"/>
        <v>3.1009221856947988E-9</v>
      </c>
      <c r="D1036" s="90">
        <f t="shared" si="571"/>
        <v>7205.03</v>
      </c>
      <c r="E1036" s="91">
        <f t="shared" si="560"/>
        <v>7245.38</v>
      </c>
      <c r="F1036" s="92">
        <f t="shared" si="561"/>
        <v>45858</v>
      </c>
      <c r="G1036" s="93">
        <f t="shared" si="564"/>
        <v>5.6002542668107669E-3</v>
      </c>
      <c r="H1036" s="94">
        <f t="shared" si="562"/>
        <v>45922</v>
      </c>
      <c r="I1036" s="94">
        <f t="shared" si="565"/>
        <v>45922</v>
      </c>
      <c r="J1036" s="95">
        <f t="shared" si="572"/>
        <v>23</v>
      </c>
      <c r="K1036" s="95">
        <f t="shared" si="559"/>
        <v>17</v>
      </c>
      <c r="L1036" s="8">
        <f t="shared" si="573"/>
        <v>1.0041363000000001</v>
      </c>
      <c r="M1036" s="96">
        <f t="shared" si="558"/>
        <v>1.0056002500000001</v>
      </c>
      <c r="N1036" s="96">
        <f t="shared" si="553"/>
        <v>1.1525556821317191</v>
      </c>
      <c r="O1036" s="89">
        <f t="shared" si="556"/>
        <v>1.1573229899999999</v>
      </c>
      <c r="P1036" s="89">
        <f t="shared" si="566"/>
        <v>0</v>
      </c>
      <c r="Q1036" s="11">
        <f t="shared" ref="Q1036:Q1099" si="576">IF(VLOOKUP(A1036,AD$10:AK$200,8)=VLOOKUP(A1035,AD$10:AK$200,8),0,VLOOKUP(A1036,AD$10:AK$200,8))</f>
        <v>0</v>
      </c>
      <c r="R1036" s="7">
        <f t="shared" si="574"/>
        <v>0</v>
      </c>
      <c r="S1036" s="89">
        <f t="shared" si="555"/>
        <v>0</v>
      </c>
      <c r="T1036" s="98">
        <f t="shared" si="575"/>
        <v>8.5000000000000006E-2</v>
      </c>
      <c r="U1036" s="97">
        <f t="shared" si="554"/>
        <v>17</v>
      </c>
      <c r="V1036" s="97">
        <v>252</v>
      </c>
      <c r="W1036" s="96">
        <f t="shared" si="567"/>
        <v>1.005518583</v>
      </c>
      <c r="X1036" s="89">
        <f t="shared" si="568"/>
        <v>0</v>
      </c>
      <c r="Y1036" s="137">
        <f t="shared" si="569"/>
        <v>0</v>
      </c>
      <c r="Z1036" s="99" t="str">
        <f t="shared" ref="Z1036:Z1099" si="577">IF($Q1035&gt;0,VLOOKUP($A1035,$AD$10:$AM$200,9),Z1035)</f>
        <v>J=</v>
      </c>
      <c r="AA1036" s="94">
        <f t="shared" ref="AA1036:AA1099" si="578">IF($Q1035&gt;0,VLOOKUP($A1035,$AD$10:$AM$200,10),AA1035)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570"/>
        <v>45913</v>
      </c>
      <c r="B1037" s="89">
        <f t="shared" si="563"/>
        <v>0</v>
      </c>
      <c r="C1037" s="89">
        <f t="shared" si="557"/>
        <v>3.1009221856947988E-9</v>
      </c>
      <c r="D1037" s="90">
        <f t="shared" si="571"/>
        <v>7205.03</v>
      </c>
      <c r="E1037" s="91">
        <f t="shared" si="560"/>
        <v>7245.38</v>
      </c>
      <c r="F1037" s="92">
        <f t="shared" si="561"/>
        <v>45858</v>
      </c>
      <c r="G1037" s="93">
        <f t="shared" si="564"/>
        <v>5.6002542668107669E-3</v>
      </c>
      <c r="H1037" s="94">
        <f t="shared" si="562"/>
        <v>45922</v>
      </c>
      <c r="I1037" s="94">
        <f t="shared" si="565"/>
        <v>45922</v>
      </c>
      <c r="J1037" s="95">
        <f t="shared" si="572"/>
        <v>23</v>
      </c>
      <c r="K1037" s="95">
        <f t="shared" si="559"/>
        <v>18</v>
      </c>
      <c r="L1037" s="8">
        <f t="shared" si="573"/>
        <v>1.0043801400000001</v>
      </c>
      <c r="M1037" s="96">
        <f t="shared" si="558"/>
        <v>1.0056002500000001</v>
      </c>
      <c r="N1037" s="96">
        <f t="shared" si="553"/>
        <v>1.1525556821317191</v>
      </c>
      <c r="O1037" s="89">
        <f t="shared" si="556"/>
        <v>1.1576040299999999</v>
      </c>
      <c r="P1037" s="89">
        <f t="shared" si="566"/>
        <v>0</v>
      </c>
      <c r="Q1037" s="11">
        <f t="shared" si="576"/>
        <v>0</v>
      </c>
      <c r="R1037" s="7">
        <f t="shared" si="574"/>
        <v>0</v>
      </c>
      <c r="S1037" s="89">
        <f t="shared" si="555"/>
        <v>0</v>
      </c>
      <c r="T1037" s="98">
        <f t="shared" si="575"/>
        <v>8.5000000000000006E-2</v>
      </c>
      <c r="U1037" s="97">
        <f t="shared" si="554"/>
        <v>18</v>
      </c>
      <c r="V1037" s="97">
        <v>252</v>
      </c>
      <c r="W1037" s="96">
        <f t="shared" si="567"/>
        <v>1.005844153</v>
      </c>
      <c r="X1037" s="89">
        <f t="shared" si="568"/>
        <v>0</v>
      </c>
      <c r="Y1037" s="137">
        <f t="shared" si="569"/>
        <v>0</v>
      </c>
      <c r="Z1037" s="99" t="str">
        <f t="shared" si="577"/>
        <v>J=</v>
      </c>
      <c r="AA1037" s="94">
        <f t="shared" si="578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570"/>
        <v>45914</v>
      </c>
      <c r="B1038" s="89">
        <f t="shared" si="563"/>
        <v>0</v>
      </c>
      <c r="C1038" s="89">
        <f t="shared" si="557"/>
        <v>3.1009221856947988E-9</v>
      </c>
      <c r="D1038" s="90">
        <f t="shared" si="571"/>
        <v>7205.03</v>
      </c>
      <c r="E1038" s="91">
        <f t="shared" si="560"/>
        <v>7245.38</v>
      </c>
      <c r="F1038" s="92">
        <f t="shared" si="561"/>
        <v>45858</v>
      </c>
      <c r="G1038" s="93">
        <f t="shared" si="564"/>
        <v>5.6002542668107669E-3</v>
      </c>
      <c r="H1038" s="94">
        <f t="shared" si="562"/>
        <v>45922</v>
      </c>
      <c r="I1038" s="94">
        <f t="shared" si="565"/>
        <v>45922</v>
      </c>
      <c r="J1038" s="95">
        <f t="shared" si="572"/>
        <v>23</v>
      </c>
      <c r="K1038" s="95">
        <f t="shared" si="559"/>
        <v>18</v>
      </c>
      <c r="L1038" s="8">
        <f t="shared" si="573"/>
        <v>1.0043801400000001</v>
      </c>
      <c r="M1038" s="96">
        <f t="shared" si="558"/>
        <v>1.0056002500000001</v>
      </c>
      <c r="N1038" s="96">
        <f t="shared" si="553"/>
        <v>1.1525556821317191</v>
      </c>
      <c r="O1038" s="89">
        <f t="shared" si="556"/>
        <v>1.1576040299999999</v>
      </c>
      <c r="P1038" s="89">
        <f t="shared" si="566"/>
        <v>0</v>
      </c>
      <c r="Q1038" s="11">
        <f t="shared" si="576"/>
        <v>0</v>
      </c>
      <c r="R1038" s="7">
        <f t="shared" si="574"/>
        <v>0</v>
      </c>
      <c r="S1038" s="89">
        <f t="shared" si="555"/>
        <v>0</v>
      </c>
      <c r="T1038" s="98">
        <f t="shared" si="575"/>
        <v>8.5000000000000006E-2</v>
      </c>
      <c r="U1038" s="97">
        <f t="shared" si="554"/>
        <v>18</v>
      </c>
      <c r="V1038" s="97">
        <v>252</v>
      </c>
      <c r="W1038" s="96">
        <f t="shared" si="567"/>
        <v>1.005844153</v>
      </c>
      <c r="X1038" s="89">
        <f t="shared" si="568"/>
        <v>0</v>
      </c>
      <c r="Y1038" s="137">
        <f t="shared" si="569"/>
        <v>0</v>
      </c>
      <c r="Z1038" s="99" t="str">
        <f t="shared" si="577"/>
        <v>J=</v>
      </c>
      <c r="AA1038" s="94">
        <f t="shared" si="578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570"/>
        <v>45915</v>
      </c>
      <c r="B1039" s="89">
        <f t="shared" si="563"/>
        <v>0</v>
      </c>
      <c r="C1039" s="89">
        <f t="shared" si="557"/>
        <v>3.1009221856947988E-9</v>
      </c>
      <c r="D1039" s="90">
        <f t="shared" si="571"/>
        <v>7205.03</v>
      </c>
      <c r="E1039" s="91">
        <f t="shared" si="560"/>
        <v>7245.38</v>
      </c>
      <c r="F1039" s="92">
        <f t="shared" si="561"/>
        <v>45858</v>
      </c>
      <c r="G1039" s="93">
        <f t="shared" si="564"/>
        <v>5.6002542668107669E-3</v>
      </c>
      <c r="H1039" s="94">
        <f t="shared" si="562"/>
        <v>45922</v>
      </c>
      <c r="I1039" s="94">
        <f t="shared" si="565"/>
        <v>45922</v>
      </c>
      <c r="J1039" s="95">
        <f t="shared" si="572"/>
        <v>23</v>
      </c>
      <c r="K1039" s="95">
        <f t="shared" si="559"/>
        <v>18</v>
      </c>
      <c r="L1039" s="8">
        <f t="shared" si="573"/>
        <v>1.0043801400000001</v>
      </c>
      <c r="M1039" s="96">
        <f t="shared" si="558"/>
        <v>1.0056002500000001</v>
      </c>
      <c r="N1039" s="96">
        <f t="shared" si="553"/>
        <v>1.1525556821317191</v>
      </c>
      <c r="O1039" s="89">
        <f t="shared" si="556"/>
        <v>1.1576040299999999</v>
      </c>
      <c r="P1039" s="89">
        <f t="shared" si="566"/>
        <v>0</v>
      </c>
      <c r="Q1039" s="11">
        <f t="shared" si="576"/>
        <v>0</v>
      </c>
      <c r="R1039" s="7">
        <f t="shared" si="574"/>
        <v>0</v>
      </c>
      <c r="S1039" s="89">
        <f t="shared" si="555"/>
        <v>0</v>
      </c>
      <c r="T1039" s="98">
        <f t="shared" si="575"/>
        <v>8.5000000000000006E-2</v>
      </c>
      <c r="U1039" s="97">
        <f t="shared" si="554"/>
        <v>18</v>
      </c>
      <c r="V1039" s="97">
        <v>252</v>
      </c>
      <c r="W1039" s="96">
        <f t="shared" si="567"/>
        <v>1.005844153</v>
      </c>
      <c r="X1039" s="89">
        <f t="shared" si="568"/>
        <v>0</v>
      </c>
      <c r="Y1039" s="137">
        <f t="shared" si="569"/>
        <v>0</v>
      </c>
      <c r="Z1039" s="99" t="str">
        <f t="shared" si="577"/>
        <v>J=</v>
      </c>
      <c r="AA1039" s="94">
        <f t="shared" si="578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570"/>
        <v>45916</v>
      </c>
      <c r="B1040" s="89">
        <f t="shared" si="563"/>
        <v>0</v>
      </c>
      <c r="C1040" s="89">
        <f t="shared" si="557"/>
        <v>3.1009221856947988E-9</v>
      </c>
      <c r="D1040" s="90">
        <f t="shared" si="571"/>
        <v>7205.03</v>
      </c>
      <c r="E1040" s="91">
        <f t="shared" si="560"/>
        <v>7245.38</v>
      </c>
      <c r="F1040" s="92">
        <f t="shared" si="561"/>
        <v>45858</v>
      </c>
      <c r="G1040" s="93">
        <f t="shared" si="564"/>
        <v>5.6002542668107669E-3</v>
      </c>
      <c r="H1040" s="94">
        <f t="shared" si="562"/>
        <v>45922</v>
      </c>
      <c r="I1040" s="94">
        <f t="shared" si="565"/>
        <v>45922</v>
      </c>
      <c r="J1040" s="95">
        <f t="shared" si="572"/>
        <v>23</v>
      </c>
      <c r="K1040" s="95">
        <f t="shared" si="559"/>
        <v>19</v>
      </c>
      <c r="L1040" s="8">
        <f t="shared" si="573"/>
        <v>1.0046240399999999</v>
      </c>
      <c r="M1040" s="96">
        <f t="shared" si="558"/>
        <v>1.0056002500000001</v>
      </c>
      <c r="N1040" s="96">
        <f t="shared" si="553"/>
        <v>1.1525556821317191</v>
      </c>
      <c r="O1040" s="89">
        <f t="shared" si="556"/>
        <v>1.1578851400000001</v>
      </c>
      <c r="P1040" s="89">
        <f t="shared" si="566"/>
        <v>0</v>
      </c>
      <c r="Q1040" s="11">
        <f t="shared" si="576"/>
        <v>0</v>
      </c>
      <c r="R1040" s="7">
        <f t="shared" si="574"/>
        <v>0</v>
      </c>
      <c r="S1040" s="89">
        <f t="shared" si="555"/>
        <v>0</v>
      </c>
      <c r="T1040" s="98">
        <f t="shared" si="575"/>
        <v>8.5000000000000006E-2</v>
      </c>
      <c r="U1040" s="97">
        <f t="shared" si="554"/>
        <v>19</v>
      </c>
      <c r="V1040" s="97">
        <v>252</v>
      </c>
      <c r="W1040" s="96">
        <f t="shared" si="567"/>
        <v>1.0061698269999999</v>
      </c>
      <c r="X1040" s="89">
        <f t="shared" si="568"/>
        <v>0</v>
      </c>
      <c r="Y1040" s="137">
        <f t="shared" si="569"/>
        <v>0</v>
      </c>
      <c r="Z1040" s="99" t="str">
        <f t="shared" si="577"/>
        <v>J=</v>
      </c>
      <c r="AA1040" s="94">
        <f t="shared" si="578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570"/>
        <v>45917</v>
      </c>
      <c r="B1041" s="89">
        <f t="shared" si="563"/>
        <v>0</v>
      </c>
      <c r="C1041" s="89">
        <f t="shared" si="557"/>
        <v>3.1009221856947988E-9</v>
      </c>
      <c r="D1041" s="90">
        <f t="shared" si="571"/>
        <v>7205.03</v>
      </c>
      <c r="E1041" s="91">
        <f t="shared" si="560"/>
        <v>7245.38</v>
      </c>
      <c r="F1041" s="92">
        <f t="shared" si="561"/>
        <v>45858</v>
      </c>
      <c r="G1041" s="93">
        <f t="shared" si="564"/>
        <v>5.6002542668107669E-3</v>
      </c>
      <c r="H1041" s="94">
        <f t="shared" si="562"/>
        <v>45922</v>
      </c>
      <c r="I1041" s="94">
        <f t="shared" si="565"/>
        <v>45922</v>
      </c>
      <c r="J1041" s="95">
        <f t="shared" si="572"/>
        <v>23</v>
      </c>
      <c r="K1041" s="95">
        <f t="shared" si="559"/>
        <v>20</v>
      </c>
      <c r="L1041" s="8">
        <f t="shared" si="573"/>
        <v>1.00486801</v>
      </c>
      <c r="M1041" s="96">
        <f t="shared" si="558"/>
        <v>1.0056002500000001</v>
      </c>
      <c r="N1041" s="96">
        <f t="shared" si="553"/>
        <v>1.1525556821317191</v>
      </c>
      <c r="O1041" s="89">
        <f t="shared" si="556"/>
        <v>1.15816633</v>
      </c>
      <c r="P1041" s="89">
        <f t="shared" si="566"/>
        <v>0</v>
      </c>
      <c r="Q1041" s="11">
        <f t="shared" si="576"/>
        <v>0</v>
      </c>
      <c r="R1041" s="7">
        <f t="shared" si="574"/>
        <v>0</v>
      </c>
      <c r="S1041" s="89">
        <f t="shared" si="555"/>
        <v>0</v>
      </c>
      <c r="T1041" s="98">
        <f t="shared" si="575"/>
        <v>8.5000000000000006E-2</v>
      </c>
      <c r="U1041" s="97">
        <f t="shared" si="554"/>
        <v>20</v>
      </c>
      <c r="V1041" s="97">
        <v>252</v>
      </c>
      <c r="W1041" s="96">
        <f t="shared" si="567"/>
        <v>1.006495608</v>
      </c>
      <c r="X1041" s="89">
        <f t="shared" si="568"/>
        <v>0</v>
      </c>
      <c r="Y1041" s="137">
        <f t="shared" si="569"/>
        <v>0</v>
      </c>
      <c r="Z1041" s="99" t="str">
        <f t="shared" si="577"/>
        <v>J=</v>
      </c>
      <c r="AA1041" s="94">
        <f t="shared" si="578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570"/>
        <v>45918</v>
      </c>
      <c r="B1042" s="89">
        <f t="shared" si="563"/>
        <v>0</v>
      </c>
      <c r="C1042" s="89">
        <f t="shared" si="557"/>
        <v>3.1009221856947988E-9</v>
      </c>
      <c r="D1042" s="90">
        <f t="shared" si="571"/>
        <v>7205.03</v>
      </c>
      <c r="E1042" s="91">
        <f t="shared" si="560"/>
        <v>7245.38</v>
      </c>
      <c r="F1042" s="92">
        <f t="shared" si="561"/>
        <v>45858</v>
      </c>
      <c r="G1042" s="93">
        <f t="shared" si="564"/>
        <v>5.6002542668107669E-3</v>
      </c>
      <c r="H1042" s="94">
        <f t="shared" si="562"/>
        <v>45922</v>
      </c>
      <c r="I1042" s="94">
        <f t="shared" si="565"/>
        <v>45922</v>
      </c>
      <c r="J1042" s="95">
        <f t="shared" si="572"/>
        <v>23</v>
      </c>
      <c r="K1042" s="95">
        <f t="shared" si="559"/>
        <v>21</v>
      </c>
      <c r="L1042" s="8">
        <f t="shared" si="573"/>
        <v>1.00511203</v>
      </c>
      <c r="M1042" s="96">
        <f t="shared" si="558"/>
        <v>1.0056002500000001</v>
      </c>
      <c r="N1042" s="96">
        <f t="shared" si="553"/>
        <v>1.1525556821317191</v>
      </c>
      <c r="O1042" s="89">
        <f t="shared" si="556"/>
        <v>1.15844758</v>
      </c>
      <c r="P1042" s="89">
        <f t="shared" si="566"/>
        <v>0</v>
      </c>
      <c r="Q1042" s="11">
        <f t="shared" si="576"/>
        <v>0</v>
      </c>
      <c r="R1042" s="7">
        <f t="shared" si="574"/>
        <v>0</v>
      </c>
      <c r="S1042" s="89">
        <f t="shared" si="555"/>
        <v>0</v>
      </c>
      <c r="T1042" s="98">
        <f t="shared" si="575"/>
        <v>8.5000000000000006E-2</v>
      </c>
      <c r="U1042" s="97">
        <f t="shared" si="554"/>
        <v>21</v>
      </c>
      <c r="V1042" s="97">
        <v>252</v>
      </c>
      <c r="W1042" s="96">
        <f t="shared" si="567"/>
        <v>1.0068214929999999</v>
      </c>
      <c r="X1042" s="89">
        <f t="shared" si="568"/>
        <v>0</v>
      </c>
      <c r="Y1042" s="137">
        <f t="shared" si="569"/>
        <v>0</v>
      </c>
      <c r="Z1042" s="99" t="str">
        <f t="shared" si="577"/>
        <v>J=</v>
      </c>
      <c r="AA1042" s="94">
        <f t="shared" si="578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570"/>
        <v>45919</v>
      </c>
      <c r="B1043" s="89">
        <f t="shared" si="563"/>
        <v>0</v>
      </c>
      <c r="C1043" s="89">
        <f t="shared" si="557"/>
        <v>3.1009221856947988E-9</v>
      </c>
      <c r="D1043" s="90">
        <f t="shared" si="571"/>
        <v>7205.03</v>
      </c>
      <c r="E1043" s="91">
        <f t="shared" si="560"/>
        <v>7245.38</v>
      </c>
      <c r="F1043" s="92">
        <f t="shared" si="561"/>
        <v>45858</v>
      </c>
      <c r="G1043" s="93">
        <f t="shared" si="564"/>
        <v>5.6002542668107669E-3</v>
      </c>
      <c r="H1043" s="94">
        <f t="shared" si="562"/>
        <v>45922</v>
      </c>
      <c r="I1043" s="94">
        <f t="shared" si="565"/>
        <v>45922</v>
      </c>
      <c r="J1043" s="95">
        <f t="shared" si="572"/>
        <v>23</v>
      </c>
      <c r="K1043" s="95">
        <f t="shared" si="559"/>
        <v>22</v>
      </c>
      <c r="L1043" s="8">
        <f t="shared" si="573"/>
        <v>1.0053561099999999</v>
      </c>
      <c r="M1043" s="96">
        <f t="shared" si="558"/>
        <v>1.0056002500000001</v>
      </c>
      <c r="N1043" s="96">
        <f t="shared" si="553"/>
        <v>1.1525556821317191</v>
      </c>
      <c r="O1043" s="89">
        <f t="shared" si="556"/>
        <v>1.1587288899999999</v>
      </c>
      <c r="P1043" s="89">
        <f t="shared" si="566"/>
        <v>0</v>
      </c>
      <c r="Q1043" s="11">
        <f t="shared" si="576"/>
        <v>0</v>
      </c>
      <c r="R1043" s="7">
        <f t="shared" si="574"/>
        <v>0</v>
      </c>
      <c r="S1043" s="89">
        <f t="shared" si="555"/>
        <v>0</v>
      </c>
      <c r="T1043" s="98">
        <f t="shared" si="575"/>
        <v>8.5000000000000006E-2</v>
      </c>
      <c r="U1043" s="97">
        <f t="shared" si="554"/>
        <v>22</v>
      </c>
      <c r="V1043" s="97">
        <v>252</v>
      </c>
      <c r="W1043" s="96">
        <f t="shared" si="567"/>
        <v>1.007147485</v>
      </c>
      <c r="X1043" s="89">
        <f t="shared" si="568"/>
        <v>0</v>
      </c>
      <c r="Y1043" s="137">
        <f t="shared" si="569"/>
        <v>0</v>
      </c>
      <c r="Z1043" s="99" t="str">
        <f t="shared" si="577"/>
        <v>J=</v>
      </c>
      <c r="AA1043" s="94">
        <f t="shared" si="578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570"/>
        <v>45920</v>
      </c>
      <c r="B1044" s="89">
        <f t="shared" si="563"/>
        <v>0</v>
      </c>
      <c r="C1044" s="89">
        <f t="shared" si="557"/>
        <v>3.1009221856947988E-9</v>
      </c>
      <c r="D1044" s="90">
        <f t="shared" si="571"/>
        <v>7205.03</v>
      </c>
      <c r="E1044" s="91">
        <f t="shared" si="560"/>
        <v>7245.38</v>
      </c>
      <c r="F1044" s="92">
        <f t="shared" si="561"/>
        <v>45858</v>
      </c>
      <c r="G1044" s="93">
        <f t="shared" si="564"/>
        <v>5.6002542668107669E-3</v>
      </c>
      <c r="H1044" s="94">
        <f t="shared" si="562"/>
        <v>45950</v>
      </c>
      <c r="I1044" s="94">
        <f t="shared" si="565"/>
        <v>45922</v>
      </c>
      <c r="J1044" s="95">
        <f t="shared" si="572"/>
        <v>23</v>
      </c>
      <c r="K1044" s="95">
        <f t="shared" si="559"/>
        <v>23</v>
      </c>
      <c r="L1044" s="8">
        <f t="shared" si="573"/>
        <v>1.0056002500000001</v>
      </c>
      <c r="M1044" s="96">
        <f t="shared" si="558"/>
        <v>1.0056002500000001</v>
      </c>
      <c r="N1044" s="96">
        <f t="shared" si="553"/>
        <v>1.1525556821317191</v>
      </c>
      <c r="O1044" s="89">
        <f t="shared" si="556"/>
        <v>1.1590102799999999</v>
      </c>
      <c r="P1044" s="89">
        <f t="shared" si="566"/>
        <v>0</v>
      </c>
      <c r="Q1044" s="11">
        <f t="shared" si="576"/>
        <v>0</v>
      </c>
      <c r="R1044" s="7">
        <f t="shared" si="574"/>
        <v>0</v>
      </c>
      <c r="S1044" s="89">
        <f t="shared" si="555"/>
        <v>0</v>
      </c>
      <c r="T1044" s="98">
        <f t="shared" si="575"/>
        <v>8.5000000000000006E-2</v>
      </c>
      <c r="U1044" s="97">
        <f t="shared" si="554"/>
        <v>23</v>
      </c>
      <c r="V1044" s="97">
        <v>252</v>
      </c>
      <c r="W1044" s="96">
        <f t="shared" si="567"/>
        <v>1.007473581</v>
      </c>
      <c r="X1044" s="89">
        <f t="shared" si="568"/>
        <v>0</v>
      </c>
      <c r="Y1044" s="137">
        <f t="shared" si="569"/>
        <v>0</v>
      </c>
      <c r="Z1044" s="99" t="str">
        <f t="shared" si="577"/>
        <v>J=</v>
      </c>
      <c r="AA1044" s="94">
        <f t="shared" si="578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570"/>
        <v>45921</v>
      </c>
      <c r="B1045" s="89">
        <f t="shared" si="563"/>
        <v>0</v>
      </c>
      <c r="C1045" s="89">
        <f t="shared" si="557"/>
        <v>3.1009221856947988E-9</v>
      </c>
      <c r="D1045" s="90">
        <f t="shared" si="571"/>
        <v>7205.03</v>
      </c>
      <c r="E1045" s="91">
        <f t="shared" si="560"/>
        <v>7245.38</v>
      </c>
      <c r="F1045" s="92">
        <f t="shared" si="561"/>
        <v>45858</v>
      </c>
      <c r="G1045" s="93">
        <f t="shared" si="564"/>
        <v>5.6002542668107669E-3</v>
      </c>
      <c r="H1045" s="94">
        <f t="shared" si="562"/>
        <v>45950</v>
      </c>
      <c r="I1045" s="94">
        <f t="shared" si="565"/>
        <v>45922</v>
      </c>
      <c r="J1045" s="95">
        <f t="shared" si="572"/>
        <v>23</v>
      </c>
      <c r="K1045" s="95">
        <f t="shared" si="559"/>
        <v>23</v>
      </c>
      <c r="L1045" s="8">
        <f t="shared" si="573"/>
        <v>1.0056002500000001</v>
      </c>
      <c r="M1045" s="96">
        <f t="shared" si="558"/>
        <v>1.0056002500000001</v>
      </c>
      <c r="N1045" s="96">
        <f t="shared" si="553"/>
        <v>1.1525556821317191</v>
      </c>
      <c r="O1045" s="89">
        <f t="shared" si="556"/>
        <v>1.1590102799999999</v>
      </c>
      <c r="P1045" s="89">
        <f t="shared" si="566"/>
        <v>0</v>
      </c>
      <c r="Q1045" s="11">
        <f t="shared" si="576"/>
        <v>0</v>
      </c>
      <c r="R1045" s="7">
        <f t="shared" si="574"/>
        <v>0</v>
      </c>
      <c r="S1045" s="89">
        <f t="shared" si="555"/>
        <v>0</v>
      </c>
      <c r="T1045" s="98">
        <f t="shared" si="575"/>
        <v>8.5000000000000006E-2</v>
      </c>
      <c r="U1045" s="97">
        <f t="shared" si="554"/>
        <v>23</v>
      </c>
      <c r="V1045" s="97">
        <v>252</v>
      </c>
      <c r="W1045" s="96">
        <f t="shared" si="567"/>
        <v>1.007473581</v>
      </c>
      <c r="X1045" s="89">
        <f t="shared" si="568"/>
        <v>0</v>
      </c>
      <c r="Y1045" s="137">
        <f t="shared" si="569"/>
        <v>0</v>
      </c>
      <c r="Z1045" s="99" t="str">
        <f t="shared" si="577"/>
        <v>J=</v>
      </c>
      <c r="AA1045" s="94">
        <f t="shared" si="578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570"/>
        <v>45922</v>
      </c>
      <c r="B1046" s="89">
        <f t="shared" si="563"/>
        <v>0</v>
      </c>
      <c r="C1046" s="89">
        <f t="shared" si="557"/>
        <v>3.1009221856947988E-9</v>
      </c>
      <c r="D1046" s="90">
        <f t="shared" si="571"/>
        <v>7205.03</v>
      </c>
      <c r="E1046" s="91">
        <f t="shared" si="560"/>
        <v>7245.38</v>
      </c>
      <c r="F1046" s="92">
        <f t="shared" si="561"/>
        <v>45858</v>
      </c>
      <c r="G1046" s="93">
        <f t="shared" si="564"/>
        <v>5.6002542668107669E-3</v>
      </c>
      <c r="H1046" s="94">
        <f t="shared" si="562"/>
        <v>45950</v>
      </c>
      <c r="I1046" s="94">
        <f t="shared" si="565"/>
        <v>45922</v>
      </c>
      <c r="J1046" s="95">
        <f t="shared" si="572"/>
        <v>23</v>
      </c>
      <c r="K1046" s="95">
        <f t="shared" si="559"/>
        <v>23</v>
      </c>
      <c r="L1046" s="8">
        <f t="shared" si="573"/>
        <v>1.0056002500000001</v>
      </c>
      <c r="M1046" s="96">
        <f t="shared" si="558"/>
        <v>1.0056002500000001</v>
      </c>
      <c r="N1046" s="96">
        <f t="shared" si="553"/>
        <v>1.1525556821317191</v>
      </c>
      <c r="O1046" s="89">
        <f t="shared" si="556"/>
        <v>1.1590102799999999</v>
      </c>
      <c r="P1046" s="89">
        <f t="shared" si="566"/>
        <v>0</v>
      </c>
      <c r="Q1046" s="11">
        <f t="shared" si="576"/>
        <v>34</v>
      </c>
      <c r="R1046" s="7">
        <f t="shared" si="574"/>
        <v>2.4882999999999999E-2</v>
      </c>
      <c r="S1046" s="89">
        <f t="shared" si="555"/>
        <v>0</v>
      </c>
      <c r="T1046" s="98">
        <f t="shared" si="575"/>
        <v>8.5000000000000006E-2</v>
      </c>
      <c r="U1046" s="97">
        <f t="shared" si="554"/>
        <v>23</v>
      </c>
      <c r="V1046" s="97">
        <v>252</v>
      </c>
      <c r="W1046" s="96">
        <f t="shared" si="567"/>
        <v>1.007473581</v>
      </c>
      <c r="X1046" s="89">
        <f t="shared" si="568"/>
        <v>0</v>
      </c>
      <c r="Y1046" s="137">
        <f t="shared" si="569"/>
        <v>0</v>
      </c>
      <c r="Z1046" s="99" t="str">
        <f t="shared" si="577"/>
        <v>J=</v>
      </c>
      <c r="AA1046" s="94">
        <f t="shared" si="578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570"/>
        <v>45923</v>
      </c>
      <c r="B1047" s="89">
        <f t="shared" si="563"/>
        <v>0</v>
      </c>
      <c r="C1047" s="89">
        <f t="shared" si="557"/>
        <v>3.1009221856947988E-9</v>
      </c>
      <c r="D1047" s="90">
        <f t="shared" si="571"/>
        <v>7205.03</v>
      </c>
      <c r="E1047" s="91">
        <f t="shared" si="560"/>
        <v>7245.38</v>
      </c>
      <c r="F1047" s="92">
        <f t="shared" si="561"/>
        <v>45891</v>
      </c>
      <c r="G1047" s="93">
        <f t="shared" si="564"/>
        <v>5.6002542668107669E-3</v>
      </c>
      <c r="H1047" s="94">
        <f t="shared" si="562"/>
        <v>45950</v>
      </c>
      <c r="I1047" s="94">
        <f t="shared" si="565"/>
        <v>45950</v>
      </c>
      <c r="J1047" s="95">
        <f t="shared" si="572"/>
        <v>20</v>
      </c>
      <c r="K1047" s="95">
        <f t="shared" si="559"/>
        <v>1</v>
      </c>
      <c r="L1047" s="8">
        <f t="shared" si="573"/>
        <v>1.0002792700000001</v>
      </c>
      <c r="M1047" s="96">
        <f t="shared" si="558"/>
        <v>1.0056002500000001</v>
      </c>
      <c r="N1047" s="96">
        <f t="shared" si="553"/>
        <v>1.1590102820905774</v>
      </c>
      <c r="O1047" s="89">
        <f t="shared" si="556"/>
        <v>1.1593339499999999</v>
      </c>
      <c r="P1047" s="89">
        <f t="shared" si="566"/>
        <v>0</v>
      </c>
      <c r="Q1047" s="11">
        <f t="shared" si="576"/>
        <v>0</v>
      </c>
      <c r="R1047" s="7">
        <f t="shared" si="574"/>
        <v>0</v>
      </c>
      <c r="S1047" s="89">
        <f t="shared" si="555"/>
        <v>0</v>
      </c>
      <c r="T1047" s="98">
        <f t="shared" si="575"/>
        <v>8.5000000000000006E-2</v>
      </c>
      <c r="U1047" s="97">
        <f t="shared" si="554"/>
        <v>1</v>
      </c>
      <c r="V1047" s="97">
        <v>252</v>
      </c>
      <c r="W1047" s="96">
        <f t="shared" si="567"/>
        <v>1.0003237819999999</v>
      </c>
      <c r="X1047" s="89">
        <f t="shared" si="568"/>
        <v>0</v>
      </c>
      <c r="Y1047" s="137">
        <f t="shared" si="569"/>
        <v>0</v>
      </c>
      <c r="Z1047" s="99" t="str">
        <f t="shared" si="577"/>
        <v>J=</v>
      </c>
      <c r="AA1047" s="94">
        <f t="shared" si="578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570"/>
        <v>45924</v>
      </c>
      <c r="B1048" s="89">
        <f t="shared" si="563"/>
        <v>0</v>
      </c>
      <c r="C1048" s="89">
        <f t="shared" si="557"/>
        <v>3.1009221856947988E-9</v>
      </c>
      <c r="D1048" s="90">
        <f t="shared" si="571"/>
        <v>7205.03</v>
      </c>
      <c r="E1048" s="91">
        <f t="shared" si="560"/>
        <v>7245.38</v>
      </c>
      <c r="F1048" s="92">
        <f t="shared" si="561"/>
        <v>45891</v>
      </c>
      <c r="G1048" s="93">
        <f t="shared" si="564"/>
        <v>5.6002542668107669E-3</v>
      </c>
      <c r="H1048" s="94">
        <f t="shared" si="562"/>
        <v>45950</v>
      </c>
      <c r="I1048" s="94">
        <f t="shared" si="565"/>
        <v>45950</v>
      </c>
      <c r="J1048" s="95">
        <f t="shared" si="572"/>
        <v>20</v>
      </c>
      <c r="K1048" s="95">
        <f t="shared" si="559"/>
        <v>2</v>
      </c>
      <c r="L1048" s="8">
        <f t="shared" si="573"/>
        <v>1.0005586099999999</v>
      </c>
      <c r="M1048" s="96">
        <f t="shared" si="558"/>
        <v>1.0056002500000001</v>
      </c>
      <c r="N1048" s="96">
        <f t="shared" si="553"/>
        <v>1.1590102820905774</v>
      </c>
      <c r="O1048" s="89">
        <f t="shared" si="556"/>
        <v>1.1596577100000001</v>
      </c>
      <c r="P1048" s="89">
        <f t="shared" si="566"/>
        <v>0</v>
      </c>
      <c r="Q1048" s="11">
        <f t="shared" si="576"/>
        <v>0</v>
      </c>
      <c r="R1048" s="7">
        <f t="shared" si="574"/>
        <v>0</v>
      </c>
      <c r="S1048" s="89">
        <f t="shared" si="555"/>
        <v>0</v>
      </c>
      <c r="T1048" s="98">
        <f t="shared" si="575"/>
        <v>8.5000000000000006E-2</v>
      </c>
      <c r="U1048" s="97">
        <f t="shared" si="554"/>
        <v>2</v>
      </c>
      <c r="V1048" s="97">
        <v>252</v>
      </c>
      <c r="W1048" s="96">
        <f t="shared" si="567"/>
        <v>1.00064767</v>
      </c>
      <c r="X1048" s="89">
        <f t="shared" si="568"/>
        <v>0</v>
      </c>
      <c r="Y1048" s="137">
        <f t="shared" si="569"/>
        <v>0</v>
      </c>
      <c r="Z1048" s="99" t="str">
        <f t="shared" si="577"/>
        <v>J=</v>
      </c>
      <c r="AA1048" s="94">
        <f t="shared" si="578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570"/>
        <v>45925</v>
      </c>
      <c r="B1049" s="89">
        <f t="shared" si="563"/>
        <v>0</v>
      </c>
      <c r="C1049" s="89">
        <f t="shared" si="557"/>
        <v>3.1009221856947988E-9</v>
      </c>
      <c r="D1049" s="90">
        <f t="shared" si="571"/>
        <v>7205.03</v>
      </c>
      <c r="E1049" s="91">
        <f t="shared" si="560"/>
        <v>7245.38</v>
      </c>
      <c r="F1049" s="92">
        <f t="shared" si="561"/>
        <v>45891</v>
      </c>
      <c r="G1049" s="93">
        <f t="shared" si="564"/>
        <v>5.6002542668107669E-3</v>
      </c>
      <c r="H1049" s="94">
        <f t="shared" si="562"/>
        <v>45950</v>
      </c>
      <c r="I1049" s="94">
        <f t="shared" si="565"/>
        <v>45950</v>
      </c>
      <c r="J1049" s="95">
        <f t="shared" si="572"/>
        <v>20</v>
      </c>
      <c r="K1049" s="95">
        <f t="shared" si="559"/>
        <v>3</v>
      </c>
      <c r="L1049" s="8">
        <f t="shared" si="573"/>
        <v>1.0008380400000001</v>
      </c>
      <c r="M1049" s="96">
        <f t="shared" si="558"/>
        <v>1.0056002500000001</v>
      </c>
      <c r="N1049" s="96">
        <f t="shared" si="553"/>
        <v>1.1590102820905774</v>
      </c>
      <c r="O1049" s="89">
        <f t="shared" si="556"/>
        <v>1.15998157</v>
      </c>
      <c r="P1049" s="89">
        <f t="shared" si="566"/>
        <v>0</v>
      </c>
      <c r="Q1049" s="11">
        <f t="shared" si="576"/>
        <v>0</v>
      </c>
      <c r="R1049" s="7">
        <f t="shared" si="574"/>
        <v>0</v>
      </c>
      <c r="S1049" s="89">
        <f t="shared" si="555"/>
        <v>0</v>
      </c>
      <c r="T1049" s="98">
        <f t="shared" si="575"/>
        <v>8.5000000000000006E-2</v>
      </c>
      <c r="U1049" s="97">
        <f t="shared" si="554"/>
        <v>3</v>
      </c>
      <c r="V1049" s="97">
        <v>252</v>
      </c>
      <c r="W1049" s="96">
        <f t="shared" si="567"/>
        <v>1.000971662</v>
      </c>
      <c r="X1049" s="89">
        <f t="shared" si="568"/>
        <v>0</v>
      </c>
      <c r="Y1049" s="137">
        <f t="shared" si="569"/>
        <v>0</v>
      </c>
      <c r="Z1049" s="99" t="str">
        <f t="shared" si="577"/>
        <v>J=</v>
      </c>
      <c r="AA1049" s="94">
        <f t="shared" si="578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570"/>
        <v>45926</v>
      </c>
      <c r="B1050" s="89">
        <f t="shared" si="563"/>
        <v>0</v>
      </c>
      <c r="C1050" s="89">
        <f t="shared" si="557"/>
        <v>3.1009221856947988E-9</v>
      </c>
      <c r="D1050" s="90">
        <f t="shared" si="571"/>
        <v>7205.03</v>
      </c>
      <c r="E1050" s="91">
        <f t="shared" si="560"/>
        <v>7245.38</v>
      </c>
      <c r="F1050" s="92">
        <f t="shared" si="561"/>
        <v>45891</v>
      </c>
      <c r="G1050" s="93">
        <f t="shared" si="564"/>
        <v>5.6002542668107669E-3</v>
      </c>
      <c r="H1050" s="94">
        <f t="shared" si="562"/>
        <v>45950</v>
      </c>
      <c r="I1050" s="94">
        <f t="shared" si="565"/>
        <v>45950</v>
      </c>
      <c r="J1050" s="95">
        <f t="shared" si="572"/>
        <v>20</v>
      </c>
      <c r="K1050" s="95">
        <f t="shared" si="559"/>
        <v>4</v>
      </c>
      <c r="L1050" s="8">
        <f t="shared" si="573"/>
        <v>1.00111755</v>
      </c>
      <c r="M1050" s="96">
        <f t="shared" si="558"/>
        <v>1.0056002500000001</v>
      </c>
      <c r="N1050" s="96">
        <f t="shared" si="553"/>
        <v>1.1590102820905774</v>
      </c>
      <c r="O1050" s="89">
        <f t="shared" si="556"/>
        <v>1.16030553</v>
      </c>
      <c r="P1050" s="89">
        <f t="shared" si="566"/>
        <v>0</v>
      </c>
      <c r="Q1050" s="11">
        <f t="shared" si="576"/>
        <v>0</v>
      </c>
      <c r="R1050" s="7">
        <f t="shared" si="574"/>
        <v>0</v>
      </c>
      <c r="S1050" s="89">
        <f t="shared" si="555"/>
        <v>0</v>
      </c>
      <c r="T1050" s="98">
        <f t="shared" si="575"/>
        <v>8.5000000000000006E-2</v>
      </c>
      <c r="U1050" s="97">
        <f t="shared" si="554"/>
        <v>4</v>
      </c>
      <c r="V1050" s="97">
        <v>252</v>
      </c>
      <c r="W1050" s="96">
        <f t="shared" si="567"/>
        <v>1.001295759</v>
      </c>
      <c r="X1050" s="89">
        <f t="shared" si="568"/>
        <v>0</v>
      </c>
      <c r="Y1050" s="137">
        <f t="shared" si="569"/>
        <v>0</v>
      </c>
      <c r="Z1050" s="99" t="str">
        <f t="shared" si="577"/>
        <v>J=</v>
      </c>
      <c r="AA1050" s="94">
        <f t="shared" si="578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570"/>
        <v>45927</v>
      </c>
      <c r="B1051" s="89">
        <f t="shared" si="563"/>
        <v>0</v>
      </c>
      <c r="C1051" s="89">
        <f t="shared" si="557"/>
        <v>3.1009221856947988E-9</v>
      </c>
      <c r="D1051" s="90">
        <f t="shared" si="571"/>
        <v>7205.03</v>
      </c>
      <c r="E1051" s="91">
        <f t="shared" si="560"/>
        <v>7245.38</v>
      </c>
      <c r="F1051" s="92">
        <f t="shared" si="561"/>
        <v>45891</v>
      </c>
      <c r="G1051" s="93">
        <f t="shared" si="564"/>
        <v>5.6002542668107669E-3</v>
      </c>
      <c r="H1051" s="94">
        <f t="shared" si="562"/>
        <v>45950</v>
      </c>
      <c r="I1051" s="94">
        <f t="shared" si="565"/>
        <v>45950</v>
      </c>
      <c r="J1051" s="95">
        <f t="shared" si="572"/>
        <v>20</v>
      </c>
      <c r="K1051" s="95">
        <f t="shared" si="559"/>
        <v>5</v>
      </c>
      <c r="L1051" s="8">
        <f t="shared" si="573"/>
        <v>1.00139713</v>
      </c>
      <c r="M1051" s="96">
        <f t="shared" si="558"/>
        <v>1.0056002500000001</v>
      </c>
      <c r="N1051" s="96">
        <f t="shared" si="553"/>
        <v>1.1590102820905774</v>
      </c>
      <c r="O1051" s="89">
        <f t="shared" si="556"/>
        <v>1.16062957</v>
      </c>
      <c r="P1051" s="89">
        <f t="shared" si="566"/>
        <v>0</v>
      </c>
      <c r="Q1051" s="11">
        <f t="shared" si="576"/>
        <v>0</v>
      </c>
      <c r="R1051" s="7">
        <f t="shared" si="574"/>
        <v>0</v>
      </c>
      <c r="S1051" s="89">
        <f t="shared" si="555"/>
        <v>0</v>
      </c>
      <c r="T1051" s="98">
        <f t="shared" si="575"/>
        <v>8.5000000000000006E-2</v>
      </c>
      <c r="U1051" s="97">
        <f t="shared" si="554"/>
        <v>5</v>
      </c>
      <c r="V1051" s="97">
        <v>252</v>
      </c>
      <c r="W1051" s="96">
        <f t="shared" si="567"/>
        <v>1.0016199610000001</v>
      </c>
      <c r="X1051" s="89">
        <f t="shared" si="568"/>
        <v>0</v>
      </c>
      <c r="Y1051" s="137">
        <f t="shared" si="569"/>
        <v>0</v>
      </c>
      <c r="Z1051" s="99" t="str">
        <f t="shared" si="577"/>
        <v>J=</v>
      </c>
      <c r="AA1051" s="94">
        <f t="shared" si="578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570"/>
        <v>45928</v>
      </c>
      <c r="B1052" s="89">
        <f t="shared" si="563"/>
        <v>0</v>
      </c>
      <c r="C1052" s="89">
        <f t="shared" si="557"/>
        <v>3.1009221856947988E-9</v>
      </c>
      <c r="D1052" s="90">
        <f t="shared" si="571"/>
        <v>7205.03</v>
      </c>
      <c r="E1052" s="91">
        <f t="shared" si="560"/>
        <v>7245.38</v>
      </c>
      <c r="F1052" s="92">
        <f t="shared" si="561"/>
        <v>45891</v>
      </c>
      <c r="G1052" s="93">
        <f t="shared" si="564"/>
        <v>5.6002542668107669E-3</v>
      </c>
      <c r="H1052" s="94">
        <f t="shared" si="562"/>
        <v>45950</v>
      </c>
      <c r="I1052" s="94">
        <f t="shared" si="565"/>
        <v>45950</v>
      </c>
      <c r="J1052" s="95">
        <f t="shared" si="572"/>
        <v>20</v>
      </c>
      <c r="K1052" s="95">
        <f t="shared" si="559"/>
        <v>5</v>
      </c>
      <c r="L1052" s="8">
        <f t="shared" si="573"/>
        <v>1.00139713</v>
      </c>
      <c r="M1052" s="96">
        <f t="shared" si="558"/>
        <v>1.0056002500000001</v>
      </c>
      <c r="N1052" s="96">
        <f t="shared" si="553"/>
        <v>1.1590102820905774</v>
      </c>
      <c r="O1052" s="89">
        <f t="shared" si="556"/>
        <v>1.16062957</v>
      </c>
      <c r="P1052" s="89">
        <f t="shared" si="566"/>
        <v>0</v>
      </c>
      <c r="Q1052" s="11">
        <f t="shared" si="576"/>
        <v>0</v>
      </c>
      <c r="R1052" s="7">
        <f t="shared" si="574"/>
        <v>0</v>
      </c>
      <c r="S1052" s="89">
        <f t="shared" si="555"/>
        <v>0</v>
      </c>
      <c r="T1052" s="98">
        <f t="shared" si="575"/>
        <v>8.5000000000000006E-2</v>
      </c>
      <c r="U1052" s="97">
        <f t="shared" si="554"/>
        <v>5</v>
      </c>
      <c r="V1052" s="97">
        <v>252</v>
      </c>
      <c r="W1052" s="96">
        <f t="shared" si="567"/>
        <v>1.0016199610000001</v>
      </c>
      <c r="X1052" s="89">
        <f t="shared" si="568"/>
        <v>0</v>
      </c>
      <c r="Y1052" s="137">
        <f t="shared" si="569"/>
        <v>0</v>
      </c>
      <c r="Z1052" s="99" t="str">
        <f t="shared" si="577"/>
        <v>J=</v>
      </c>
      <c r="AA1052" s="94">
        <f t="shared" si="578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570"/>
        <v>45929</v>
      </c>
      <c r="B1053" s="89">
        <f t="shared" si="563"/>
        <v>0</v>
      </c>
      <c r="C1053" s="89">
        <f t="shared" si="557"/>
        <v>3.1009221856947988E-9</v>
      </c>
      <c r="D1053" s="90">
        <f t="shared" si="571"/>
        <v>7205.03</v>
      </c>
      <c r="E1053" s="91">
        <f t="shared" si="560"/>
        <v>7245.38</v>
      </c>
      <c r="F1053" s="92">
        <f t="shared" si="561"/>
        <v>45891</v>
      </c>
      <c r="G1053" s="93">
        <f t="shared" si="564"/>
        <v>5.6002542668107669E-3</v>
      </c>
      <c r="H1053" s="94">
        <f t="shared" si="562"/>
        <v>45950</v>
      </c>
      <c r="I1053" s="94">
        <f t="shared" si="565"/>
        <v>45950</v>
      </c>
      <c r="J1053" s="95">
        <f t="shared" si="572"/>
        <v>20</v>
      </c>
      <c r="K1053" s="95">
        <f t="shared" si="559"/>
        <v>5</v>
      </c>
      <c r="L1053" s="8">
        <f t="shared" si="573"/>
        <v>1.00139713</v>
      </c>
      <c r="M1053" s="96">
        <f t="shared" si="558"/>
        <v>1.0056002500000001</v>
      </c>
      <c r="N1053" s="96">
        <f t="shared" si="553"/>
        <v>1.1590102820905774</v>
      </c>
      <c r="O1053" s="89">
        <f t="shared" si="556"/>
        <v>1.16062957</v>
      </c>
      <c r="P1053" s="89">
        <f t="shared" si="566"/>
        <v>0</v>
      </c>
      <c r="Q1053" s="11">
        <f t="shared" si="576"/>
        <v>0</v>
      </c>
      <c r="R1053" s="7">
        <f t="shared" si="574"/>
        <v>0</v>
      </c>
      <c r="S1053" s="89">
        <f t="shared" si="555"/>
        <v>0</v>
      </c>
      <c r="T1053" s="98">
        <f t="shared" si="575"/>
        <v>8.5000000000000006E-2</v>
      </c>
      <c r="U1053" s="97">
        <f t="shared" si="554"/>
        <v>5</v>
      </c>
      <c r="V1053" s="97">
        <v>252</v>
      </c>
      <c r="W1053" s="96">
        <f t="shared" si="567"/>
        <v>1.0016199610000001</v>
      </c>
      <c r="X1053" s="89">
        <f t="shared" si="568"/>
        <v>0</v>
      </c>
      <c r="Y1053" s="137">
        <f t="shared" si="569"/>
        <v>0</v>
      </c>
      <c r="Z1053" s="99" t="str">
        <f t="shared" si="577"/>
        <v>J=</v>
      </c>
      <c r="AA1053" s="94">
        <f t="shared" si="578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570"/>
        <v>45930</v>
      </c>
      <c r="B1054" s="89">
        <f t="shared" si="563"/>
        <v>0</v>
      </c>
      <c r="C1054" s="89">
        <f t="shared" si="557"/>
        <v>3.1009221856947988E-9</v>
      </c>
      <c r="D1054" s="90">
        <f t="shared" si="571"/>
        <v>7205.03</v>
      </c>
      <c r="E1054" s="91">
        <f t="shared" si="560"/>
        <v>7245.38</v>
      </c>
      <c r="F1054" s="92">
        <f t="shared" si="561"/>
        <v>45891</v>
      </c>
      <c r="G1054" s="93">
        <f t="shared" si="564"/>
        <v>5.6002542668107669E-3</v>
      </c>
      <c r="H1054" s="94">
        <f t="shared" si="562"/>
        <v>45950</v>
      </c>
      <c r="I1054" s="94">
        <f t="shared" si="565"/>
        <v>45950</v>
      </c>
      <c r="J1054" s="95">
        <f t="shared" si="572"/>
        <v>20</v>
      </c>
      <c r="K1054" s="95">
        <f t="shared" si="559"/>
        <v>6</v>
      </c>
      <c r="L1054" s="8">
        <f t="shared" si="573"/>
        <v>1.0016767900000001</v>
      </c>
      <c r="M1054" s="96">
        <f t="shared" si="558"/>
        <v>1.0056002500000001</v>
      </c>
      <c r="N1054" s="96">
        <f t="shared" si="553"/>
        <v>1.1590102820905774</v>
      </c>
      <c r="O1054" s="89">
        <f t="shared" si="556"/>
        <v>1.1609536899999999</v>
      </c>
      <c r="P1054" s="89">
        <f t="shared" si="566"/>
        <v>0</v>
      </c>
      <c r="Q1054" s="11">
        <f t="shared" si="576"/>
        <v>0</v>
      </c>
      <c r="R1054" s="7">
        <f t="shared" si="574"/>
        <v>0</v>
      </c>
      <c r="S1054" s="89">
        <f t="shared" si="555"/>
        <v>0</v>
      </c>
      <c r="T1054" s="98">
        <f t="shared" si="575"/>
        <v>8.5000000000000006E-2</v>
      </c>
      <c r="U1054" s="97">
        <f t="shared" si="554"/>
        <v>6</v>
      </c>
      <c r="V1054" s="97">
        <v>252</v>
      </c>
      <c r="W1054" s="96">
        <f t="shared" si="567"/>
        <v>1.0019442679999999</v>
      </c>
      <c r="X1054" s="89">
        <f t="shared" si="568"/>
        <v>0</v>
      </c>
      <c r="Y1054" s="137">
        <f t="shared" si="569"/>
        <v>0</v>
      </c>
      <c r="Z1054" s="99" t="str">
        <f t="shared" si="577"/>
        <v>J=</v>
      </c>
      <c r="AA1054" s="94">
        <f t="shared" si="578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570"/>
        <v>45931</v>
      </c>
      <c r="B1055" s="89">
        <f t="shared" si="563"/>
        <v>0</v>
      </c>
      <c r="C1055" s="89">
        <f t="shared" si="557"/>
        <v>3.1009221856947988E-9</v>
      </c>
      <c r="D1055" s="90">
        <f t="shared" si="571"/>
        <v>7205.03</v>
      </c>
      <c r="E1055" s="91">
        <f t="shared" si="560"/>
        <v>7245.38</v>
      </c>
      <c r="F1055" s="92">
        <f t="shared" si="561"/>
        <v>45891</v>
      </c>
      <c r="G1055" s="93">
        <f t="shared" si="564"/>
        <v>5.6002542668107669E-3</v>
      </c>
      <c r="H1055" s="94">
        <f t="shared" si="562"/>
        <v>45950</v>
      </c>
      <c r="I1055" s="94">
        <f t="shared" si="565"/>
        <v>45950</v>
      </c>
      <c r="J1055" s="95">
        <f t="shared" si="572"/>
        <v>20</v>
      </c>
      <c r="K1055" s="95">
        <f t="shared" si="559"/>
        <v>7</v>
      </c>
      <c r="L1055" s="8">
        <f t="shared" si="573"/>
        <v>1.00195653</v>
      </c>
      <c r="M1055" s="96">
        <f t="shared" si="558"/>
        <v>1.0056002500000001</v>
      </c>
      <c r="N1055" s="96">
        <f t="shared" ref="N1055:N1118" si="579">IF(I1055&gt;I1054,N1054*M1055,N1054)</f>
        <v>1.1590102820905774</v>
      </c>
      <c r="O1055" s="89">
        <f t="shared" si="556"/>
        <v>1.1612779200000001</v>
      </c>
      <c r="P1055" s="89">
        <f t="shared" si="566"/>
        <v>0</v>
      </c>
      <c r="Q1055" s="11">
        <f t="shared" si="576"/>
        <v>0</v>
      </c>
      <c r="R1055" s="7">
        <f t="shared" si="574"/>
        <v>0</v>
      </c>
      <c r="S1055" s="89">
        <f t="shared" si="555"/>
        <v>0</v>
      </c>
      <c r="T1055" s="98">
        <f t="shared" si="575"/>
        <v>8.5000000000000006E-2</v>
      </c>
      <c r="U1055" s="97">
        <f t="shared" si="554"/>
        <v>7</v>
      </c>
      <c r="V1055" s="97">
        <v>252</v>
      </c>
      <c r="W1055" s="96">
        <f t="shared" si="567"/>
        <v>1.00226868</v>
      </c>
      <c r="X1055" s="89">
        <f t="shared" si="568"/>
        <v>0</v>
      </c>
      <c r="Y1055" s="137">
        <f t="shared" si="569"/>
        <v>0</v>
      </c>
      <c r="Z1055" s="99" t="str">
        <f t="shared" si="577"/>
        <v>J=</v>
      </c>
      <c r="AA1055" s="94">
        <f t="shared" si="578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570"/>
        <v>45932</v>
      </c>
      <c r="B1056" s="89">
        <f t="shared" si="563"/>
        <v>0</v>
      </c>
      <c r="C1056" s="89">
        <f t="shared" si="557"/>
        <v>3.1009221856947988E-9</v>
      </c>
      <c r="D1056" s="90">
        <f t="shared" si="571"/>
        <v>7205.03</v>
      </c>
      <c r="E1056" s="91">
        <f t="shared" si="560"/>
        <v>7245.38</v>
      </c>
      <c r="F1056" s="92">
        <f t="shared" si="561"/>
        <v>45891</v>
      </c>
      <c r="G1056" s="93">
        <f t="shared" si="564"/>
        <v>5.6002542668107669E-3</v>
      </c>
      <c r="H1056" s="94">
        <f t="shared" si="562"/>
        <v>45950</v>
      </c>
      <c r="I1056" s="94">
        <f t="shared" si="565"/>
        <v>45950</v>
      </c>
      <c r="J1056" s="95">
        <f t="shared" si="572"/>
        <v>20</v>
      </c>
      <c r="K1056" s="95">
        <f t="shared" si="559"/>
        <v>8</v>
      </c>
      <c r="L1056" s="8">
        <f t="shared" si="573"/>
        <v>1.0022363400000001</v>
      </c>
      <c r="M1056" s="96">
        <f t="shared" si="558"/>
        <v>1.0056002500000001</v>
      </c>
      <c r="N1056" s="96">
        <f t="shared" si="579"/>
        <v>1.1590102820905774</v>
      </c>
      <c r="O1056" s="89">
        <f t="shared" si="556"/>
        <v>1.16160222</v>
      </c>
      <c r="P1056" s="89">
        <f t="shared" si="566"/>
        <v>0</v>
      </c>
      <c r="Q1056" s="11">
        <f t="shared" si="576"/>
        <v>0</v>
      </c>
      <c r="R1056" s="7">
        <f t="shared" si="574"/>
        <v>0</v>
      </c>
      <c r="S1056" s="89">
        <f t="shared" si="555"/>
        <v>0</v>
      </c>
      <c r="T1056" s="98">
        <f t="shared" si="575"/>
        <v>8.5000000000000006E-2</v>
      </c>
      <c r="U1056" s="97">
        <f t="shared" si="554"/>
        <v>8</v>
      </c>
      <c r="V1056" s="97">
        <v>252</v>
      </c>
      <c r="W1056" s="96">
        <f t="shared" si="567"/>
        <v>1.0025931969999999</v>
      </c>
      <c r="X1056" s="89">
        <f t="shared" si="568"/>
        <v>0</v>
      </c>
      <c r="Y1056" s="137">
        <f t="shared" si="569"/>
        <v>0</v>
      </c>
      <c r="Z1056" s="99" t="str">
        <f t="shared" si="577"/>
        <v>J=</v>
      </c>
      <c r="AA1056" s="94">
        <f t="shared" si="578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570"/>
        <v>45933</v>
      </c>
      <c r="B1057" s="89">
        <f t="shared" si="563"/>
        <v>0</v>
      </c>
      <c r="C1057" s="89">
        <f t="shared" si="557"/>
        <v>3.1009221856947988E-9</v>
      </c>
      <c r="D1057" s="90">
        <f t="shared" si="571"/>
        <v>7205.03</v>
      </c>
      <c r="E1057" s="91">
        <f t="shared" si="560"/>
        <v>7245.38</v>
      </c>
      <c r="F1057" s="92">
        <f t="shared" si="561"/>
        <v>45891</v>
      </c>
      <c r="G1057" s="93">
        <f t="shared" si="564"/>
        <v>5.6002542668107669E-3</v>
      </c>
      <c r="H1057" s="94">
        <f t="shared" si="562"/>
        <v>45950</v>
      </c>
      <c r="I1057" s="94">
        <f t="shared" si="565"/>
        <v>45950</v>
      </c>
      <c r="J1057" s="95">
        <f t="shared" si="572"/>
        <v>20</v>
      </c>
      <c r="K1057" s="95">
        <f t="shared" si="559"/>
        <v>9</v>
      </c>
      <c r="L1057" s="8">
        <f t="shared" si="573"/>
        <v>1.0025162400000001</v>
      </c>
      <c r="M1057" s="96">
        <f t="shared" si="558"/>
        <v>1.0056002500000001</v>
      </c>
      <c r="N1057" s="96">
        <f t="shared" si="579"/>
        <v>1.1590102820905774</v>
      </c>
      <c r="O1057" s="89">
        <f t="shared" si="556"/>
        <v>1.16192663</v>
      </c>
      <c r="P1057" s="89">
        <f t="shared" si="566"/>
        <v>0</v>
      </c>
      <c r="Q1057" s="11">
        <f t="shared" si="576"/>
        <v>0</v>
      </c>
      <c r="R1057" s="7">
        <f t="shared" si="574"/>
        <v>0</v>
      </c>
      <c r="S1057" s="89">
        <f t="shared" si="555"/>
        <v>0</v>
      </c>
      <c r="T1057" s="98">
        <f t="shared" si="575"/>
        <v>8.5000000000000006E-2</v>
      </c>
      <c r="U1057" s="97">
        <f t="shared" si="554"/>
        <v>9</v>
      </c>
      <c r="V1057" s="97">
        <v>252</v>
      </c>
      <c r="W1057" s="96">
        <f t="shared" si="567"/>
        <v>1.0029178190000001</v>
      </c>
      <c r="X1057" s="89">
        <f t="shared" si="568"/>
        <v>0</v>
      </c>
      <c r="Y1057" s="137">
        <f t="shared" si="569"/>
        <v>0</v>
      </c>
      <c r="Z1057" s="99" t="str">
        <f t="shared" si="577"/>
        <v>J=</v>
      </c>
      <c r="AA1057" s="94">
        <f t="shared" si="578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570"/>
        <v>45934</v>
      </c>
      <c r="B1058" s="89">
        <f t="shared" si="563"/>
        <v>0</v>
      </c>
      <c r="C1058" s="89">
        <f t="shared" si="557"/>
        <v>3.1009221856947988E-9</v>
      </c>
      <c r="D1058" s="90">
        <f t="shared" si="571"/>
        <v>7205.03</v>
      </c>
      <c r="E1058" s="91">
        <f t="shared" si="560"/>
        <v>7245.38</v>
      </c>
      <c r="F1058" s="92">
        <f t="shared" si="561"/>
        <v>45891</v>
      </c>
      <c r="G1058" s="93">
        <f t="shared" si="564"/>
        <v>5.6002542668107669E-3</v>
      </c>
      <c r="H1058" s="94">
        <f t="shared" si="562"/>
        <v>45950</v>
      </c>
      <c r="I1058" s="94">
        <f t="shared" si="565"/>
        <v>45950</v>
      </c>
      <c r="J1058" s="95">
        <f t="shared" si="572"/>
        <v>20</v>
      </c>
      <c r="K1058" s="95">
        <f t="shared" si="559"/>
        <v>10</v>
      </c>
      <c r="L1058" s="8">
        <f t="shared" si="573"/>
        <v>1.0027962100000001</v>
      </c>
      <c r="M1058" s="96">
        <f t="shared" si="558"/>
        <v>1.0056002500000001</v>
      </c>
      <c r="N1058" s="96">
        <f t="shared" si="579"/>
        <v>1.1590102820905774</v>
      </c>
      <c r="O1058" s="89">
        <f t="shared" si="556"/>
        <v>1.1622511099999999</v>
      </c>
      <c r="P1058" s="89">
        <f t="shared" si="566"/>
        <v>0</v>
      </c>
      <c r="Q1058" s="11">
        <f t="shared" si="576"/>
        <v>0</v>
      </c>
      <c r="R1058" s="7">
        <f t="shared" si="574"/>
        <v>0</v>
      </c>
      <c r="S1058" s="89">
        <f t="shared" si="555"/>
        <v>0</v>
      </c>
      <c r="T1058" s="98">
        <f t="shared" si="575"/>
        <v>8.5000000000000006E-2</v>
      </c>
      <c r="U1058" s="97">
        <f t="shared" si="554"/>
        <v>10</v>
      </c>
      <c r="V1058" s="97">
        <v>252</v>
      </c>
      <c r="W1058" s="96">
        <f t="shared" si="567"/>
        <v>1.0032425469999999</v>
      </c>
      <c r="X1058" s="89">
        <f t="shared" si="568"/>
        <v>0</v>
      </c>
      <c r="Y1058" s="137">
        <f t="shared" si="569"/>
        <v>0</v>
      </c>
      <c r="Z1058" s="99" t="str">
        <f t="shared" si="577"/>
        <v>J=</v>
      </c>
      <c r="AA1058" s="94">
        <f t="shared" si="578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570"/>
        <v>45935</v>
      </c>
      <c r="B1059" s="89">
        <f t="shared" si="563"/>
        <v>0</v>
      </c>
      <c r="C1059" s="89">
        <f t="shared" si="557"/>
        <v>3.1009221856947988E-9</v>
      </c>
      <c r="D1059" s="90">
        <f t="shared" si="571"/>
        <v>7205.03</v>
      </c>
      <c r="E1059" s="91">
        <f t="shared" si="560"/>
        <v>7245.38</v>
      </c>
      <c r="F1059" s="92">
        <f t="shared" si="561"/>
        <v>45891</v>
      </c>
      <c r="G1059" s="93">
        <f t="shared" si="564"/>
        <v>5.6002542668107669E-3</v>
      </c>
      <c r="H1059" s="94">
        <f t="shared" si="562"/>
        <v>45950</v>
      </c>
      <c r="I1059" s="94">
        <f t="shared" si="565"/>
        <v>45950</v>
      </c>
      <c r="J1059" s="95">
        <f t="shared" si="572"/>
        <v>20</v>
      </c>
      <c r="K1059" s="95">
        <f t="shared" si="559"/>
        <v>10</v>
      </c>
      <c r="L1059" s="8">
        <f t="shared" si="573"/>
        <v>1.0027962100000001</v>
      </c>
      <c r="M1059" s="96">
        <f t="shared" si="558"/>
        <v>1.0056002500000001</v>
      </c>
      <c r="N1059" s="96">
        <f t="shared" si="579"/>
        <v>1.1590102820905774</v>
      </c>
      <c r="O1059" s="89">
        <f t="shared" si="556"/>
        <v>1.1622511099999999</v>
      </c>
      <c r="P1059" s="89">
        <f t="shared" si="566"/>
        <v>0</v>
      </c>
      <c r="Q1059" s="11">
        <f t="shared" si="576"/>
        <v>0</v>
      </c>
      <c r="R1059" s="7">
        <f t="shared" si="574"/>
        <v>0</v>
      </c>
      <c r="S1059" s="89">
        <f t="shared" si="555"/>
        <v>0</v>
      </c>
      <c r="T1059" s="98">
        <f t="shared" si="575"/>
        <v>8.5000000000000006E-2</v>
      </c>
      <c r="U1059" s="97">
        <f t="shared" si="554"/>
        <v>10</v>
      </c>
      <c r="V1059" s="97">
        <v>252</v>
      </c>
      <c r="W1059" s="96">
        <f t="shared" si="567"/>
        <v>1.0032425469999999</v>
      </c>
      <c r="X1059" s="89">
        <f t="shared" si="568"/>
        <v>0</v>
      </c>
      <c r="Y1059" s="137">
        <f t="shared" si="569"/>
        <v>0</v>
      </c>
      <c r="Z1059" s="99" t="str">
        <f t="shared" si="577"/>
        <v>J=</v>
      </c>
      <c r="AA1059" s="94">
        <f t="shared" si="578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570"/>
        <v>45936</v>
      </c>
      <c r="B1060" s="89">
        <f t="shared" si="563"/>
        <v>0</v>
      </c>
      <c r="C1060" s="89">
        <f t="shared" si="557"/>
        <v>3.1009221856947988E-9</v>
      </c>
      <c r="D1060" s="90">
        <f t="shared" si="571"/>
        <v>7205.03</v>
      </c>
      <c r="E1060" s="91">
        <f t="shared" si="560"/>
        <v>7245.38</v>
      </c>
      <c r="F1060" s="92">
        <f t="shared" si="561"/>
        <v>45891</v>
      </c>
      <c r="G1060" s="93">
        <f t="shared" si="564"/>
        <v>5.6002542668107669E-3</v>
      </c>
      <c r="H1060" s="94">
        <f t="shared" si="562"/>
        <v>45950</v>
      </c>
      <c r="I1060" s="94">
        <f t="shared" si="565"/>
        <v>45950</v>
      </c>
      <c r="J1060" s="95">
        <f t="shared" si="572"/>
        <v>20</v>
      </c>
      <c r="K1060" s="95">
        <f t="shared" si="559"/>
        <v>10</v>
      </c>
      <c r="L1060" s="8">
        <f t="shared" si="573"/>
        <v>1.0027962100000001</v>
      </c>
      <c r="M1060" s="96">
        <f t="shared" si="558"/>
        <v>1.0056002500000001</v>
      </c>
      <c r="N1060" s="96">
        <f t="shared" si="579"/>
        <v>1.1590102820905774</v>
      </c>
      <c r="O1060" s="89">
        <f t="shared" si="556"/>
        <v>1.1622511099999999</v>
      </c>
      <c r="P1060" s="89">
        <f t="shared" si="566"/>
        <v>0</v>
      </c>
      <c r="Q1060" s="11">
        <f t="shared" si="576"/>
        <v>0</v>
      </c>
      <c r="R1060" s="7">
        <f t="shared" si="574"/>
        <v>0</v>
      </c>
      <c r="S1060" s="89">
        <f t="shared" si="555"/>
        <v>0</v>
      </c>
      <c r="T1060" s="98">
        <f t="shared" si="575"/>
        <v>8.5000000000000006E-2</v>
      </c>
      <c r="U1060" s="97">
        <f t="shared" si="554"/>
        <v>10</v>
      </c>
      <c r="V1060" s="97">
        <v>252</v>
      </c>
      <c r="W1060" s="96">
        <f t="shared" si="567"/>
        <v>1.0032425469999999</v>
      </c>
      <c r="X1060" s="89">
        <f t="shared" si="568"/>
        <v>0</v>
      </c>
      <c r="Y1060" s="137">
        <f t="shared" si="569"/>
        <v>0</v>
      </c>
      <c r="Z1060" s="99" t="str">
        <f t="shared" si="577"/>
        <v>J=</v>
      </c>
      <c r="AA1060" s="94">
        <f t="shared" si="578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570"/>
        <v>45937</v>
      </c>
      <c r="B1061" s="89">
        <f t="shared" si="563"/>
        <v>0</v>
      </c>
      <c r="C1061" s="89">
        <f t="shared" si="557"/>
        <v>3.1009221856947988E-9</v>
      </c>
      <c r="D1061" s="90">
        <f t="shared" si="571"/>
        <v>7205.03</v>
      </c>
      <c r="E1061" s="91">
        <f t="shared" si="560"/>
        <v>7245.38</v>
      </c>
      <c r="F1061" s="92">
        <f t="shared" si="561"/>
        <v>45891</v>
      </c>
      <c r="G1061" s="93">
        <f t="shared" si="564"/>
        <v>5.6002542668107669E-3</v>
      </c>
      <c r="H1061" s="94">
        <f t="shared" si="562"/>
        <v>45950</v>
      </c>
      <c r="I1061" s="94">
        <f t="shared" si="565"/>
        <v>45950</v>
      </c>
      <c r="J1061" s="95">
        <f t="shared" si="572"/>
        <v>20</v>
      </c>
      <c r="K1061" s="95">
        <f t="shared" si="559"/>
        <v>11</v>
      </c>
      <c r="L1061" s="8">
        <f t="shared" si="573"/>
        <v>1.0030762600000001</v>
      </c>
      <c r="M1061" s="96">
        <f t="shared" si="558"/>
        <v>1.0056002500000001</v>
      </c>
      <c r="N1061" s="96">
        <f t="shared" si="579"/>
        <v>1.1590102820905774</v>
      </c>
      <c r="O1061" s="89">
        <f t="shared" si="556"/>
        <v>1.1625756899999999</v>
      </c>
      <c r="P1061" s="89">
        <f t="shared" si="566"/>
        <v>0</v>
      </c>
      <c r="Q1061" s="11">
        <f t="shared" si="576"/>
        <v>0</v>
      </c>
      <c r="R1061" s="7">
        <f t="shared" si="574"/>
        <v>0</v>
      </c>
      <c r="S1061" s="89">
        <f t="shared" si="555"/>
        <v>0</v>
      </c>
      <c r="T1061" s="98">
        <f t="shared" si="575"/>
        <v>8.5000000000000006E-2</v>
      </c>
      <c r="U1061" s="97">
        <f t="shared" ref="U1061:U1124" si="580">IF(Q1060&gt;0,1,IF(K1061=K1060,U1060,U1060+1))</f>
        <v>11</v>
      </c>
      <c r="V1061" s="97">
        <v>252</v>
      </c>
      <c r="W1061" s="96">
        <f t="shared" si="567"/>
        <v>1.0035673789999999</v>
      </c>
      <c r="X1061" s="89">
        <f t="shared" si="568"/>
        <v>0</v>
      </c>
      <c r="Y1061" s="137">
        <f t="shared" si="569"/>
        <v>0</v>
      </c>
      <c r="Z1061" s="99" t="str">
        <f t="shared" si="577"/>
        <v>J=</v>
      </c>
      <c r="AA1061" s="94">
        <f t="shared" si="578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570"/>
        <v>45938</v>
      </c>
      <c r="B1062" s="89">
        <f t="shared" si="563"/>
        <v>0</v>
      </c>
      <c r="C1062" s="89">
        <f t="shared" si="557"/>
        <v>3.1009221856947988E-9</v>
      </c>
      <c r="D1062" s="90">
        <f t="shared" si="571"/>
        <v>7205.03</v>
      </c>
      <c r="E1062" s="91">
        <f t="shared" si="560"/>
        <v>7245.38</v>
      </c>
      <c r="F1062" s="92">
        <f t="shared" si="561"/>
        <v>45891</v>
      </c>
      <c r="G1062" s="93">
        <f t="shared" si="564"/>
        <v>5.6002542668107669E-3</v>
      </c>
      <c r="H1062" s="94">
        <f t="shared" si="562"/>
        <v>45950</v>
      </c>
      <c r="I1062" s="94">
        <f t="shared" si="565"/>
        <v>45950</v>
      </c>
      <c r="J1062" s="95">
        <f t="shared" si="572"/>
        <v>20</v>
      </c>
      <c r="K1062" s="95">
        <f t="shared" si="559"/>
        <v>12</v>
      </c>
      <c r="L1062" s="8">
        <f t="shared" si="573"/>
        <v>1.00335639</v>
      </c>
      <c r="M1062" s="96">
        <f t="shared" si="558"/>
        <v>1.0056002500000001</v>
      </c>
      <c r="N1062" s="96">
        <f t="shared" si="579"/>
        <v>1.1590102820905774</v>
      </c>
      <c r="O1062" s="89">
        <f t="shared" si="556"/>
        <v>1.16290037</v>
      </c>
      <c r="P1062" s="89">
        <f t="shared" si="566"/>
        <v>0</v>
      </c>
      <c r="Q1062" s="11">
        <f t="shared" si="576"/>
        <v>0</v>
      </c>
      <c r="R1062" s="7">
        <f t="shared" si="574"/>
        <v>0</v>
      </c>
      <c r="S1062" s="89">
        <f t="shared" si="555"/>
        <v>0</v>
      </c>
      <c r="T1062" s="98">
        <f t="shared" si="575"/>
        <v>8.5000000000000006E-2</v>
      </c>
      <c r="U1062" s="97">
        <f t="shared" si="580"/>
        <v>12</v>
      </c>
      <c r="V1062" s="97">
        <v>252</v>
      </c>
      <c r="W1062" s="96">
        <f t="shared" si="567"/>
        <v>1.003892317</v>
      </c>
      <c r="X1062" s="89">
        <f t="shared" si="568"/>
        <v>0</v>
      </c>
      <c r="Y1062" s="137">
        <f t="shared" si="569"/>
        <v>0</v>
      </c>
      <c r="Z1062" s="99" t="str">
        <f t="shared" si="577"/>
        <v>J=</v>
      </c>
      <c r="AA1062" s="94">
        <f t="shared" si="578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570"/>
        <v>45939</v>
      </c>
      <c r="B1063" s="89">
        <f t="shared" si="563"/>
        <v>0</v>
      </c>
      <c r="C1063" s="89">
        <f t="shared" si="557"/>
        <v>3.1009221856947988E-9</v>
      </c>
      <c r="D1063" s="90">
        <f t="shared" si="571"/>
        <v>7205.03</v>
      </c>
      <c r="E1063" s="91">
        <f t="shared" si="560"/>
        <v>7245.38</v>
      </c>
      <c r="F1063" s="92">
        <f t="shared" si="561"/>
        <v>45891</v>
      </c>
      <c r="G1063" s="93">
        <f t="shared" si="564"/>
        <v>5.6002542668107669E-3</v>
      </c>
      <c r="H1063" s="94">
        <f t="shared" si="562"/>
        <v>45950</v>
      </c>
      <c r="I1063" s="94">
        <f t="shared" si="565"/>
        <v>45950</v>
      </c>
      <c r="J1063" s="95">
        <f t="shared" si="572"/>
        <v>20</v>
      </c>
      <c r="K1063" s="95">
        <f t="shared" si="559"/>
        <v>13</v>
      </c>
      <c r="L1063" s="8">
        <f t="shared" si="573"/>
        <v>1.0036366000000001</v>
      </c>
      <c r="M1063" s="96">
        <f t="shared" si="558"/>
        <v>1.0056002500000001</v>
      </c>
      <c r="N1063" s="96">
        <f t="shared" si="579"/>
        <v>1.1590102820905774</v>
      </c>
      <c r="O1063" s="89">
        <f t="shared" si="556"/>
        <v>1.1632251300000001</v>
      </c>
      <c r="P1063" s="89">
        <f t="shared" si="566"/>
        <v>0</v>
      </c>
      <c r="Q1063" s="11">
        <f t="shared" si="576"/>
        <v>0</v>
      </c>
      <c r="R1063" s="7">
        <f t="shared" si="574"/>
        <v>0</v>
      </c>
      <c r="S1063" s="89">
        <f t="shared" ref="S1063:S1126" si="581">IF(R1063&gt;0,TRUNC(R1063*P1063,8),0)</f>
        <v>0</v>
      </c>
      <c r="T1063" s="98">
        <f t="shared" si="575"/>
        <v>8.5000000000000006E-2</v>
      </c>
      <c r="U1063" s="97">
        <f t="shared" si="580"/>
        <v>13</v>
      </c>
      <c r="V1063" s="97">
        <v>252</v>
      </c>
      <c r="W1063" s="96">
        <f t="shared" si="567"/>
        <v>1.0042173590000001</v>
      </c>
      <c r="X1063" s="89">
        <f t="shared" si="568"/>
        <v>0</v>
      </c>
      <c r="Y1063" s="137">
        <f t="shared" si="569"/>
        <v>0</v>
      </c>
      <c r="Z1063" s="99" t="str">
        <f t="shared" si="577"/>
        <v>J=</v>
      </c>
      <c r="AA1063" s="94">
        <f t="shared" si="578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570"/>
        <v>45940</v>
      </c>
      <c r="B1064" s="89">
        <f t="shared" si="563"/>
        <v>0</v>
      </c>
      <c r="C1064" s="89">
        <f t="shared" si="557"/>
        <v>3.1009221856947988E-9</v>
      </c>
      <c r="D1064" s="90">
        <f t="shared" si="571"/>
        <v>7205.03</v>
      </c>
      <c r="E1064" s="91">
        <f t="shared" si="560"/>
        <v>7245.38</v>
      </c>
      <c r="F1064" s="92">
        <f t="shared" si="561"/>
        <v>45891</v>
      </c>
      <c r="G1064" s="93">
        <f t="shared" si="564"/>
        <v>5.6002542668107669E-3</v>
      </c>
      <c r="H1064" s="94">
        <f t="shared" si="562"/>
        <v>45950</v>
      </c>
      <c r="I1064" s="94">
        <f t="shared" si="565"/>
        <v>45950</v>
      </c>
      <c r="J1064" s="95">
        <f t="shared" si="572"/>
        <v>20</v>
      </c>
      <c r="K1064" s="95">
        <f t="shared" si="559"/>
        <v>14</v>
      </c>
      <c r="L1064" s="8">
        <f t="shared" si="573"/>
        <v>1.00391689</v>
      </c>
      <c r="M1064" s="96">
        <f t="shared" si="558"/>
        <v>1.0056002500000001</v>
      </c>
      <c r="N1064" s="96">
        <f t="shared" si="579"/>
        <v>1.1590102820905774</v>
      </c>
      <c r="O1064" s="89">
        <f t="shared" si="556"/>
        <v>1.1635499899999999</v>
      </c>
      <c r="P1064" s="89">
        <f t="shared" si="566"/>
        <v>0</v>
      </c>
      <c r="Q1064" s="11">
        <f t="shared" si="576"/>
        <v>0</v>
      </c>
      <c r="R1064" s="7">
        <f t="shared" si="574"/>
        <v>0</v>
      </c>
      <c r="S1064" s="89">
        <f t="shared" si="581"/>
        <v>0</v>
      </c>
      <c r="T1064" s="98">
        <f t="shared" si="575"/>
        <v>8.5000000000000006E-2</v>
      </c>
      <c r="U1064" s="97">
        <f t="shared" si="580"/>
        <v>14</v>
      </c>
      <c r="V1064" s="97">
        <v>252</v>
      </c>
      <c r="W1064" s="96">
        <f t="shared" si="567"/>
        <v>1.0045425079999999</v>
      </c>
      <c r="X1064" s="89">
        <f t="shared" si="568"/>
        <v>0</v>
      </c>
      <c r="Y1064" s="137">
        <f t="shared" si="569"/>
        <v>0</v>
      </c>
      <c r="Z1064" s="99" t="str">
        <f t="shared" si="577"/>
        <v>J=</v>
      </c>
      <c r="AA1064" s="94">
        <f t="shared" si="578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570"/>
        <v>45941</v>
      </c>
      <c r="B1065" s="89">
        <f t="shared" si="563"/>
        <v>0</v>
      </c>
      <c r="C1065" s="89">
        <f t="shared" si="557"/>
        <v>3.1009221856947988E-9</v>
      </c>
      <c r="D1065" s="90">
        <f t="shared" si="571"/>
        <v>7205.03</v>
      </c>
      <c r="E1065" s="91">
        <f t="shared" si="560"/>
        <v>7245.38</v>
      </c>
      <c r="F1065" s="92">
        <f t="shared" si="561"/>
        <v>45891</v>
      </c>
      <c r="G1065" s="93">
        <f t="shared" si="564"/>
        <v>5.6002542668107669E-3</v>
      </c>
      <c r="H1065" s="94">
        <f t="shared" si="562"/>
        <v>45950</v>
      </c>
      <c r="I1065" s="94">
        <f t="shared" si="565"/>
        <v>45950</v>
      </c>
      <c r="J1065" s="95">
        <f t="shared" si="572"/>
        <v>20</v>
      </c>
      <c r="K1065" s="95">
        <f t="shared" si="559"/>
        <v>15</v>
      </c>
      <c r="L1065" s="8">
        <f t="shared" si="573"/>
        <v>1.00419725</v>
      </c>
      <c r="M1065" s="96">
        <f t="shared" si="558"/>
        <v>1.0056002500000001</v>
      </c>
      <c r="N1065" s="96">
        <f t="shared" si="579"/>
        <v>1.1590102820905774</v>
      </c>
      <c r="O1065" s="89">
        <f t="shared" ref="O1065:O1128" si="582">TRUNC(TRUNC((L1065*N1065),15),8)</f>
        <v>1.16387493</v>
      </c>
      <c r="P1065" s="89">
        <f t="shared" si="566"/>
        <v>0</v>
      </c>
      <c r="Q1065" s="11">
        <f t="shared" si="576"/>
        <v>0</v>
      </c>
      <c r="R1065" s="7">
        <f t="shared" si="574"/>
        <v>0</v>
      </c>
      <c r="S1065" s="89">
        <f t="shared" si="581"/>
        <v>0</v>
      </c>
      <c r="T1065" s="98">
        <f t="shared" si="575"/>
        <v>8.5000000000000006E-2</v>
      </c>
      <c r="U1065" s="97">
        <f t="shared" si="580"/>
        <v>15</v>
      </c>
      <c r="V1065" s="97">
        <v>252</v>
      </c>
      <c r="W1065" s="96">
        <f t="shared" si="567"/>
        <v>1.0048677610000001</v>
      </c>
      <c r="X1065" s="89">
        <f t="shared" si="568"/>
        <v>0</v>
      </c>
      <c r="Y1065" s="137">
        <f t="shared" si="569"/>
        <v>0</v>
      </c>
      <c r="Z1065" s="99" t="str">
        <f t="shared" si="577"/>
        <v>J=</v>
      </c>
      <c r="AA1065" s="94">
        <f t="shared" si="578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570"/>
        <v>45942</v>
      </c>
      <c r="B1066" s="89">
        <f t="shared" si="563"/>
        <v>0</v>
      </c>
      <c r="C1066" s="89">
        <f t="shared" ref="C1066:C1129" si="583">C1065-(S1065/O1065)</f>
        <v>3.1009221856947988E-9</v>
      </c>
      <c r="D1066" s="90">
        <f t="shared" si="571"/>
        <v>7205.03</v>
      </c>
      <c r="E1066" s="91">
        <f t="shared" si="560"/>
        <v>7245.38</v>
      </c>
      <c r="F1066" s="92">
        <f t="shared" si="561"/>
        <v>45891</v>
      </c>
      <c r="G1066" s="93">
        <f t="shared" si="564"/>
        <v>5.6002542668107669E-3</v>
      </c>
      <c r="H1066" s="94">
        <f t="shared" si="562"/>
        <v>45950</v>
      </c>
      <c r="I1066" s="94">
        <f t="shared" si="565"/>
        <v>45950</v>
      </c>
      <c r="J1066" s="95">
        <f t="shared" si="572"/>
        <v>20</v>
      </c>
      <c r="K1066" s="95">
        <f t="shared" si="559"/>
        <v>15</v>
      </c>
      <c r="L1066" s="8">
        <f t="shared" si="573"/>
        <v>1.00419725</v>
      </c>
      <c r="M1066" s="96">
        <f t="shared" ref="M1066:M1129" si="584">IF(I1066&gt;I1065,L1065,M1065)</f>
        <v>1.0056002500000001</v>
      </c>
      <c r="N1066" s="96">
        <f t="shared" si="579"/>
        <v>1.1590102820905774</v>
      </c>
      <c r="O1066" s="89">
        <f t="shared" si="582"/>
        <v>1.16387493</v>
      </c>
      <c r="P1066" s="89">
        <f t="shared" si="566"/>
        <v>0</v>
      </c>
      <c r="Q1066" s="11">
        <f t="shared" si="576"/>
        <v>0</v>
      </c>
      <c r="R1066" s="7">
        <f t="shared" si="574"/>
        <v>0</v>
      </c>
      <c r="S1066" s="89">
        <f t="shared" si="581"/>
        <v>0</v>
      </c>
      <c r="T1066" s="98">
        <f t="shared" si="575"/>
        <v>8.5000000000000006E-2</v>
      </c>
      <c r="U1066" s="97">
        <f t="shared" si="580"/>
        <v>15</v>
      </c>
      <c r="V1066" s="97">
        <v>252</v>
      </c>
      <c r="W1066" s="96">
        <f t="shared" si="567"/>
        <v>1.0048677610000001</v>
      </c>
      <c r="X1066" s="89">
        <f t="shared" si="568"/>
        <v>0</v>
      </c>
      <c r="Y1066" s="137">
        <f t="shared" si="569"/>
        <v>0</v>
      </c>
      <c r="Z1066" s="99" t="str">
        <f t="shared" si="577"/>
        <v>J=</v>
      </c>
      <c r="AA1066" s="94">
        <f t="shared" si="578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570"/>
        <v>45943</v>
      </c>
      <c r="B1067" s="89">
        <f t="shared" si="563"/>
        <v>0</v>
      </c>
      <c r="C1067" s="89">
        <f t="shared" si="583"/>
        <v>3.1009221856947988E-9</v>
      </c>
      <c r="D1067" s="90">
        <f t="shared" si="571"/>
        <v>7205.03</v>
      </c>
      <c r="E1067" s="91">
        <f t="shared" si="560"/>
        <v>7245.38</v>
      </c>
      <c r="F1067" s="92">
        <f t="shared" si="561"/>
        <v>45891</v>
      </c>
      <c r="G1067" s="93">
        <f t="shared" si="564"/>
        <v>5.6002542668107669E-3</v>
      </c>
      <c r="H1067" s="94">
        <f t="shared" si="562"/>
        <v>45950</v>
      </c>
      <c r="I1067" s="94">
        <f t="shared" si="565"/>
        <v>45950</v>
      </c>
      <c r="J1067" s="95">
        <f t="shared" si="572"/>
        <v>20</v>
      </c>
      <c r="K1067" s="95">
        <f t="shared" ref="K1067:K1130" si="585">(J1067-(NETWORKDAYS(A1067,I1067,AD$201:AD$502)-1))</f>
        <v>15</v>
      </c>
      <c r="L1067" s="8">
        <f t="shared" si="573"/>
        <v>1.00419725</v>
      </c>
      <c r="M1067" s="96">
        <f t="shared" si="584"/>
        <v>1.0056002500000001</v>
      </c>
      <c r="N1067" s="96">
        <f t="shared" si="579"/>
        <v>1.1590102820905774</v>
      </c>
      <c r="O1067" s="89">
        <f t="shared" si="582"/>
        <v>1.16387493</v>
      </c>
      <c r="P1067" s="89">
        <f t="shared" si="566"/>
        <v>0</v>
      </c>
      <c r="Q1067" s="11">
        <f t="shared" si="576"/>
        <v>0</v>
      </c>
      <c r="R1067" s="7">
        <f t="shared" si="574"/>
        <v>0</v>
      </c>
      <c r="S1067" s="89">
        <f t="shared" si="581"/>
        <v>0</v>
      </c>
      <c r="T1067" s="98">
        <f t="shared" si="575"/>
        <v>8.5000000000000006E-2</v>
      </c>
      <c r="U1067" s="97">
        <f t="shared" si="580"/>
        <v>15</v>
      </c>
      <c r="V1067" s="97">
        <v>252</v>
      </c>
      <c r="W1067" s="96">
        <f t="shared" si="567"/>
        <v>1.0048677610000001</v>
      </c>
      <c r="X1067" s="89">
        <f t="shared" si="568"/>
        <v>0</v>
      </c>
      <c r="Y1067" s="137">
        <f t="shared" si="569"/>
        <v>0</v>
      </c>
      <c r="Z1067" s="99" t="str">
        <f t="shared" si="577"/>
        <v>J=</v>
      </c>
      <c r="AA1067" s="94">
        <f t="shared" si="578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570"/>
        <v>45944</v>
      </c>
      <c r="B1068" s="89">
        <f t="shared" si="563"/>
        <v>0</v>
      </c>
      <c r="C1068" s="89">
        <f t="shared" si="583"/>
        <v>3.1009221856947988E-9</v>
      </c>
      <c r="D1068" s="90">
        <f t="shared" si="571"/>
        <v>7205.03</v>
      </c>
      <c r="E1068" s="91">
        <f t="shared" ref="E1068:E1131" si="586">IF($K1068=1,VLOOKUP($A1067,$AO$10:$AS$200,4),E1067)</f>
        <v>7245.38</v>
      </c>
      <c r="F1068" s="92">
        <f t="shared" ref="F1068:F1131" si="587">IF($K1068=1,VLOOKUP($A1067,$AO$10:$AS$200,5),F1067)</f>
        <v>45891</v>
      </c>
      <c r="G1068" s="93">
        <f t="shared" si="564"/>
        <v>5.6002542668107669E-3</v>
      </c>
      <c r="H1068" s="94">
        <f t="shared" ref="H1068:H1131" si="588">IF(DAY(A1068)=H$9,VLOOKUP(A1068,AH$118:AN$450,4),H1067)</f>
        <v>45950</v>
      </c>
      <c r="I1068" s="94">
        <f t="shared" si="565"/>
        <v>45950</v>
      </c>
      <c r="J1068" s="95">
        <f t="shared" si="572"/>
        <v>20</v>
      </c>
      <c r="K1068" s="95">
        <f t="shared" si="585"/>
        <v>16</v>
      </c>
      <c r="L1068" s="8">
        <f t="shared" si="573"/>
        <v>1.0044776900000001</v>
      </c>
      <c r="M1068" s="96">
        <f t="shared" si="584"/>
        <v>1.0056002500000001</v>
      </c>
      <c r="N1068" s="96">
        <f t="shared" si="579"/>
        <v>1.1590102820905774</v>
      </c>
      <c r="O1068" s="89">
        <f t="shared" si="582"/>
        <v>1.1641999700000001</v>
      </c>
      <c r="P1068" s="89">
        <f t="shared" si="566"/>
        <v>0</v>
      </c>
      <c r="Q1068" s="11">
        <f t="shared" si="576"/>
        <v>0</v>
      </c>
      <c r="R1068" s="7">
        <f t="shared" si="574"/>
        <v>0</v>
      </c>
      <c r="S1068" s="89">
        <f t="shared" si="581"/>
        <v>0</v>
      </c>
      <c r="T1068" s="98">
        <f t="shared" si="575"/>
        <v>8.5000000000000006E-2</v>
      </c>
      <c r="U1068" s="97">
        <f t="shared" si="580"/>
        <v>16</v>
      </c>
      <c r="V1068" s="97">
        <v>252</v>
      </c>
      <c r="W1068" s="96">
        <f t="shared" si="567"/>
        <v>1.0051931190000001</v>
      </c>
      <c r="X1068" s="89">
        <f t="shared" si="568"/>
        <v>0</v>
      </c>
      <c r="Y1068" s="137">
        <f t="shared" si="569"/>
        <v>0</v>
      </c>
      <c r="Z1068" s="99" t="str">
        <f t="shared" si="577"/>
        <v>J=</v>
      </c>
      <c r="AA1068" s="94">
        <f t="shared" si="578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570"/>
        <v>45945</v>
      </c>
      <c r="B1069" s="89">
        <f t="shared" si="563"/>
        <v>0</v>
      </c>
      <c r="C1069" s="89">
        <f t="shared" si="583"/>
        <v>3.1009221856947988E-9</v>
      </c>
      <c r="D1069" s="90">
        <f t="shared" si="571"/>
        <v>7205.03</v>
      </c>
      <c r="E1069" s="91">
        <f t="shared" si="586"/>
        <v>7245.38</v>
      </c>
      <c r="F1069" s="92">
        <f t="shared" si="587"/>
        <v>45891</v>
      </c>
      <c r="G1069" s="93">
        <f t="shared" si="564"/>
        <v>5.6002542668107669E-3</v>
      </c>
      <c r="H1069" s="94">
        <f t="shared" si="588"/>
        <v>45950</v>
      </c>
      <c r="I1069" s="94">
        <f t="shared" si="565"/>
        <v>45950</v>
      </c>
      <c r="J1069" s="95">
        <f t="shared" si="572"/>
        <v>20</v>
      </c>
      <c r="K1069" s="95">
        <f t="shared" si="585"/>
        <v>17</v>
      </c>
      <c r="L1069" s="8">
        <f t="shared" si="573"/>
        <v>1.00475822</v>
      </c>
      <c r="M1069" s="96">
        <f t="shared" si="584"/>
        <v>1.0056002500000001</v>
      </c>
      <c r="N1069" s="96">
        <f t="shared" si="579"/>
        <v>1.1590102820905774</v>
      </c>
      <c r="O1069" s="89">
        <f t="shared" si="582"/>
        <v>1.1645251000000001</v>
      </c>
      <c r="P1069" s="89">
        <f t="shared" si="566"/>
        <v>0</v>
      </c>
      <c r="Q1069" s="11">
        <f t="shared" si="576"/>
        <v>0</v>
      </c>
      <c r="R1069" s="7">
        <f t="shared" si="574"/>
        <v>0</v>
      </c>
      <c r="S1069" s="89">
        <f t="shared" si="581"/>
        <v>0</v>
      </c>
      <c r="T1069" s="98">
        <f t="shared" si="575"/>
        <v>8.5000000000000006E-2</v>
      </c>
      <c r="U1069" s="97">
        <f t="shared" si="580"/>
        <v>17</v>
      </c>
      <c r="V1069" s="97">
        <v>252</v>
      </c>
      <c r="W1069" s="96">
        <f t="shared" si="567"/>
        <v>1.005518583</v>
      </c>
      <c r="X1069" s="89">
        <f t="shared" si="568"/>
        <v>0</v>
      </c>
      <c r="Y1069" s="137">
        <f t="shared" si="569"/>
        <v>0</v>
      </c>
      <c r="Z1069" s="99" t="str">
        <f t="shared" si="577"/>
        <v>J=</v>
      </c>
      <c r="AA1069" s="94">
        <f t="shared" si="578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570"/>
        <v>45946</v>
      </c>
      <c r="B1070" s="89">
        <f t="shared" si="563"/>
        <v>0</v>
      </c>
      <c r="C1070" s="89">
        <f t="shared" si="583"/>
        <v>3.1009221856947988E-9</v>
      </c>
      <c r="D1070" s="90">
        <f t="shared" si="571"/>
        <v>7205.03</v>
      </c>
      <c r="E1070" s="91">
        <f t="shared" si="586"/>
        <v>7245.38</v>
      </c>
      <c r="F1070" s="92">
        <f t="shared" si="587"/>
        <v>45891</v>
      </c>
      <c r="G1070" s="93">
        <f t="shared" si="564"/>
        <v>5.6002542668107669E-3</v>
      </c>
      <c r="H1070" s="94">
        <f t="shared" si="588"/>
        <v>45950</v>
      </c>
      <c r="I1070" s="94">
        <f t="shared" si="565"/>
        <v>45950</v>
      </c>
      <c r="J1070" s="95">
        <f t="shared" si="572"/>
        <v>20</v>
      </c>
      <c r="K1070" s="95">
        <f t="shared" si="585"/>
        <v>18</v>
      </c>
      <c r="L1070" s="8">
        <f t="shared" si="573"/>
        <v>1.00503882</v>
      </c>
      <c r="M1070" s="96">
        <f t="shared" si="584"/>
        <v>1.0056002500000001</v>
      </c>
      <c r="N1070" s="96">
        <f t="shared" si="579"/>
        <v>1.1590102820905774</v>
      </c>
      <c r="O1070" s="89">
        <f t="shared" si="582"/>
        <v>1.16485032</v>
      </c>
      <c r="P1070" s="89">
        <f t="shared" si="566"/>
        <v>0</v>
      </c>
      <c r="Q1070" s="11">
        <f t="shared" si="576"/>
        <v>0</v>
      </c>
      <c r="R1070" s="7">
        <f t="shared" si="574"/>
        <v>0</v>
      </c>
      <c r="S1070" s="89">
        <f t="shared" si="581"/>
        <v>0</v>
      </c>
      <c r="T1070" s="98">
        <f t="shared" si="575"/>
        <v>8.5000000000000006E-2</v>
      </c>
      <c r="U1070" s="97">
        <f t="shared" si="580"/>
        <v>18</v>
      </c>
      <c r="V1070" s="97">
        <v>252</v>
      </c>
      <c r="W1070" s="96">
        <f t="shared" si="567"/>
        <v>1.005844153</v>
      </c>
      <c r="X1070" s="89">
        <f t="shared" si="568"/>
        <v>0</v>
      </c>
      <c r="Y1070" s="137">
        <f t="shared" si="569"/>
        <v>0</v>
      </c>
      <c r="Z1070" s="99" t="str">
        <f t="shared" si="577"/>
        <v>J=</v>
      </c>
      <c r="AA1070" s="94">
        <f t="shared" si="578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570"/>
        <v>45947</v>
      </c>
      <c r="B1071" s="89">
        <f t="shared" si="563"/>
        <v>0</v>
      </c>
      <c r="C1071" s="89">
        <f t="shared" si="583"/>
        <v>3.1009221856947988E-9</v>
      </c>
      <c r="D1071" s="90">
        <f t="shared" si="571"/>
        <v>7205.03</v>
      </c>
      <c r="E1071" s="91">
        <f t="shared" si="586"/>
        <v>7245.38</v>
      </c>
      <c r="F1071" s="92">
        <f t="shared" si="587"/>
        <v>45891</v>
      </c>
      <c r="G1071" s="93">
        <f t="shared" si="564"/>
        <v>5.6002542668107669E-3</v>
      </c>
      <c r="H1071" s="94">
        <f t="shared" si="588"/>
        <v>45950</v>
      </c>
      <c r="I1071" s="94">
        <f t="shared" si="565"/>
        <v>45950</v>
      </c>
      <c r="J1071" s="95">
        <f t="shared" si="572"/>
        <v>20</v>
      </c>
      <c r="K1071" s="95">
        <f t="shared" si="585"/>
        <v>19</v>
      </c>
      <c r="L1071" s="8">
        <f t="shared" si="573"/>
        <v>1.00531949</v>
      </c>
      <c r="M1071" s="96">
        <f t="shared" si="584"/>
        <v>1.0056002500000001</v>
      </c>
      <c r="N1071" s="96">
        <f t="shared" si="579"/>
        <v>1.1590102820905774</v>
      </c>
      <c r="O1071" s="89">
        <f t="shared" si="582"/>
        <v>1.1651756200000001</v>
      </c>
      <c r="P1071" s="89">
        <f t="shared" si="566"/>
        <v>0</v>
      </c>
      <c r="Q1071" s="11">
        <f t="shared" si="576"/>
        <v>0</v>
      </c>
      <c r="R1071" s="7">
        <f t="shared" si="574"/>
        <v>0</v>
      </c>
      <c r="S1071" s="89">
        <f t="shared" si="581"/>
        <v>0</v>
      </c>
      <c r="T1071" s="98">
        <f t="shared" si="575"/>
        <v>8.5000000000000006E-2</v>
      </c>
      <c r="U1071" s="97">
        <f t="shared" si="580"/>
        <v>19</v>
      </c>
      <c r="V1071" s="97">
        <v>252</v>
      </c>
      <c r="W1071" s="96">
        <f t="shared" si="567"/>
        <v>1.0061698269999999</v>
      </c>
      <c r="X1071" s="89">
        <f t="shared" si="568"/>
        <v>0</v>
      </c>
      <c r="Y1071" s="137">
        <f t="shared" si="569"/>
        <v>0</v>
      </c>
      <c r="Z1071" s="99" t="str">
        <f t="shared" si="577"/>
        <v>J=</v>
      </c>
      <c r="AA1071" s="94">
        <f t="shared" si="578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570"/>
        <v>45948</v>
      </c>
      <c r="B1072" s="89">
        <f t="shared" si="563"/>
        <v>0</v>
      </c>
      <c r="C1072" s="89">
        <f t="shared" si="583"/>
        <v>3.1009221856947988E-9</v>
      </c>
      <c r="D1072" s="90">
        <f t="shared" si="571"/>
        <v>7205.03</v>
      </c>
      <c r="E1072" s="91">
        <f t="shared" si="586"/>
        <v>7245.38</v>
      </c>
      <c r="F1072" s="92">
        <f t="shared" si="587"/>
        <v>45891</v>
      </c>
      <c r="G1072" s="93">
        <f t="shared" si="564"/>
        <v>5.6002542668107669E-3</v>
      </c>
      <c r="H1072" s="94">
        <f t="shared" si="588"/>
        <v>45950</v>
      </c>
      <c r="I1072" s="94">
        <f t="shared" si="565"/>
        <v>45950</v>
      </c>
      <c r="J1072" s="95">
        <f t="shared" si="572"/>
        <v>20</v>
      </c>
      <c r="K1072" s="95">
        <f t="shared" si="585"/>
        <v>20</v>
      </c>
      <c r="L1072" s="8">
        <f t="shared" si="573"/>
        <v>1.0056002500000001</v>
      </c>
      <c r="M1072" s="96">
        <f t="shared" si="584"/>
        <v>1.0056002500000001</v>
      </c>
      <c r="N1072" s="96">
        <f t="shared" si="579"/>
        <v>1.1590102820905774</v>
      </c>
      <c r="O1072" s="89">
        <f t="shared" si="582"/>
        <v>1.16550102</v>
      </c>
      <c r="P1072" s="89">
        <f t="shared" si="566"/>
        <v>0</v>
      </c>
      <c r="Q1072" s="11">
        <f t="shared" si="576"/>
        <v>0</v>
      </c>
      <c r="R1072" s="7">
        <f t="shared" si="574"/>
        <v>0</v>
      </c>
      <c r="S1072" s="89">
        <f t="shared" si="581"/>
        <v>0</v>
      </c>
      <c r="T1072" s="98">
        <f t="shared" si="575"/>
        <v>8.5000000000000006E-2</v>
      </c>
      <c r="U1072" s="97">
        <f t="shared" si="580"/>
        <v>20</v>
      </c>
      <c r="V1072" s="97">
        <v>252</v>
      </c>
      <c r="W1072" s="96">
        <f t="shared" si="567"/>
        <v>1.006495608</v>
      </c>
      <c r="X1072" s="89">
        <f t="shared" si="568"/>
        <v>0</v>
      </c>
      <c r="Y1072" s="137">
        <f t="shared" si="569"/>
        <v>0</v>
      </c>
      <c r="Z1072" s="99" t="str">
        <f t="shared" si="577"/>
        <v>J=</v>
      </c>
      <c r="AA1072" s="94">
        <f t="shared" si="578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570"/>
        <v>45949</v>
      </c>
      <c r="B1073" s="89">
        <f t="shared" si="563"/>
        <v>0</v>
      </c>
      <c r="C1073" s="89">
        <f t="shared" si="583"/>
        <v>3.1009221856947988E-9</v>
      </c>
      <c r="D1073" s="90">
        <f t="shared" si="571"/>
        <v>7205.03</v>
      </c>
      <c r="E1073" s="91">
        <f t="shared" si="586"/>
        <v>7245.38</v>
      </c>
      <c r="F1073" s="92">
        <f t="shared" si="587"/>
        <v>45891</v>
      </c>
      <c r="G1073" s="93">
        <f t="shared" si="564"/>
        <v>5.6002542668107669E-3</v>
      </c>
      <c r="H1073" s="94">
        <f t="shared" si="588"/>
        <v>45950</v>
      </c>
      <c r="I1073" s="94">
        <f t="shared" si="565"/>
        <v>45950</v>
      </c>
      <c r="J1073" s="95">
        <f t="shared" si="572"/>
        <v>20</v>
      </c>
      <c r="K1073" s="95">
        <f t="shared" si="585"/>
        <v>20</v>
      </c>
      <c r="L1073" s="8">
        <f t="shared" si="573"/>
        <v>1.0056002500000001</v>
      </c>
      <c r="M1073" s="96">
        <f t="shared" si="584"/>
        <v>1.0056002500000001</v>
      </c>
      <c r="N1073" s="96">
        <f t="shared" si="579"/>
        <v>1.1590102820905774</v>
      </c>
      <c r="O1073" s="89">
        <f t="shared" si="582"/>
        <v>1.16550102</v>
      </c>
      <c r="P1073" s="89">
        <f t="shared" si="566"/>
        <v>0</v>
      </c>
      <c r="Q1073" s="11">
        <f t="shared" si="576"/>
        <v>0</v>
      </c>
      <c r="R1073" s="7">
        <f t="shared" si="574"/>
        <v>0</v>
      </c>
      <c r="S1073" s="89">
        <f t="shared" si="581"/>
        <v>0</v>
      </c>
      <c r="T1073" s="98">
        <f t="shared" si="575"/>
        <v>8.5000000000000006E-2</v>
      </c>
      <c r="U1073" s="97">
        <f t="shared" si="580"/>
        <v>20</v>
      </c>
      <c r="V1073" s="97">
        <v>252</v>
      </c>
      <c r="W1073" s="96">
        <f t="shared" si="567"/>
        <v>1.006495608</v>
      </c>
      <c r="X1073" s="89">
        <f t="shared" si="568"/>
        <v>0</v>
      </c>
      <c r="Y1073" s="137">
        <f t="shared" si="569"/>
        <v>0</v>
      </c>
      <c r="Z1073" s="99" t="str">
        <f t="shared" si="577"/>
        <v>J=</v>
      </c>
      <c r="AA1073" s="94">
        <f t="shared" si="578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570"/>
        <v>45950</v>
      </c>
      <c r="B1074" s="89">
        <f t="shared" si="563"/>
        <v>0</v>
      </c>
      <c r="C1074" s="89">
        <f t="shared" si="583"/>
        <v>3.1009221856947988E-9</v>
      </c>
      <c r="D1074" s="90">
        <f t="shared" si="571"/>
        <v>7205.03</v>
      </c>
      <c r="E1074" s="91">
        <f t="shared" si="586"/>
        <v>7245.38</v>
      </c>
      <c r="F1074" s="92">
        <f t="shared" si="587"/>
        <v>45891</v>
      </c>
      <c r="G1074" s="93">
        <f t="shared" si="564"/>
        <v>5.6002542668107669E-3</v>
      </c>
      <c r="H1074" s="94">
        <f t="shared" si="588"/>
        <v>45982</v>
      </c>
      <c r="I1074" s="94">
        <f t="shared" si="565"/>
        <v>45950</v>
      </c>
      <c r="J1074" s="95">
        <f t="shared" si="572"/>
        <v>20</v>
      </c>
      <c r="K1074" s="95">
        <f t="shared" si="585"/>
        <v>20</v>
      </c>
      <c r="L1074" s="8">
        <f t="shared" si="573"/>
        <v>1.0056002500000001</v>
      </c>
      <c r="M1074" s="96">
        <f t="shared" si="584"/>
        <v>1.0056002500000001</v>
      </c>
      <c r="N1074" s="96">
        <f t="shared" si="579"/>
        <v>1.1590102820905774</v>
      </c>
      <c r="O1074" s="89">
        <f t="shared" si="582"/>
        <v>1.16550102</v>
      </c>
      <c r="P1074" s="89">
        <f t="shared" si="566"/>
        <v>0</v>
      </c>
      <c r="Q1074" s="11">
        <f t="shared" si="576"/>
        <v>35</v>
      </c>
      <c r="R1074" s="7">
        <f t="shared" si="574"/>
        <v>2.5721000000000001E-2</v>
      </c>
      <c r="S1074" s="89">
        <f t="shared" si="581"/>
        <v>0</v>
      </c>
      <c r="T1074" s="98">
        <f t="shared" si="575"/>
        <v>8.5000000000000006E-2</v>
      </c>
      <c r="U1074" s="97">
        <f t="shared" si="580"/>
        <v>20</v>
      </c>
      <c r="V1074" s="97">
        <v>252</v>
      </c>
      <c r="W1074" s="96">
        <f t="shared" si="567"/>
        <v>1.006495608</v>
      </c>
      <c r="X1074" s="89">
        <f t="shared" si="568"/>
        <v>0</v>
      </c>
      <c r="Y1074" s="137">
        <f t="shared" si="569"/>
        <v>0</v>
      </c>
      <c r="Z1074" s="99" t="str">
        <f t="shared" si="577"/>
        <v>J=</v>
      </c>
      <c r="AA1074" s="94">
        <f t="shared" si="578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570"/>
        <v>45951</v>
      </c>
      <c r="B1075" s="89">
        <f t="shared" si="563"/>
        <v>0</v>
      </c>
      <c r="C1075" s="89">
        <f t="shared" si="583"/>
        <v>3.1009221856947988E-9</v>
      </c>
      <c r="D1075" s="90">
        <f t="shared" si="571"/>
        <v>7205.03</v>
      </c>
      <c r="E1075" s="91">
        <f t="shared" si="586"/>
        <v>7245.38</v>
      </c>
      <c r="F1075" s="92">
        <f t="shared" si="587"/>
        <v>45920</v>
      </c>
      <c r="G1075" s="93">
        <f t="shared" si="564"/>
        <v>5.6002542668107669E-3</v>
      </c>
      <c r="H1075" s="94">
        <f t="shared" si="588"/>
        <v>45982</v>
      </c>
      <c r="I1075" s="94">
        <f t="shared" si="565"/>
        <v>45982</v>
      </c>
      <c r="J1075" s="95">
        <f t="shared" si="572"/>
        <v>23</v>
      </c>
      <c r="K1075" s="95">
        <f t="shared" si="585"/>
        <v>1</v>
      </c>
      <c r="L1075" s="8">
        <f t="shared" si="573"/>
        <v>1.0002428299999999</v>
      </c>
      <c r="M1075" s="96">
        <f t="shared" si="584"/>
        <v>1.0056002500000001</v>
      </c>
      <c r="N1075" s="96">
        <f t="shared" si="579"/>
        <v>1.1655010294228554</v>
      </c>
      <c r="O1075" s="89">
        <f t="shared" si="582"/>
        <v>1.1657840399999999</v>
      </c>
      <c r="P1075" s="89">
        <f t="shared" si="566"/>
        <v>0</v>
      </c>
      <c r="Q1075" s="11">
        <f t="shared" si="576"/>
        <v>0</v>
      </c>
      <c r="R1075" s="7">
        <f t="shared" si="574"/>
        <v>0</v>
      </c>
      <c r="S1075" s="89">
        <f t="shared" si="581"/>
        <v>0</v>
      </c>
      <c r="T1075" s="98">
        <f t="shared" si="575"/>
        <v>8.5000000000000006E-2</v>
      </c>
      <c r="U1075" s="97">
        <f t="shared" si="580"/>
        <v>1</v>
      </c>
      <c r="V1075" s="97">
        <v>252</v>
      </c>
      <c r="W1075" s="96">
        <f t="shared" si="567"/>
        <v>1.0003237819999999</v>
      </c>
      <c r="X1075" s="89">
        <f t="shared" si="568"/>
        <v>0</v>
      </c>
      <c r="Y1075" s="137">
        <f t="shared" si="569"/>
        <v>0</v>
      </c>
      <c r="Z1075" s="99" t="str">
        <f t="shared" si="577"/>
        <v>J=</v>
      </c>
      <c r="AA1075" s="94">
        <f t="shared" si="578"/>
        <v>45982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570"/>
        <v>45952</v>
      </c>
      <c r="B1076" s="89">
        <f t="shared" si="563"/>
        <v>0</v>
      </c>
      <c r="C1076" s="89">
        <f t="shared" si="583"/>
        <v>3.1009221856947988E-9</v>
      </c>
      <c r="D1076" s="90">
        <f t="shared" si="571"/>
        <v>7205.03</v>
      </c>
      <c r="E1076" s="91">
        <f t="shared" si="586"/>
        <v>7245.38</v>
      </c>
      <c r="F1076" s="92">
        <f t="shared" si="587"/>
        <v>45920</v>
      </c>
      <c r="G1076" s="93">
        <f t="shared" si="564"/>
        <v>5.6002542668107669E-3</v>
      </c>
      <c r="H1076" s="94">
        <f t="shared" si="588"/>
        <v>45982</v>
      </c>
      <c r="I1076" s="94">
        <f t="shared" si="565"/>
        <v>45982</v>
      </c>
      <c r="J1076" s="95">
        <f t="shared" si="572"/>
        <v>23</v>
      </c>
      <c r="K1076" s="95">
        <f t="shared" si="585"/>
        <v>2</v>
      </c>
      <c r="L1076" s="8">
        <f t="shared" si="573"/>
        <v>1.0004857300000001</v>
      </c>
      <c r="M1076" s="96">
        <f t="shared" si="584"/>
        <v>1.0056002500000001</v>
      </c>
      <c r="N1076" s="96">
        <f t="shared" si="579"/>
        <v>1.1655010294228554</v>
      </c>
      <c r="O1076" s="89">
        <f t="shared" si="582"/>
        <v>1.16606714</v>
      </c>
      <c r="P1076" s="89">
        <f t="shared" si="566"/>
        <v>0</v>
      </c>
      <c r="Q1076" s="11">
        <f t="shared" si="576"/>
        <v>0</v>
      </c>
      <c r="R1076" s="7">
        <f t="shared" si="574"/>
        <v>0</v>
      </c>
      <c r="S1076" s="89">
        <f t="shared" si="581"/>
        <v>0</v>
      </c>
      <c r="T1076" s="98">
        <f t="shared" si="575"/>
        <v>8.5000000000000006E-2</v>
      </c>
      <c r="U1076" s="97">
        <f t="shared" si="580"/>
        <v>2</v>
      </c>
      <c r="V1076" s="97">
        <v>252</v>
      </c>
      <c r="W1076" s="96">
        <f t="shared" si="567"/>
        <v>1.00064767</v>
      </c>
      <c r="X1076" s="89">
        <f t="shared" si="568"/>
        <v>0</v>
      </c>
      <c r="Y1076" s="137">
        <f t="shared" si="569"/>
        <v>0</v>
      </c>
      <c r="Z1076" s="99" t="str">
        <f t="shared" si="577"/>
        <v>J=</v>
      </c>
      <c r="AA1076" s="94">
        <f t="shared" si="578"/>
        <v>45982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570"/>
        <v>45953</v>
      </c>
      <c r="B1077" s="89">
        <f t="shared" si="563"/>
        <v>0</v>
      </c>
      <c r="C1077" s="89">
        <f t="shared" si="583"/>
        <v>3.1009221856947988E-9</v>
      </c>
      <c r="D1077" s="90">
        <f t="shared" si="571"/>
        <v>7205.03</v>
      </c>
      <c r="E1077" s="91">
        <f t="shared" si="586"/>
        <v>7245.38</v>
      </c>
      <c r="F1077" s="92">
        <f t="shared" si="587"/>
        <v>45920</v>
      </c>
      <c r="G1077" s="93">
        <f t="shared" si="564"/>
        <v>5.6002542668107669E-3</v>
      </c>
      <c r="H1077" s="94">
        <f t="shared" si="588"/>
        <v>45982</v>
      </c>
      <c r="I1077" s="94">
        <f t="shared" si="565"/>
        <v>45982</v>
      </c>
      <c r="J1077" s="95">
        <f t="shared" si="572"/>
        <v>23</v>
      </c>
      <c r="K1077" s="95">
        <f t="shared" si="585"/>
        <v>3</v>
      </c>
      <c r="L1077" s="8">
        <f t="shared" si="573"/>
        <v>1.0007286900000001</v>
      </c>
      <c r="M1077" s="96">
        <f t="shared" si="584"/>
        <v>1.0056002500000001</v>
      </c>
      <c r="N1077" s="96">
        <f t="shared" si="579"/>
        <v>1.1655010294228554</v>
      </c>
      <c r="O1077" s="89">
        <f t="shared" si="582"/>
        <v>1.1663503099999999</v>
      </c>
      <c r="P1077" s="89">
        <f t="shared" si="566"/>
        <v>0</v>
      </c>
      <c r="Q1077" s="11">
        <f t="shared" si="576"/>
        <v>0</v>
      </c>
      <c r="R1077" s="7">
        <f t="shared" si="574"/>
        <v>0</v>
      </c>
      <c r="S1077" s="89">
        <f t="shared" si="581"/>
        <v>0</v>
      </c>
      <c r="T1077" s="98">
        <f t="shared" si="575"/>
        <v>8.5000000000000006E-2</v>
      </c>
      <c r="U1077" s="97">
        <f t="shared" si="580"/>
        <v>3</v>
      </c>
      <c r="V1077" s="97">
        <v>252</v>
      </c>
      <c r="W1077" s="96">
        <f t="shared" si="567"/>
        <v>1.000971662</v>
      </c>
      <c r="X1077" s="89">
        <f t="shared" si="568"/>
        <v>0</v>
      </c>
      <c r="Y1077" s="137">
        <f t="shared" si="569"/>
        <v>0</v>
      </c>
      <c r="Z1077" s="99" t="str">
        <f t="shared" si="577"/>
        <v>J=</v>
      </c>
      <c r="AA1077" s="94">
        <f t="shared" si="578"/>
        <v>45982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570"/>
        <v>45954</v>
      </c>
      <c r="B1078" s="89">
        <f t="shared" si="563"/>
        <v>0</v>
      </c>
      <c r="C1078" s="89">
        <f t="shared" si="583"/>
        <v>3.1009221856947988E-9</v>
      </c>
      <c r="D1078" s="90">
        <f t="shared" si="571"/>
        <v>7205.03</v>
      </c>
      <c r="E1078" s="91">
        <f t="shared" si="586"/>
        <v>7245.38</v>
      </c>
      <c r="F1078" s="92">
        <f t="shared" si="587"/>
        <v>45920</v>
      </c>
      <c r="G1078" s="93">
        <f t="shared" si="564"/>
        <v>5.6002542668107669E-3</v>
      </c>
      <c r="H1078" s="94">
        <f t="shared" si="588"/>
        <v>45982</v>
      </c>
      <c r="I1078" s="94">
        <f t="shared" si="565"/>
        <v>45982</v>
      </c>
      <c r="J1078" s="95">
        <f t="shared" si="572"/>
        <v>23</v>
      </c>
      <c r="K1078" s="95">
        <f t="shared" si="585"/>
        <v>4</v>
      </c>
      <c r="L1078" s="8">
        <f t="shared" si="573"/>
        <v>1.00097171</v>
      </c>
      <c r="M1078" s="96">
        <f t="shared" si="584"/>
        <v>1.0056002500000001</v>
      </c>
      <c r="N1078" s="96">
        <f t="shared" si="579"/>
        <v>1.1655010294228554</v>
      </c>
      <c r="O1078" s="89">
        <f t="shared" si="582"/>
        <v>1.16663355</v>
      </c>
      <c r="P1078" s="89">
        <f t="shared" si="566"/>
        <v>0</v>
      </c>
      <c r="Q1078" s="11">
        <f t="shared" si="576"/>
        <v>0</v>
      </c>
      <c r="R1078" s="7">
        <f t="shared" si="574"/>
        <v>0</v>
      </c>
      <c r="S1078" s="89">
        <f t="shared" si="581"/>
        <v>0</v>
      </c>
      <c r="T1078" s="98">
        <f t="shared" si="575"/>
        <v>8.5000000000000006E-2</v>
      </c>
      <c r="U1078" s="97">
        <f t="shared" si="580"/>
        <v>4</v>
      </c>
      <c r="V1078" s="97">
        <v>252</v>
      </c>
      <c r="W1078" s="96">
        <f t="shared" si="567"/>
        <v>1.001295759</v>
      </c>
      <c r="X1078" s="89">
        <f t="shared" si="568"/>
        <v>0</v>
      </c>
      <c r="Y1078" s="137">
        <f t="shared" si="569"/>
        <v>0</v>
      </c>
      <c r="Z1078" s="99" t="str">
        <f t="shared" si="577"/>
        <v>J=</v>
      </c>
      <c r="AA1078" s="94">
        <f t="shared" si="578"/>
        <v>45982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570"/>
        <v>45955</v>
      </c>
      <c r="B1079" s="89">
        <f t="shared" si="563"/>
        <v>0</v>
      </c>
      <c r="C1079" s="89">
        <f t="shared" si="583"/>
        <v>3.1009221856947988E-9</v>
      </c>
      <c r="D1079" s="90">
        <f t="shared" si="571"/>
        <v>7205.03</v>
      </c>
      <c r="E1079" s="91">
        <f t="shared" si="586"/>
        <v>7245.38</v>
      </c>
      <c r="F1079" s="92">
        <f t="shared" si="587"/>
        <v>45920</v>
      </c>
      <c r="G1079" s="93">
        <f t="shared" si="564"/>
        <v>5.6002542668107669E-3</v>
      </c>
      <c r="H1079" s="94">
        <f t="shared" si="588"/>
        <v>45982</v>
      </c>
      <c r="I1079" s="94">
        <f t="shared" si="565"/>
        <v>45982</v>
      </c>
      <c r="J1079" s="95">
        <f t="shared" si="572"/>
        <v>23</v>
      </c>
      <c r="K1079" s="95">
        <f t="shared" si="585"/>
        <v>5</v>
      </c>
      <c r="L1079" s="8">
        <f t="shared" si="573"/>
        <v>1.00121478</v>
      </c>
      <c r="M1079" s="96">
        <f t="shared" si="584"/>
        <v>1.0056002500000001</v>
      </c>
      <c r="N1079" s="96">
        <f t="shared" si="579"/>
        <v>1.1655010294228554</v>
      </c>
      <c r="O1079" s="89">
        <f t="shared" si="582"/>
        <v>1.16691685</v>
      </c>
      <c r="P1079" s="89">
        <f t="shared" si="566"/>
        <v>0</v>
      </c>
      <c r="Q1079" s="11">
        <f t="shared" si="576"/>
        <v>0</v>
      </c>
      <c r="R1079" s="7">
        <f t="shared" si="574"/>
        <v>0</v>
      </c>
      <c r="S1079" s="89">
        <f t="shared" si="581"/>
        <v>0</v>
      </c>
      <c r="T1079" s="98">
        <f t="shared" si="575"/>
        <v>8.5000000000000006E-2</v>
      </c>
      <c r="U1079" s="97">
        <f t="shared" si="580"/>
        <v>5</v>
      </c>
      <c r="V1079" s="97">
        <v>252</v>
      </c>
      <c r="W1079" s="96">
        <f t="shared" si="567"/>
        <v>1.0016199610000001</v>
      </c>
      <c r="X1079" s="89">
        <f t="shared" si="568"/>
        <v>0</v>
      </c>
      <c r="Y1079" s="137">
        <f t="shared" si="569"/>
        <v>0</v>
      </c>
      <c r="Z1079" s="99" t="str">
        <f t="shared" si="577"/>
        <v>J=</v>
      </c>
      <c r="AA1079" s="94">
        <f t="shared" si="578"/>
        <v>45982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570"/>
        <v>45956</v>
      </c>
      <c r="B1080" s="89">
        <f t="shared" si="563"/>
        <v>0</v>
      </c>
      <c r="C1080" s="89">
        <f t="shared" si="583"/>
        <v>3.1009221856947988E-9</v>
      </c>
      <c r="D1080" s="90">
        <f t="shared" si="571"/>
        <v>7205.03</v>
      </c>
      <c r="E1080" s="91">
        <f t="shared" si="586"/>
        <v>7245.38</v>
      </c>
      <c r="F1080" s="92">
        <f t="shared" si="587"/>
        <v>45920</v>
      </c>
      <c r="G1080" s="93">
        <f t="shared" si="564"/>
        <v>5.6002542668107669E-3</v>
      </c>
      <c r="H1080" s="94">
        <f t="shared" si="588"/>
        <v>45982</v>
      </c>
      <c r="I1080" s="94">
        <f t="shared" si="565"/>
        <v>45982</v>
      </c>
      <c r="J1080" s="95">
        <f t="shared" si="572"/>
        <v>23</v>
      </c>
      <c r="K1080" s="95">
        <f t="shared" si="585"/>
        <v>5</v>
      </c>
      <c r="L1080" s="8">
        <f t="shared" si="573"/>
        <v>1.00121478</v>
      </c>
      <c r="M1080" s="96">
        <f t="shared" si="584"/>
        <v>1.0056002500000001</v>
      </c>
      <c r="N1080" s="96">
        <f t="shared" si="579"/>
        <v>1.1655010294228554</v>
      </c>
      <c r="O1080" s="89">
        <f t="shared" si="582"/>
        <v>1.16691685</v>
      </c>
      <c r="P1080" s="89">
        <f t="shared" si="566"/>
        <v>0</v>
      </c>
      <c r="Q1080" s="11">
        <f t="shared" si="576"/>
        <v>0</v>
      </c>
      <c r="R1080" s="7">
        <f t="shared" si="574"/>
        <v>0</v>
      </c>
      <c r="S1080" s="89">
        <f t="shared" si="581"/>
        <v>0</v>
      </c>
      <c r="T1080" s="98">
        <f t="shared" si="575"/>
        <v>8.5000000000000006E-2</v>
      </c>
      <c r="U1080" s="97">
        <f t="shared" si="580"/>
        <v>5</v>
      </c>
      <c r="V1080" s="97">
        <v>252</v>
      </c>
      <c r="W1080" s="96">
        <f t="shared" si="567"/>
        <v>1.0016199610000001</v>
      </c>
      <c r="X1080" s="89">
        <f t="shared" si="568"/>
        <v>0</v>
      </c>
      <c r="Y1080" s="137">
        <f t="shared" si="569"/>
        <v>0</v>
      </c>
      <c r="Z1080" s="99" t="str">
        <f t="shared" si="577"/>
        <v>J=</v>
      </c>
      <c r="AA1080" s="94">
        <f t="shared" si="578"/>
        <v>45982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570"/>
        <v>45957</v>
      </c>
      <c r="B1081" s="89">
        <f t="shared" si="563"/>
        <v>0</v>
      </c>
      <c r="C1081" s="89">
        <f t="shared" si="583"/>
        <v>3.1009221856947988E-9</v>
      </c>
      <c r="D1081" s="90">
        <f t="shared" si="571"/>
        <v>7205.03</v>
      </c>
      <c r="E1081" s="91">
        <f t="shared" si="586"/>
        <v>7245.38</v>
      </c>
      <c r="F1081" s="92">
        <f t="shared" si="587"/>
        <v>45920</v>
      </c>
      <c r="G1081" s="93">
        <f t="shared" si="564"/>
        <v>5.6002542668107669E-3</v>
      </c>
      <c r="H1081" s="94">
        <f t="shared" si="588"/>
        <v>45982</v>
      </c>
      <c r="I1081" s="94">
        <f t="shared" si="565"/>
        <v>45982</v>
      </c>
      <c r="J1081" s="95">
        <f t="shared" si="572"/>
        <v>23</v>
      </c>
      <c r="K1081" s="95">
        <f t="shared" si="585"/>
        <v>5</v>
      </c>
      <c r="L1081" s="8">
        <f t="shared" si="573"/>
        <v>1.00121478</v>
      </c>
      <c r="M1081" s="96">
        <f t="shared" si="584"/>
        <v>1.0056002500000001</v>
      </c>
      <c r="N1081" s="96">
        <f t="shared" si="579"/>
        <v>1.1655010294228554</v>
      </c>
      <c r="O1081" s="89">
        <f t="shared" si="582"/>
        <v>1.16691685</v>
      </c>
      <c r="P1081" s="89">
        <f t="shared" si="566"/>
        <v>0</v>
      </c>
      <c r="Q1081" s="11">
        <f t="shared" si="576"/>
        <v>0</v>
      </c>
      <c r="R1081" s="7">
        <f t="shared" si="574"/>
        <v>0</v>
      </c>
      <c r="S1081" s="89">
        <f t="shared" si="581"/>
        <v>0</v>
      </c>
      <c r="T1081" s="98">
        <f t="shared" si="575"/>
        <v>8.5000000000000006E-2</v>
      </c>
      <c r="U1081" s="97">
        <f t="shared" si="580"/>
        <v>5</v>
      </c>
      <c r="V1081" s="97">
        <v>252</v>
      </c>
      <c r="W1081" s="96">
        <f t="shared" si="567"/>
        <v>1.0016199610000001</v>
      </c>
      <c r="X1081" s="89">
        <f t="shared" si="568"/>
        <v>0</v>
      </c>
      <c r="Y1081" s="137">
        <f t="shared" si="569"/>
        <v>0</v>
      </c>
      <c r="Z1081" s="99" t="str">
        <f t="shared" si="577"/>
        <v>J=</v>
      </c>
      <c r="AA1081" s="94">
        <f t="shared" si="578"/>
        <v>45982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570"/>
        <v>45958</v>
      </c>
      <c r="B1082" s="89">
        <f t="shared" si="563"/>
        <v>0</v>
      </c>
      <c r="C1082" s="89">
        <f t="shared" si="583"/>
        <v>3.1009221856947988E-9</v>
      </c>
      <c r="D1082" s="90">
        <f t="shared" si="571"/>
        <v>7205.03</v>
      </c>
      <c r="E1082" s="91">
        <f t="shared" si="586"/>
        <v>7245.38</v>
      </c>
      <c r="F1082" s="92">
        <f t="shared" si="587"/>
        <v>45920</v>
      </c>
      <c r="G1082" s="93">
        <f t="shared" si="564"/>
        <v>5.6002542668107669E-3</v>
      </c>
      <c r="H1082" s="94">
        <f t="shared" si="588"/>
        <v>45982</v>
      </c>
      <c r="I1082" s="94">
        <f t="shared" si="565"/>
        <v>45982</v>
      </c>
      <c r="J1082" s="95">
        <f t="shared" si="572"/>
        <v>23</v>
      </c>
      <c r="K1082" s="95">
        <f t="shared" si="585"/>
        <v>6</v>
      </c>
      <c r="L1082" s="8">
        <f t="shared" si="573"/>
        <v>1.00145792</v>
      </c>
      <c r="M1082" s="96">
        <f t="shared" si="584"/>
        <v>1.0056002500000001</v>
      </c>
      <c r="N1082" s="96">
        <f t="shared" si="579"/>
        <v>1.1655010294228554</v>
      </c>
      <c r="O1082" s="89">
        <f t="shared" si="582"/>
        <v>1.1672002299999999</v>
      </c>
      <c r="P1082" s="89">
        <f t="shared" si="566"/>
        <v>0</v>
      </c>
      <c r="Q1082" s="11">
        <f t="shared" si="576"/>
        <v>0</v>
      </c>
      <c r="R1082" s="7">
        <f t="shared" si="574"/>
        <v>0</v>
      </c>
      <c r="S1082" s="89">
        <f t="shared" si="581"/>
        <v>0</v>
      </c>
      <c r="T1082" s="98">
        <f t="shared" si="575"/>
        <v>8.5000000000000006E-2</v>
      </c>
      <c r="U1082" s="97">
        <f t="shared" si="580"/>
        <v>6</v>
      </c>
      <c r="V1082" s="97">
        <v>252</v>
      </c>
      <c r="W1082" s="96">
        <f t="shared" si="567"/>
        <v>1.0019442679999999</v>
      </c>
      <c r="X1082" s="89">
        <f t="shared" si="568"/>
        <v>0</v>
      </c>
      <c r="Y1082" s="137">
        <f t="shared" si="569"/>
        <v>0</v>
      </c>
      <c r="Z1082" s="99" t="str">
        <f t="shared" si="577"/>
        <v>J=</v>
      </c>
      <c r="AA1082" s="94">
        <f t="shared" si="578"/>
        <v>45982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570"/>
        <v>45959</v>
      </c>
      <c r="B1083" s="89">
        <f t="shared" si="563"/>
        <v>0</v>
      </c>
      <c r="C1083" s="89">
        <f t="shared" si="583"/>
        <v>3.1009221856947988E-9</v>
      </c>
      <c r="D1083" s="90">
        <f t="shared" si="571"/>
        <v>7205.03</v>
      </c>
      <c r="E1083" s="91">
        <f t="shared" si="586"/>
        <v>7245.38</v>
      </c>
      <c r="F1083" s="92">
        <f t="shared" si="587"/>
        <v>45920</v>
      </c>
      <c r="G1083" s="93">
        <f t="shared" si="564"/>
        <v>5.6002542668107669E-3</v>
      </c>
      <c r="H1083" s="94">
        <f t="shared" si="588"/>
        <v>45982</v>
      </c>
      <c r="I1083" s="94">
        <f t="shared" si="565"/>
        <v>45982</v>
      </c>
      <c r="J1083" s="95">
        <f t="shared" si="572"/>
        <v>23</v>
      </c>
      <c r="K1083" s="95">
        <f t="shared" si="585"/>
        <v>7</v>
      </c>
      <c r="L1083" s="8">
        <f t="shared" si="573"/>
        <v>1.00170111</v>
      </c>
      <c r="M1083" s="96">
        <f t="shared" si="584"/>
        <v>1.0056002500000001</v>
      </c>
      <c r="N1083" s="96">
        <f t="shared" si="579"/>
        <v>1.1655010294228554</v>
      </c>
      <c r="O1083" s="89">
        <f t="shared" si="582"/>
        <v>1.16748367</v>
      </c>
      <c r="P1083" s="89">
        <f t="shared" si="566"/>
        <v>0</v>
      </c>
      <c r="Q1083" s="11">
        <f t="shared" si="576"/>
        <v>0</v>
      </c>
      <c r="R1083" s="7">
        <f t="shared" si="574"/>
        <v>0</v>
      </c>
      <c r="S1083" s="89">
        <f t="shared" si="581"/>
        <v>0</v>
      </c>
      <c r="T1083" s="98">
        <f t="shared" si="575"/>
        <v>8.5000000000000006E-2</v>
      </c>
      <c r="U1083" s="97">
        <f t="shared" si="580"/>
        <v>7</v>
      </c>
      <c r="V1083" s="97">
        <v>252</v>
      </c>
      <c r="W1083" s="96">
        <f t="shared" si="567"/>
        <v>1.00226868</v>
      </c>
      <c r="X1083" s="89">
        <f t="shared" si="568"/>
        <v>0</v>
      </c>
      <c r="Y1083" s="137">
        <f t="shared" si="569"/>
        <v>0</v>
      </c>
      <c r="Z1083" s="99" t="str">
        <f t="shared" si="577"/>
        <v>J=</v>
      </c>
      <c r="AA1083" s="94">
        <f t="shared" si="578"/>
        <v>45982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570"/>
        <v>45960</v>
      </c>
      <c r="B1084" s="89">
        <f t="shared" si="563"/>
        <v>0</v>
      </c>
      <c r="C1084" s="89">
        <f t="shared" si="583"/>
        <v>3.1009221856947988E-9</v>
      </c>
      <c r="D1084" s="90">
        <f t="shared" si="571"/>
        <v>7205.03</v>
      </c>
      <c r="E1084" s="91">
        <f t="shared" si="586"/>
        <v>7245.38</v>
      </c>
      <c r="F1084" s="92">
        <f t="shared" si="587"/>
        <v>45920</v>
      </c>
      <c r="G1084" s="93">
        <f t="shared" si="564"/>
        <v>5.6002542668107669E-3</v>
      </c>
      <c r="H1084" s="94">
        <f t="shared" si="588"/>
        <v>45982</v>
      </c>
      <c r="I1084" s="94">
        <f t="shared" si="565"/>
        <v>45982</v>
      </c>
      <c r="J1084" s="95">
        <f t="shared" si="572"/>
        <v>23</v>
      </c>
      <c r="K1084" s="95">
        <f t="shared" si="585"/>
        <v>8</v>
      </c>
      <c r="L1084" s="8">
        <f t="shared" si="573"/>
        <v>1.00194436</v>
      </c>
      <c r="M1084" s="96">
        <f t="shared" si="584"/>
        <v>1.0056002500000001</v>
      </c>
      <c r="N1084" s="96">
        <f t="shared" si="579"/>
        <v>1.1655010294228554</v>
      </c>
      <c r="O1084" s="89">
        <f t="shared" si="582"/>
        <v>1.16776718</v>
      </c>
      <c r="P1084" s="89">
        <f t="shared" si="566"/>
        <v>0</v>
      </c>
      <c r="Q1084" s="11">
        <f t="shared" si="576"/>
        <v>0</v>
      </c>
      <c r="R1084" s="7">
        <f t="shared" si="574"/>
        <v>0</v>
      </c>
      <c r="S1084" s="89">
        <f t="shared" si="581"/>
        <v>0</v>
      </c>
      <c r="T1084" s="98">
        <f t="shared" si="575"/>
        <v>8.5000000000000006E-2</v>
      </c>
      <c r="U1084" s="97">
        <f t="shared" si="580"/>
        <v>8</v>
      </c>
      <c r="V1084" s="97">
        <v>252</v>
      </c>
      <c r="W1084" s="96">
        <f t="shared" si="567"/>
        <v>1.0025931969999999</v>
      </c>
      <c r="X1084" s="89">
        <f t="shared" si="568"/>
        <v>0</v>
      </c>
      <c r="Y1084" s="137">
        <f t="shared" si="569"/>
        <v>0</v>
      </c>
      <c r="Z1084" s="99" t="str">
        <f t="shared" si="577"/>
        <v>J=</v>
      </c>
      <c r="AA1084" s="94">
        <f t="shared" si="578"/>
        <v>45982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570"/>
        <v>45961</v>
      </c>
      <c r="B1085" s="89">
        <f t="shared" si="563"/>
        <v>0</v>
      </c>
      <c r="C1085" s="89">
        <f t="shared" si="583"/>
        <v>3.1009221856947988E-9</v>
      </c>
      <c r="D1085" s="90">
        <f t="shared" si="571"/>
        <v>7205.03</v>
      </c>
      <c r="E1085" s="91">
        <f t="shared" si="586"/>
        <v>7245.38</v>
      </c>
      <c r="F1085" s="92">
        <f t="shared" si="587"/>
        <v>45920</v>
      </c>
      <c r="G1085" s="93">
        <f t="shared" si="564"/>
        <v>5.6002542668107669E-3</v>
      </c>
      <c r="H1085" s="94">
        <f t="shared" si="588"/>
        <v>45982</v>
      </c>
      <c r="I1085" s="94">
        <f t="shared" si="565"/>
        <v>45982</v>
      </c>
      <c r="J1085" s="95">
        <f t="shared" si="572"/>
        <v>23</v>
      </c>
      <c r="K1085" s="95">
        <f t="shared" si="585"/>
        <v>9</v>
      </c>
      <c r="L1085" s="8">
        <f t="shared" si="573"/>
        <v>1.0021876700000001</v>
      </c>
      <c r="M1085" s="96">
        <f t="shared" si="584"/>
        <v>1.0056002500000001</v>
      </c>
      <c r="N1085" s="96">
        <f t="shared" si="579"/>
        <v>1.1655010294228554</v>
      </c>
      <c r="O1085" s="89">
        <f t="shared" si="582"/>
        <v>1.1680507600000001</v>
      </c>
      <c r="P1085" s="89">
        <f t="shared" si="566"/>
        <v>0</v>
      </c>
      <c r="Q1085" s="11">
        <f t="shared" si="576"/>
        <v>0</v>
      </c>
      <c r="R1085" s="7">
        <f t="shared" si="574"/>
        <v>0</v>
      </c>
      <c r="S1085" s="89">
        <f t="shared" si="581"/>
        <v>0</v>
      </c>
      <c r="T1085" s="98">
        <f t="shared" si="575"/>
        <v>8.5000000000000006E-2</v>
      </c>
      <c r="U1085" s="97">
        <f t="shared" si="580"/>
        <v>9</v>
      </c>
      <c r="V1085" s="97">
        <v>252</v>
      </c>
      <c r="W1085" s="96">
        <f t="shared" si="567"/>
        <v>1.0029178190000001</v>
      </c>
      <c r="X1085" s="89">
        <f t="shared" si="568"/>
        <v>0</v>
      </c>
      <c r="Y1085" s="137">
        <f t="shared" si="569"/>
        <v>0</v>
      </c>
      <c r="Z1085" s="99" t="str">
        <f t="shared" si="577"/>
        <v>J=</v>
      </c>
      <c r="AA1085" s="94">
        <f t="shared" si="578"/>
        <v>45982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570"/>
        <v>45962</v>
      </c>
      <c r="B1086" s="89">
        <f t="shared" si="563"/>
        <v>0</v>
      </c>
      <c r="C1086" s="89">
        <f t="shared" si="583"/>
        <v>3.1009221856947988E-9</v>
      </c>
      <c r="D1086" s="90">
        <f t="shared" si="571"/>
        <v>7205.03</v>
      </c>
      <c r="E1086" s="91">
        <f t="shared" si="586"/>
        <v>7245.38</v>
      </c>
      <c r="F1086" s="92">
        <f t="shared" si="587"/>
        <v>45920</v>
      </c>
      <c r="G1086" s="93">
        <f t="shared" si="564"/>
        <v>5.6002542668107669E-3</v>
      </c>
      <c r="H1086" s="94">
        <f t="shared" si="588"/>
        <v>45982</v>
      </c>
      <c r="I1086" s="94">
        <f t="shared" si="565"/>
        <v>45982</v>
      </c>
      <c r="J1086" s="95">
        <f t="shared" si="572"/>
        <v>23</v>
      </c>
      <c r="K1086" s="95">
        <f t="shared" si="585"/>
        <v>10</v>
      </c>
      <c r="L1086" s="8">
        <f t="shared" si="573"/>
        <v>1.00243105</v>
      </c>
      <c r="M1086" s="96">
        <f t="shared" si="584"/>
        <v>1.0056002500000001</v>
      </c>
      <c r="N1086" s="96">
        <f t="shared" si="579"/>
        <v>1.1655010294228554</v>
      </c>
      <c r="O1086" s="89">
        <f t="shared" si="582"/>
        <v>1.1683344200000001</v>
      </c>
      <c r="P1086" s="89">
        <f t="shared" si="566"/>
        <v>0</v>
      </c>
      <c r="Q1086" s="11">
        <f t="shared" si="576"/>
        <v>0</v>
      </c>
      <c r="R1086" s="7">
        <f t="shared" si="574"/>
        <v>0</v>
      </c>
      <c r="S1086" s="89">
        <f t="shared" si="581"/>
        <v>0</v>
      </c>
      <c r="T1086" s="98">
        <f t="shared" si="575"/>
        <v>8.5000000000000006E-2</v>
      </c>
      <c r="U1086" s="97">
        <f t="shared" si="580"/>
        <v>10</v>
      </c>
      <c r="V1086" s="97">
        <v>252</v>
      </c>
      <c r="W1086" s="96">
        <f t="shared" si="567"/>
        <v>1.0032425469999999</v>
      </c>
      <c r="X1086" s="89">
        <f t="shared" si="568"/>
        <v>0</v>
      </c>
      <c r="Y1086" s="137">
        <f t="shared" si="569"/>
        <v>0</v>
      </c>
      <c r="Z1086" s="99" t="str">
        <f t="shared" si="577"/>
        <v>J=</v>
      </c>
      <c r="AA1086" s="94">
        <f t="shared" si="578"/>
        <v>45982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570"/>
        <v>45963</v>
      </c>
      <c r="B1087" s="89">
        <f t="shared" si="563"/>
        <v>0</v>
      </c>
      <c r="C1087" s="89">
        <f t="shared" si="583"/>
        <v>3.1009221856947988E-9</v>
      </c>
      <c r="D1087" s="90">
        <f t="shared" si="571"/>
        <v>7205.03</v>
      </c>
      <c r="E1087" s="91">
        <f t="shared" si="586"/>
        <v>7245.38</v>
      </c>
      <c r="F1087" s="92">
        <f t="shared" si="587"/>
        <v>45920</v>
      </c>
      <c r="G1087" s="93">
        <f t="shared" si="564"/>
        <v>5.6002542668107669E-3</v>
      </c>
      <c r="H1087" s="94">
        <f t="shared" si="588"/>
        <v>45982</v>
      </c>
      <c r="I1087" s="94">
        <f t="shared" si="565"/>
        <v>45982</v>
      </c>
      <c r="J1087" s="95">
        <f t="shared" si="572"/>
        <v>23</v>
      </c>
      <c r="K1087" s="95">
        <f t="shared" si="585"/>
        <v>10</v>
      </c>
      <c r="L1087" s="8">
        <f t="shared" si="573"/>
        <v>1.00243105</v>
      </c>
      <c r="M1087" s="96">
        <f t="shared" si="584"/>
        <v>1.0056002500000001</v>
      </c>
      <c r="N1087" s="96">
        <f t="shared" si="579"/>
        <v>1.1655010294228554</v>
      </c>
      <c r="O1087" s="89">
        <f t="shared" si="582"/>
        <v>1.1683344200000001</v>
      </c>
      <c r="P1087" s="89">
        <f t="shared" si="566"/>
        <v>0</v>
      </c>
      <c r="Q1087" s="11">
        <f t="shared" si="576"/>
        <v>0</v>
      </c>
      <c r="R1087" s="7">
        <f t="shared" si="574"/>
        <v>0</v>
      </c>
      <c r="S1087" s="89">
        <f t="shared" si="581"/>
        <v>0</v>
      </c>
      <c r="T1087" s="98">
        <f t="shared" si="575"/>
        <v>8.5000000000000006E-2</v>
      </c>
      <c r="U1087" s="97">
        <f t="shared" si="580"/>
        <v>10</v>
      </c>
      <c r="V1087" s="97">
        <v>252</v>
      </c>
      <c r="W1087" s="96">
        <f t="shared" si="567"/>
        <v>1.0032425469999999</v>
      </c>
      <c r="X1087" s="89">
        <f t="shared" si="568"/>
        <v>0</v>
      </c>
      <c r="Y1087" s="137">
        <f t="shared" si="569"/>
        <v>0</v>
      </c>
      <c r="Z1087" s="99" t="str">
        <f t="shared" si="577"/>
        <v>J=</v>
      </c>
      <c r="AA1087" s="94">
        <f t="shared" si="578"/>
        <v>45982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570"/>
        <v>45964</v>
      </c>
      <c r="B1088" s="89">
        <f t="shared" si="563"/>
        <v>0</v>
      </c>
      <c r="C1088" s="89">
        <f t="shared" si="583"/>
        <v>3.1009221856947988E-9</v>
      </c>
      <c r="D1088" s="90">
        <f t="shared" si="571"/>
        <v>7205.03</v>
      </c>
      <c r="E1088" s="91">
        <f t="shared" si="586"/>
        <v>7245.38</v>
      </c>
      <c r="F1088" s="92">
        <f t="shared" si="587"/>
        <v>45920</v>
      </c>
      <c r="G1088" s="93">
        <f t="shared" si="564"/>
        <v>5.6002542668107669E-3</v>
      </c>
      <c r="H1088" s="94">
        <f t="shared" si="588"/>
        <v>45982</v>
      </c>
      <c r="I1088" s="94">
        <f t="shared" si="565"/>
        <v>45982</v>
      </c>
      <c r="J1088" s="95">
        <f t="shared" si="572"/>
        <v>23</v>
      </c>
      <c r="K1088" s="95">
        <f t="shared" si="585"/>
        <v>10</v>
      </c>
      <c r="L1088" s="8">
        <f t="shared" si="573"/>
        <v>1.00243105</v>
      </c>
      <c r="M1088" s="96">
        <f t="shared" si="584"/>
        <v>1.0056002500000001</v>
      </c>
      <c r="N1088" s="96">
        <f t="shared" si="579"/>
        <v>1.1655010294228554</v>
      </c>
      <c r="O1088" s="89">
        <f t="shared" si="582"/>
        <v>1.1683344200000001</v>
      </c>
      <c r="P1088" s="89">
        <f t="shared" si="566"/>
        <v>0</v>
      </c>
      <c r="Q1088" s="11">
        <f t="shared" si="576"/>
        <v>0</v>
      </c>
      <c r="R1088" s="7">
        <f t="shared" si="574"/>
        <v>0</v>
      </c>
      <c r="S1088" s="89">
        <f t="shared" si="581"/>
        <v>0</v>
      </c>
      <c r="T1088" s="98">
        <f t="shared" si="575"/>
        <v>8.5000000000000006E-2</v>
      </c>
      <c r="U1088" s="97">
        <f t="shared" si="580"/>
        <v>10</v>
      </c>
      <c r="V1088" s="97">
        <v>252</v>
      </c>
      <c r="W1088" s="96">
        <f t="shared" si="567"/>
        <v>1.0032425469999999</v>
      </c>
      <c r="X1088" s="89">
        <f t="shared" si="568"/>
        <v>0</v>
      </c>
      <c r="Y1088" s="137">
        <f t="shared" si="569"/>
        <v>0</v>
      </c>
      <c r="Z1088" s="99" t="str">
        <f t="shared" si="577"/>
        <v>J=</v>
      </c>
      <c r="AA1088" s="94">
        <f t="shared" si="578"/>
        <v>45982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570"/>
        <v>45965</v>
      </c>
      <c r="B1089" s="89">
        <f t="shared" si="563"/>
        <v>0</v>
      </c>
      <c r="C1089" s="89">
        <f t="shared" si="583"/>
        <v>3.1009221856947988E-9</v>
      </c>
      <c r="D1089" s="90">
        <f t="shared" si="571"/>
        <v>7205.03</v>
      </c>
      <c r="E1089" s="91">
        <f t="shared" si="586"/>
        <v>7245.38</v>
      </c>
      <c r="F1089" s="92">
        <f t="shared" si="587"/>
        <v>45920</v>
      </c>
      <c r="G1089" s="93">
        <f t="shared" si="564"/>
        <v>5.6002542668107669E-3</v>
      </c>
      <c r="H1089" s="94">
        <f t="shared" si="588"/>
        <v>45982</v>
      </c>
      <c r="I1089" s="94">
        <f t="shared" si="565"/>
        <v>45982</v>
      </c>
      <c r="J1089" s="95">
        <f t="shared" si="572"/>
        <v>23</v>
      </c>
      <c r="K1089" s="95">
        <f t="shared" si="585"/>
        <v>11</v>
      </c>
      <c r="L1089" s="8">
        <f t="shared" si="573"/>
        <v>1.00267448</v>
      </c>
      <c r="M1089" s="96">
        <f t="shared" si="584"/>
        <v>1.0056002500000001</v>
      </c>
      <c r="N1089" s="96">
        <f t="shared" si="579"/>
        <v>1.1655010294228554</v>
      </c>
      <c r="O1089" s="89">
        <f t="shared" si="582"/>
        <v>1.16861813</v>
      </c>
      <c r="P1089" s="89">
        <f t="shared" si="566"/>
        <v>0</v>
      </c>
      <c r="Q1089" s="11">
        <f t="shared" si="576"/>
        <v>0</v>
      </c>
      <c r="R1089" s="7">
        <f t="shared" si="574"/>
        <v>0</v>
      </c>
      <c r="S1089" s="89">
        <f t="shared" si="581"/>
        <v>0</v>
      </c>
      <c r="T1089" s="98">
        <f t="shared" si="575"/>
        <v>8.5000000000000006E-2</v>
      </c>
      <c r="U1089" s="97">
        <f t="shared" si="580"/>
        <v>11</v>
      </c>
      <c r="V1089" s="97">
        <v>252</v>
      </c>
      <c r="W1089" s="96">
        <f t="shared" si="567"/>
        <v>1.0035673789999999</v>
      </c>
      <c r="X1089" s="89">
        <f t="shared" si="568"/>
        <v>0</v>
      </c>
      <c r="Y1089" s="137">
        <f t="shared" si="569"/>
        <v>0</v>
      </c>
      <c r="Z1089" s="99" t="str">
        <f t="shared" si="577"/>
        <v>J=</v>
      </c>
      <c r="AA1089" s="94">
        <f t="shared" si="578"/>
        <v>45982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570"/>
        <v>45966</v>
      </c>
      <c r="B1090" s="89">
        <f t="shared" si="563"/>
        <v>0</v>
      </c>
      <c r="C1090" s="89">
        <f t="shared" si="583"/>
        <v>3.1009221856947988E-9</v>
      </c>
      <c r="D1090" s="90">
        <f t="shared" si="571"/>
        <v>7205.03</v>
      </c>
      <c r="E1090" s="91">
        <f t="shared" si="586"/>
        <v>7245.38</v>
      </c>
      <c r="F1090" s="92">
        <f t="shared" si="587"/>
        <v>45920</v>
      </c>
      <c r="G1090" s="93">
        <f t="shared" si="564"/>
        <v>5.6002542668107669E-3</v>
      </c>
      <c r="H1090" s="94">
        <f t="shared" si="588"/>
        <v>45982</v>
      </c>
      <c r="I1090" s="94">
        <f t="shared" si="565"/>
        <v>45982</v>
      </c>
      <c r="J1090" s="95">
        <f t="shared" si="572"/>
        <v>23</v>
      </c>
      <c r="K1090" s="95">
        <f t="shared" si="585"/>
        <v>12</v>
      </c>
      <c r="L1090" s="8">
        <f t="shared" si="573"/>
        <v>1.00291796</v>
      </c>
      <c r="M1090" s="96">
        <f t="shared" si="584"/>
        <v>1.0056002500000001</v>
      </c>
      <c r="N1090" s="96">
        <f t="shared" si="579"/>
        <v>1.1655010294228554</v>
      </c>
      <c r="O1090" s="89">
        <f t="shared" si="582"/>
        <v>1.16890191</v>
      </c>
      <c r="P1090" s="89">
        <f t="shared" si="566"/>
        <v>0</v>
      </c>
      <c r="Q1090" s="11">
        <f t="shared" si="576"/>
        <v>0</v>
      </c>
      <c r="R1090" s="7">
        <f t="shared" si="574"/>
        <v>0</v>
      </c>
      <c r="S1090" s="89">
        <f t="shared" si="581"/>
        <v>0</v>
      </c>
      <c r="T1090" s="98">
        <f t="shared" si="575"/>
        <v>8.5000000000000006E-2</v>
      </c>
      <c r="U1090" s="97">
        <f t="shared" si="580"/>
        <v>12</v>
      </c>
      <c r="V1090" s="97">
        <v>252</v>
      </c>
      <c r="W1090" s="96">
        <f t="shared" si="567"/>
        <v>1.003892317</v>
      </c>
      <c r="X1090" s="89">
        <f t="shared" si="568"/>
        <v>0</v>
      </c>
      <c r="Y1090" s="137">
        <f t="shared" si="569"/>
        <v>0</v>
      </c>
      <c r="Z1090" s="99" t="str">
        <f t="shared" si="577"/>
        <v>J=</v>
      </c>
      <c r="AA1090" s="94">
        <f t="shared" si="578"/>
        <v>45982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570"/>
        <v>45967</v>
      </c>
      <c r="B1091" s="89">
        <f t="shared" si="563"/>
        <v>0</v>
      </c>
      <c r="C1091" s="89">
        <f t="shared" si="583"/>
        <v>3.1009221856947988E-9</v>
      </c>
      <c r="D1091" s="90">
        <f t="shared" si="571"/>
        <v>7205.03</v>
      </c>
      <c r="E1091" s="91">
        <f t="shared" si="586"/>
        <v>7245.38</v>
      </c>
      <c r="F1091" s="92">
        <f t="shared" si="587"/>
        <v>45920</v>
      </c>
      <c r="G1091" s="93">
        <f t="shared" si="564"/>
        <v>5.6002542668107669E-3</v>
      </c>
      <c r="H1091" s="94">
        <f t="shared" si="588"/>
        <v>45982</v>
      </c>
      <c r="I1091" s="94">
        <f t="shared" si="565"/>
        <v>45982</v>
      </c>
      <c r="J1091" s="95">
        <f t="shared" si="572"/>
        <v>23</v>
      </c>
      <c r="K1091" s="95">
        <f t="shared" si="585"/>
        <v>13</v>
      </c>
      <c r="L1091" s="8">
        <f t="shared" si="573"/>
        <v>1.00316151</v>
      </c>
      <c r="M1091" s="96">
        <f t="shared" si="584"/>
        <v>1.0056002500000001</v>
      </c>
      <c r="N1091" s="96">
        <f t="shared" si="579"/>
        <v>1.1655010294228554</v>
      </c>
      <c r="O1091" s="89">
        <f t="shared" si="582"/>
        <v>1.1691857699999999</v>
      </c>
      <c r="P1091" s="89">
        <f t="shared" si="566"/>
        <v>0</v>
      </c>
      <c r="Q1091" s="11">
        <f t="shared" si="576"/>
        <v>0</v>
      </c>
      <c r="R1091" s="7">
        <f t="shared" si="574"/>
        <v>0</v>
      </c>
      <c r="S1091" s="89">
        <f t="shared" si="581"/>
        <v>0</v>
      </c>
      <c r="T1091" s="98">
        <f t="shared" si="575"/>
        <v>8.5000000000000006E-2</v>
      </c>
      <c r="U1091" s="97">
        <f t="shared" si="580"/>
        <v>13</v>
      </c>
      <c r="V1091" s="97">
        <v>252</v>
      </c>
      <c r="W1091" s="96">
        <f t="shared" si="567"/>
        <v>1.0042173590000001</v>
      </c>
      <c r="X1091" s="89">
        <f t="shared" si="568"/>
        <v>0</v>
      </c>
      <c r="Y1091" s="137">
        <f t="shared" si="569"/>
        <v>0</v>
      </c>
      <c r="Z1091" s="99" t="str">
        <f t="shared" si="577"/>
        <v>J=</v>
      </c>
      <c r="AA1091" s="94">
        <f t="shared" si="578"/>
        <v>45982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570"/>
        <v>45968</v>
      </c>
      <c r="B1092" s="89">
        <f t="shared" si="563"/>
        <v>0</v>
      </c>
      <c r="C1092" s="89">
        <f t="shared" si="583"/>
        <v>3.1009221856947988E-9</v>
      </c>
      <c r="D1092" s="90">
        <f t="shared" si="571"/>
        <v>7205.03</v>
      </c>
      <c r="E1092" s="91">
        <f t="shared" si="586"/>
        <v>7245.38</v>
      </c>
      <c r="F1092" s="92">
        <f t="shared" si="587"/>
        <v>45920</v>
      </c>
      <c r="G1092" s="93">
        <f t="shared" si="564"/>
        <v>5.6002542668107669E-3</v>
      </c>
      <c r="H1092" s="94">
        <f t="shared" si="588"/>
        <v>45982</v>
      </c>
      <c r="I1092" s="94">
        <f t="shared" si="565"/>
        <v>45982</v>
      </c>
      <c r="J1092" s="95">
        <f t="shared" si="572"/>
        <v>23</v>
      </c>
      <c r="K1092" s="95">
        <f t="shared" si="585"/>
        <v>14</v>
      </c>
      <c r="L1092" s="8">
        <f t="shared" si="573"/>
        <v>1.00340512</v>
      </c>
      <c r="M1092" s="96">
        <f t="shared" si="584"/>
        <v>1.0056002500000001</v>
      </c>
      <c r="N1092" s="96">
        <f t="shared" si="579"/>
        <v>1.1655010294228554</v>
      </c>
      <c r="O1092" s="89">
        <f t="shared" si="582"/>
        <v>1.1694697000000001</v>
      </c>
      <c r="P1092" s="89">
        <f t="shared" si="566"/>
        <v>0</v>
      </c>
      <c r="Q1092" s="11">
        <f t="shared" si="576"/>
        <v>0</v>
      </c>
      <c r="R1092" s="7">
        <f t="shared" si="574"/>
        <v>0</v>
      </c>
      <c r="S1092" s="89">
        <f t="shared" si="581"/>
        <v>0</v>
      </c>
      <c r="T1092" s="98">
        <f t="shared" si="575"/>
        <v>8.5000000000000006E-2</v>
      </c>
      <c r="U1092" s="97">
        <f t="shared" si="580"/>
        <v>14</v>
      </c>
      <c r="V1092" s="97">
        <v>252</v>
      </c>
      <c r="W1092" s="96">
        <f t="shared" si="567"/>
        <v>1.0045425079999999</v>
      </c>
      <c r="X1092" s="89">
        <f t="shared" si="568"/>
        <v>0</v>
      </c>
      <c r="Y1092" s="137">
        <f t="shared" si="569"/>
        <v>0</v>
      </c>
      <c r="Z1092" s="99" t="str">
        <f t="shared" si="577"/>
        <v>J=</v>
      </c>
      <c r="AA1092" s="94">
        <f t="shared" si="578"/>
        <v>45982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570"/>
        <v>45969</v>
      </c>
      <c r="B1093" s="89">
        <f t="shared" si="563"/>
        <v>0</v>
      </c>
      <c r="C1093" s="89">
        <f t="shared" si="583"/>
        <v>3.1009221856947988E-9</v>
      </c>
      <c r="D1093" s="90">
        <f t="shared" si="571"/>
        <v>7205.03</v>
      </c>
      <c r="E1093" s="91">
        <f t="shared" si="586"/>
        <v>7245.38</v>
      </c>
      <c r="F1093" s="92">
        <f t="shared" si="587"/>
        <v>45920</v>
      </c>
      <c r="G1093" s="93">
        <f t="shared" si="564"/>
        <v>5.6002542668107669E-3</v>
      </c>
      <c r="H1093" s="94">
        <f t="shared" si="588"/>
        <v>45982</v>
      </c>
      <c r="I1093" s="94">
        <f t="shared" si="565"/>
        <v>45982</v>
      </c>
      <c r="J1093" s="95">
        <f t="shared" si="572"/>
        <v>23</v>
      </c>
      <c r="K1093" s="95">
        <f t="shared" si="585"/>
        <v>15</v>
      </c>
      <c r="L1093" s="8">
        <f t="shared" si="573"/>
        <v>1.00364879</v>
      </c>
      <c r="M1093" s="96">
        <f t="shared" si="584"/>
        <v>1.0056002500000001</v>
      </c>
      <c r="N1093" s="96">
        <f t="shared" si="579"/>
        <v>1.1655010294228554</v>
      </c>
      <c r="O1093" s="89">
        <f t="shared" si="582"/>
        <v>1.1697536900000001</v>
      </c>
      <c r="P1093" s="89">
        <f t="shared" si="566"/>
        <v>0</v>
      </c>
      <c r="Q1093" s="11">
        <f t="shared" si="576"/>
        <v>0</v>
      </c>
      <c r="R1093" s="7">
        <f t="shared" si="574"/>
        <v>0</v>
      </c>
      <c r="S1093" s="89">
        <f t="shared" si="581"/>
        <v>0</v>
      </c>
      <c r="T1093" s="98">
        <f t="shared" si="575"/>
        <v>8.5000000000000006E-2</v>
      </c>
      <c r="U1093" s="97">
        <f t="shared" si="580"/>
        <v>15</v>
      </c>
      <c r="V1093" s="97">
        <v>252</v>
      </c>
      <c r="W1093" s="96">
        <f t="shared" si="567"/>
        <v>1.0048677610000001</v>
      </c>
      <c r="X1093" s="89">
        <f t="shared" si="568"/>
        <v>0</v>
      </c>
      <c r="Y1093" s="137">
        <f t="shared" si="569"/>
        <v>0</v>
      </c>
      <c r="Z1093" s="99" t="str">
        <f t="shared" si="577"/>
        <v>J=</v>
      </c>
      <c r="AA1093" s="94">
        <f t="shared" si="578"/>
        <v>45982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570"/>
        <v>45970</v>
      </c>
      <c r="B1094" s="89">
        <f t="shared" si="563"/>
        <v>0</v>
      </c>
      <c r="C1094" s="89">
        <f t="shared" si="583"/>
        <v>3.1009221856947988E-9</v>
      </c>
      <c r="D1094" s="90">
        <f t="shared" si="571"/>
        <v>7205.03</v>
      </c>
      <c r="E1094" s="91">
        <f t="shared" si="586"/>
        <v>7245.38</v>
      </c>
      <c r="F1094" s="92">
        <f t="shared" si="587"/>
        <v>45920</v>
      </c>
      <c r="G1094" s="93">
        <f t="shared" si="564"/>
        <v>5.6002542668107669E-3</v>
      </c>
      <c r="H1094" s="94">
        <f t="shared" si="588"/>
        <v>45982</v>
      </c>
      <c r="I1094" s="94">
        <f t="shared" si="565"/>
        <v>45982</v>
      </c>
      <c r="J1094" s="95">
        <f t="shared" si="572"/>
        <v>23</v>
      </c>
      <c r="K1094" s="95">
        <f t="shared" si="585"/>
        <v>15</v>
      </c>
      <c r="L1094" s="8">
        <f t="shared" si="573"/>
        <v>1.00364879</v>
      </c>
      <c r="M1094" s="96">
        <f t="shared" si="584"/>
        <v>1.0056002500000001</v>
      </c>
      <c r="N1094" s="96">
        <f t="shared" si="579"/>
        <v>1.1655010294228554</v>
      </c>
      <c r="O1094" s="89">
        <f t="shared" si="582"/>
        <v>1.1697536900000001</v>
      </c>
      <c r="P1094" s="89">
        <f t="shared" si="566"/>
        <v>0</v>
      </c>
      <c r="Q1094" s="11">
        <f t="shared" si="576"/>
        <v>0</v>
      </c>
      <c r="R1094" s="7">
        <f t="shared" si="574"/>
        <v>0</v>
      </c>
      <c r="S1094" s="89">
        <f t="shared" si="581"/>
        <v>0</v>
      </c>
      <c r="T1094" s="98">
        <f t="shared" si="575"/>
        <v>8.5000000000000006E-2</v>
      </c>
      <c r="U1094" s="97">
        <f t="shared" si="580"/>
        <v>15</v>
      </c>
      <c r="V1094" s="97">
        <v>252</v>
      </c>
      <c r="W1094" s="96">
        <f t="shared" si="567"/>
        <v>1.0048677610000001</v>
      </c>
      <c r="X1094" s="89">
        <f t="shared" si="568"/>
        <v>0</v>
      </c>
      <c r="Y1094" s="137">
        <f t="shared" si="569"/>
        <v>0</v>
      </c>
      <c r="Z1094" s="99" t="str">
        <f t="shared" si="577"/>
        <v>J=</v>
      </c>
      <c r="AA1094" s="94">
        <f t="shared" si="578"/>
        <v>45982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570"/>
        <v>45971</v>
      </c>
      <c r="B1095" s="89">
        <f t="shared" si="563"/>
        <v>0</v>
      </c>
      <c r="C1095" s="89">
        <f t="shared" si="583"/>
        <v>3.1009221856947988E-9</v>
      </c>
      <c r="D1095" s="90">
        <f t="shared" si="571"/>
        <v>7205.03</v>
      </c>
      <c r="E1095" s="91">
        <f t="shared" si="586"/>
        <v>7245.38</v>
      </c>
      <c r="F1095" s="92">
        <f t="shared" si="587"/>
        <v>45920</v>
      </c>
      <c r="G1095" s="93">
        <f t="shared" si="564"/>
        <v>5.6002542668107669E-3</v>
      </c>
      <c r="H1095" s="94">
        <f t="shared" si="588"/>
        <v>45982</v>
      </c>
      <c r="I1095" s="94">
        <f t="shared" si="565"/>
        <v>45982</v>
      </c>
      <c r="J1095" s="95">
        <f t="shared" si="572"/>
        <v>23</v>
      </c>
      <c r="K1095" s="95">
        <f t="shared" si="585"/>
        <v>15</v>
      </c>
      <c r="L1095" s="8">
        <f t="shared" si="573"/>
        <v>1.00364879</v>
      </c>
      <c r="M1095" s="96">
        <f t="shared" si="584"/>
        <v>1.0056002500000001</v>
      </c>
      <c r="N1095" s="96">
        <f t="shared" si="579"/>
        <v>1.1655010294228554</v>
      </c>
      <c r="O1095" s="89">
        <f t="shared" si="582"/>
        <v>1.1697536900000001</v>
      </c>
      <c r="P1095" s="89">
        <f t="shared" si="566"/>
        <v>0</v>
      </c>
      <c r="Q1095" s="11">
        <f t="shared" si="576"/>
        <v>0</v>
      </c>
      <c r="R1095" s="7">
        <f t="shared" si="574"/>
        <v>0</v>
      </c>
      <c r="S1095" s="89">
        <f t="shared" si="581"/>
        <v>0</v>
      </c>
      <c r="T1095" s="98">
        <f t="shared" si="575"/>
        <v>8.5000000000000006E-2</v>
      </c>
      <c r="U1095" s="97">
        <f t="shared" si="580"/>
        <v>15</v>
      </c>
      <c r="V1095" s="97">
        <v>252</v>
      </c>
      <c r="W1095" s="96">
        <f t="shared" si="567"/>
        <v>1.0048677610000001</v>
      </c>
      <c r="X1095" s="89">
        <f t="shared" si="568"/>
        <v>0</v>
      </c>
      <c r="Y1095" s="137">
        <f t="shared" si="569"/>
        <v>0</v>
      </c>
      <c r="Z1095" s="99" t="str">
        <f t="shared" si="577"/>
        <v>J=</v>
      </c>
      <c r="AA1095" s="94">
        <f t="shared" si="578"/>
        <v>45982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570"/>
        <v>45972</v>
      </c>
      <c r="B1096" s="89">
        <f t="shared" si="563"/>
        <v>0</v>
      </c>
      <c r="C1096" s="89">
        <f t="shared" si="583"/>
        <v>3.1009221856947988E-9</v>
      </c>
      <c r="D1096" s="90">
        <f t="shared" si="571"/>
        <v>7205.03</v>
      </c>
      <c r="E1096" s="91">
        <f t="shared" si="586"/>
        <v>7245.38</v>
      </c>
      <c r="F1096" s="92">
        <f t="shared" si="587"/>
        <v>45920</v>
      </c>
      <c r="G1096" s="93">
        <f t="shared" si="564"/>
        <v>5.6002542668107669E-3</v>
      </c>
      <c r="H1096" s="94">
        <f t="shared" si="588"/>
        <v>45982</v>
      </c>
      <c r="I1096" s="94">
        <f t="shared" si="565"/>
        <v>45982</v>
      </c>
      <c r="J1096" s="95">
        <f t="shared" si="572"/>
        <v>23</v>
      </c>
      <c r="K1096" s="95">
        <f t="shared" si="585"/>
        <v>16</v>
      </c>
      <c r="L1096" s="8">
        <f t="shared" si="573"/>
        <v>1.00389251</v>
      </c>
      <c r="M1096" s="96">
        <f t="shared" si="584"/>
        <v>1.0056002500000001</v>
      </c>
      <c r="N1096" s="96">
        <f t="shared" si="579"/>
        <v>1.1655010294228554</v>
      </c>
      <c r="O1096" s="89">
        <f t="shared" si="582"/>
        <v>1.1700377500000001</v>
      </c>
      <c r="P1096" s="89">
        <f t="shared" si="566"/>
        <v>0</v>
      </c>
      <c r="Q1096" s="11">
        <f t="shared" si="576"/>
        <v>0</v>
      </c>
      <c r="R1096" s="7">
        <f t="shared" si="574"/>
        <v>0</v>
      </c>
      <c r="S1096" s="89">
        <f t="shared" si="581"/>
        <v>0</v>
      </c>
      <c r="T1096" s="98">
        <f t="shared" si="575"/>
        <v>8.5000000000000006E-2</v>
      </c>
      <c r="U1096" s="97">
        <f t="shared" si="580"/>
        <v>16</v>
      </c>
      <c r="V1096" s="97">
        <v>252</v>
      </c>
      <c r="W1096" s="96">
        <f t="shared" si="567"/>
        <v>1.0051931190000001</v>
      </c>
      <c r="X1096" s="89">
        <f t="shared" si="568"/>
        <v>0</v>
      </c>
      <c r="Y1096" s="137">
        <f t="shared" si="569"/>
        <v>0</v>
      </c>
      <c r="Z1096" s="99" t="str">
        <f t="shared" si="577"/>
        <v>J=</v>
      </c>
      <c r="AA1096" s="94">
        <f t="shared" si="578"/>
        <v>45982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570"/>
        <v>45973</v>
      </c>
      <c r="B1097" s="89">
        <f t="shared" si="563"/>
        <v>0</v>
      </c>
      <c r="C1097" s="89">
        <f t="shared" si="583"/>
        <v>3.1009221856947988E-9</v>
      </c>
      <c r="D1097" s="90">
        <f t="shared" si="571"/>
        <v>7205.03</v>
      </c>
      <c r="E1097" s="91">
        <f t="shared" si="586"/>
        <v>7245.38</v>
      </c>
      <c r="F1097" s="92">
        <f t="shared" si="587"/>
        <v>45920</v>
      </c>
      <c r="G1097" s="93">
        <f t="shared" si="564"/>
        <v>5.6002542668107669E-3</v>
      </c>
      <c r="H1097" s="94">
        <f t="shared" si="588"/>
        <v>45982</v>
      </c>
      <c r="I1097" s="94">
        <f t="shared" si="565"/>
        <v>45982</v>
      </c>
      <c r="J1097" s="95">
        <f t="shared" si="572"/>
        <v>23</v>
      </c>
      <c r="K1097" s="95">
        <f t="shared" si="585"/>
        <v>17</v>
      </c>
      <c r="L1097" s="8">
        <f t="shared" si="573"/>
        <v>1.0041363000000001</v>
      </c>
      <c r="M1097" s="96">
        <f t="shared" si="584"/>
        <v>1.0056002500000001</v>
      </c>
      <c r="N1097" s="96">
        <f t="shared" si="579"/>
        <v>1.1655010294228554</v>
      </c>
      <c r="O1097" s="89">
        <f t="shared" si="582"/>
        <v>1.1703218900000001</v>
      </c>
      <c r="P1097" s="89">
        <f t="shared" si="566"/>
        <v>0</v>
      </c>
      <c r="Q1097" s="11">
        <f t="shared" si="576"/>
        <v>0</v>
      </c>
      <c r="R1097" s="7">
        <f t="shared" si="574"/>
        <v>0</v>
      </c>
      <c r="S1097" s="89">
        <f t="shared" si="581"/>
        <v>0</v>
      </c>
      <c r="T1097" s="98">
        <f t="shared" si="575"/>
        <v>8.5000000000000006E-2</v>
      </c>
      <c r="U1097" s="97">
        <f t="shared" si="580"/>
        <v>17</v>
      </c>
      <c r="V1097" s="97">
        <v>252</v>
      </c>
      <c r="W1097" s="96">
        <f t="shared" si="567"/>
        <v>1.005518583</v>
      </c>
      <c r="X1097" s="89">
        <f t="shared" si="568"/>
        <v>0</v>
      </c>
      <c r="Y1097" s="137">
        <f t="shared" si="569"/>
        <v>0</v>
      </c>
      <c r="Z1097" s="99" t="str">
        <f t="shared" si="577"/>
        <v>J=</v>
      </c>
      <c r="AA1097" s="94">
        <f t="shared" si="578"/>
        <v>45982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570"/>
        <v>45974</v>
      </c>
      <c r="B1098" s="89">
        <f t="shared" ref="B1098:B1161" si="589">(P1098+X1098)</f>
        <v>0</v>
      </c>
      <c r="C1098" s="89">
        <f t="shared" si="583"/>
        <v>3.1009221856947988E-9</v>
      </c>
      <c r="D1098" s="90">
        <f t="shared" si="571"/>
        <v>7205.03</v>
      </c>
      <c r="E1098" s="91">
        <f t="shared" si="586"/>
        <v>7245.38</v>
      </c>
      <c r="F1098" s="92">
        <f t="shared" si="587"/>
        <v>45920</v>
      </c>
      <c r="G1098" s="93">
        <f t="shared" ref="G1098:G1161" si="590">(E1098/D1098)-1</f>
        <v>5.6002542668107669E-3</v>
      </c>
      <c r="H1098" s="94">
        <f t="shared" si="588"/>
        <v>45982</v>
      </c>
      <c r="I1098" s="94">
        <f t="shared" ref="I1098:I1161" si="591">IF(A1098&gt;I1097,H1098,I1097)</f>
        <v>45982</v>
      </c>
      <c r="J1098" s="95">
        <f t="shared" si="572"/>
        <v>23</v>
      </c>
      <c r="K1098" s="95">
        <f t="shared" si="585"/>
        <v>18</v>
      </c>
      <c r="L1098" s="8">
        <f t="shared" si="573"/>
        <v>1.0043801400000001</v>
      </c>
      <c r="M1098" s="96">
        <f t="shared" si="584"/>
        <v>1.0056002500000001</v>
      </c>
      <c r="N1098" s="96">
        <f t="shared" si="579"/>
        <v>1.1655010294228554</v>
      </c>
      <c r="O1098" s="89">
        <f t="shared" si="582"/>
        <v>1.17060608</v>
      </c>
      <c r="P1098" s="89">
        <f t="shared" ref="P1098:P1161" si="592">TRUNC(C1098*O1098,8)</f>
        <v>0</v>
      </c>
      <c r="Q1098" s="11">
        <f t="shared" si="576"/>
        <v>0</v>
      </c>
      <c r="R1098" s="7">
        <f t="shared" si="574"/>
        <v>0</v>
      </c>
      <c r="S1098" s="89">
        <f t="shared" si="581"/>
        <v>0</v>
      </c>
      <c r="T1098" s="98">
        <f t="shared" si="575"/>
        <v>8.5000000000000006E-2</v>
      </c>
      <c r="U1098" s="97">
        <f t="shared" si="580"/>
        <v>18</v>
      </c>
      <c r="V1098" s="97">
        <v>252</v>
      </c>
      <c r="W1098" s="96">
        <f t="shared" ref="W1098:W1161" si="593">ROUND((1+T1098)^TRUNC((U1098/V1098),9),9)</f>
        <v>1.005844153</v>
      </c>
      <c r="X1098" s="89">
        <f t="shared" ref="X1098:X1161" si="594">TRUNC((P1098*(W1098-1)),8)</f>
        <v>0</v>
      </c>
      <c r="Y1098" s="137">
        <f t="shared" ref="Y1098:Y1161" si="595">IF(AND(Q1098&gt;0,Z1098&lt;&gt;"INCORPJ="),S1098+X1098,0)</f>
        <v>0</v>
      </c>
      <c r="Z1098" s="99" t="str">
        <f t="shared" si="577"/>
        <v>J=</v>
      </c>
      <c r="AA1098" s="94">
        <f t="shared" si="578"/>
        <v>45982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596">(A1098+1)</f>
        <v>45975</v>
      </c>
      <c r="B1099" s="89">
        <f t="shared" si="589"/>
        <v>0</v>
      </c>
      <c r="C1099" s="89">
        <f t="shared" si="583"/>
        <v>3.1009221856947988E-9</v>
      </c>
      <c r="D1099" s="90">
        <f t="shared" ref="D1099:D1162" si="597">IF(E1099=E1098,D1098,E1098)</f>
        <v>7205.03</v>
      </c>
      <c r="E1099" s="91">
        <f t="shared" si="586"/>
        <v>7245.38</v>
      </c>
      <c r="F1099" s="92">
        <f t="shared" si="587"/>
        <v>45920</v>
      </c>
      <c r="G1099" s="93">
        <f t="shared" si="590"/>
        <v>5.6002542668107669E-3</v>
      </c>
      <c r="H1099" s="94">
        <f t="shared" si="588"/>
        <v>45982</v>
      </c>
      <c r="I1099" s="94">
        <f t="shared" si="591"/>
        <v>45982</v>
      </c>
      <c r="J1099" s="95">
        <f t="shared" ref="J1099:J1162" si="598">IF(I1099=I1098,J1098,NETWORKDAYS(I1098,I1099,$AD$201:$AD$502)-1)</f>
        <v>23</v>
      </c>
      <c r="K1099" s="95">
        <f t="shared" si="585"/>
        <v>19</v>
      </c>
      <c r="L1099" s="8">
        <f t="shared" ref="L1099:L1162" si="599">IF(E1099&lt;D1099,1,TRUNC((E1099/D1099)^TRUNC((K1099/J1099),9),8))</f>
        <v>1.0046240399999999</v>
      </c>
      <c r="M1099" s="96">
        <f t="shared" si="584"/>
        <v>1.0056002500000001</v>
      </c>
      <c r="N1099" s="96">
        <f t="shared" si="579"/>
        <v>1.1655010294228554</v>
      </c>
      <c r="O1099" s="89">
        <f t="shared" si="582"/>
        <v>1.1708903500000001</v>
      </c>
      <c r="P1099" s="89">
        <f t="shared" si="592"/>
        <v>0</v>
      </c>
      <c r="Q1099" s="11">
        <f t="shared" si="576"/>
        <v>0</v>
      </c>
      <c r="R1099" s="7">
        <f t="shared" ref="R1099:R1162" si="600">IF(Q1099&gt;0,VLOOKUP($A1099,$AD$10:$AI$200,6),0)</f>
        <v>0</v>
      </c>
      <c r="S1099" s="89">
        <f t="shared" si="581"/>
        <v>0</v>
      </c>
      <c r="T1099" s="98">
        <f t="shared" ref="T1099:T1162" si="601">(T1098)</f>
        <v>8.5000000000000006E-2</v>
      </c>
      <c r="U1099" s="97">
        <f t="shared" si="580"/>
        <v>19</v>
      </c>
      <c r="V1099" s="97">
        <v>252</v>
      </c>
      <c r="W1099" s="96">
        <f t="shared" si="593"/>
        <v>1.0061698269999999</v>
      </c>
      <c r="X1099" s="89">
        <f t="shared" si="594"/>
        <v>0</v>
      </c>
      <c r="Y1099" s="137">
        <f t="shared" si="595"/>
        <v>0</v>
      </c>
      <c r="Z1099" s="99" t="str">
        <f t="shared" si="577"/>
        <v>J=</v>
      </c>
      <c r="AA1099" s="94">
        <f t="shared" si="578"/>
        <v>45982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596"/>
        <v>45976</v>
      </c>
      <c r="B1100" s="89">
        <f t="shared" si="589"/>
        <v>0</v>
      </c>
      <c r="C1100" s="89">
        <f t="shared" si="583"/>
        <v>3.1009221856947988E-9</v>
      </c>
      <c r="D1100" s="90">
        <f t="shared" si="597"/>
        <v>7205.03</v>
      </c>
      <c r="E1100" s="91">
        <f t="shared" si="586"/>
        <v>7245.38</v>
      </c>
      <c r="F1100" s="92">
        <f t="shared" si="587"/>
        <v>45920</v>
      </c>
      <c r="G1100" s="93">
        <f t="shared" si="590"/>
        <v>5.6002542668107669E-3</v>
      </c>
      <c r="H1100" s="94">
        <f t="shared" si="588"/>
        <v>45982</v>
      </c>
      <c r="I1100" s="94">
        <f t="shared" si="591"/>
        <v>45982</v>
      </c>
      <c r="J1100" s="95">
        <f t="shared" si="598"/>
        <v>23</v>
      </c>
      <c r="K1100" s="95">
        <f t="shared" si="585"/>
        <v>20</v>
      </c>
      <c r="L1100" s="8">
        <f t="shared" si="599"/>
        <v>1.00486801</v>
      </c>
      <c r="M1100" s="96">
        <f t="shared" si="584"/>
        <v>1.0056002500000001</v>
      </c>
      <c r="N1100" s="96">
        <f t="shared" si="579"/>
        <v>1.1655010294228554</v>
      </c>
      <c r="O1100" s="89">
        <f t="shared" si="582"/>
        <v>1.1711746999999999</v>
      </c>
      <c r="P1100" s="89">
        <f t="shared" si="592"/>
        <v>0</v>
      </c>
      <c r="Q1100" s="11">
        <f t="shared" ref="Q1100:Q1163" si="602">IF(VLOOKUP(A1100,AD$10:AK$200,8)=VLOOKUP(A1099,AD$10:AK$200,8),0,VLOOKUP(A1100,AD$10:AK$200,8))</f>
        <v>0</v>
      </c>
      <c r="R1100" s="7">
        <f t="shared" si="600"/>
        <v>0</v>
      </c>
      <c r="S1100" s="89">
        <f t="shared" si="581"/>
        <v>0</v>
      </c>
      <c r="T1100" s="98">
        <f t="shared" si="601"/>
        <v>8.5000000000000006E-2</v>
      </c>
      <c r="U1100" s="97">
        <f t="shared" si="580"/>
        <v>20</v>
      </c>
      <c r="V1100" s="97">
        <v>252</v>
      </c>
      <c r="W1100" s="96">
        <f t="shared" si="593"/>
        <v>1.006495608</v>
      </c>
      <c r="X1100" s="89">
        <f t="shared" si="594"/>
        <v>0</v>
      </c>
      <c r="Y1100" s="137">
        <f t="shared" si="595"/>
        <v>0</v>
      </c>
      <c r="Z1100" s="99" t="str">
        <f t="shared" ref="Z1100:Z1163" si="603">IF($Q1099&gt;0,VLOOKUP($A1099,$AD$10:$AM$200,9),Z1099)</f>
        <v>J=</v>
      </c>
      <c r="AA1100" s="94">
        <f t="shared" ref="AA1100:AA1163" si="604">IF($Q1099&gt;0,VLOOKUP($A1099,$AD$10:$AM$200,10),AA1099)</f>
        <v>45982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596"/>
        <v>45977</v>
      </c>
      <c r="B1101" s="89">
        <f t="shared" si="589"/>
        <v>0</v>
      </c>
      <c r="C1101" s="89">
        <f t="shared" si="583"/>
        <v>3.1009221856947988E-9</v>
      </c>
      <c r="D1101" s="90">
        <f t="shared" si="597"/>
        <v>7205.03</v>
      </c>
      <c r="E1101" s="91">
        <f t="shared" si="586"/>
        <v>7245.38</v>
      </c>
      <c r="F1101" s="92">
        <f t="shared" si="587"/>
        <v>45920</v>
      </c>
      <c r="G1101" s="93">
        <f t="shared" si="590"/>
        <v>5.6002542668107669E-3</v>
      </c>
      <c r="H1101" s="94">
        <f t="shared" si="588"/>
        <v>45982</v>
      </c>
      <c r="I1101" s="94">
        <f t="shared" si="591"/>
        <v>45982</v>
      </c>
      <c r="J1101" s="95">
        <f t="shared" si="598"/>
        <v>23</v>
      </c>
      <c r="K1101" s="95">
        <f t="shared" si="585"/>
        <v>20</v>
      </c>
      <c r="L1101" s="8">
        <f t="shared" si="599"/>
        <v>1.00486801</v>
      </c>
      <c r="M1101" s="96">
        <f t="shared" si="584"/>
        <v>1.0056002500000001</v>
      </c>
      <c r="N1101" s="96">
        <f t="shared" si="579"/>
        <v>1.1655010294228554</v>
      </c>
      <c r="O1101" s="89">
        <f t="shared" si="582"/>
        <v>1.1711746999999999</v>
      </c>
      <c r="P1101" s="89">
        <f t="shared" si="592"/>
        <v>0</v>
      </c>
      <c r="Q1101" s="11">
        <f t="shared" si="602"/>
        <v>0</v>
      </c>
      <c r="R1101" s="7">
        <f t="shared" si="600"/>
        <v>0</v>
      </c>
      <c r="S1101" s="89">
        <f t="shared" si="581"/>
        <v>0</v>
      </c>
      <c r="T1101" s="98">
        <f t="shared" si="601"/>
        <v>8.5000000000000006E-2</v>
      </c>
      <c r="U1101" s="97">
        <f t="shared" si="580"/>
        <v>20</v>
      </c>
      <c r="V1101" s="97">
        <v>252</v>
      </c>
      <c r="W1101" s="96">
        <f t="shared" si="593"/>
        <v>1.006495608</v>
      </c>
      <c r="X1101" s="89">
        <f t="shared" si="594"/>
        <v>0</v>
      </c>
      <c r="Y1101" s="137">
        <f t="shared" si="595"/>
        <v>0</v>
      </c>
      <c r="Z1101" s="99" t="str">
        <f t="shared" si="603"/>
        <v>J=</v>
      </c>
      <c r="AA1101" s="94">
        <f t="shared" si="604"/>
        <v>45982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596"/>
        <v>45978</v>
      </c>
      <c r="B1102" s="89">
        <f t="shared" si="589"/>
        <v>0</v>
      </c>
      <c r="C1102" s="89">
        <f t="shared" si="583"/>
        <v>3.1009221856947988E-9</v>
      </c>
      <c r="D1102" s="90">
        <f t="shared" si="597"/>
        <v>7205.03</v>
      </c>
      <c r="E1102" s="91">
        <f t="shared" si="586"/>
        <v>7245.38</v>
      </c>
      <c r="F1102" s="92">
        <f t="shared" si="587"/>
        <v>45920</v>
      </c>
      <c r="G1102" s="93">
        <f t="shared" si="590"/>
        <v>5.6002542668107669E-3</v>
      </c>
      <c r="H1102" s="94">
        <f t="shared" si="588"/>
        <v>45982</v>
      </c>
      <c r="I1102" s="94">
        <f t="shared" si="591"/>
        <v>45982</v>
      </c>
      <c r="J1102" s="95">
        <f t="shared" si="598"/>
        <v>23</v>
      </c>
      <c r="K1102" s="95">
        <f t="shared" si="585"/>
        <v>20</v>
      </c>
      <c r="L1102" s="8">
        <f t="shared" si="599"/>
        <v>1.00486801</v>
      </c>
      <c r="M1102" s="96">
        <f t="shared" si="584"/>
        <v>1.0056002500000001</v>
      </c>
      <c r="N1102" s="96">
        <f t="shared" si="579"/>
        <v>1.1655010294228554</v>
      </c>
      <c r="O1102" s="89">
        <f t="shared" si="582"/>
        <v>1.1711746999999999</v>
      </c>
      <c r="P1102" s="89">
        <f t="shared" si="592"/>
        <v>0</v>
      </c>
      <c r="Q1102" s="11">
        <f t="shared" si="602"/>
        <v>0</v>
      </c>
      <c r="R1102" s="7">
        <f t="shared" si="600"/>
        <v>0</v>
      </c>
      <c r="S1102" s="89">
        <f t="shared" si="581"/>
        <v>0</v>
      </c>
      <c r="T1102" s="98">
        <f t="shared" si="601"/>
        <v>8.5000000000000006E-2</v>
      </c>
      <c r="U1102" s="97">
        <f t="shared" si="580"/>
        <v>20</v>
      </c>
      <c r="V1102" s="97">
        <v>252</v>
      </c>
      <c r="W1102" s="96">
        <f t="shared" si="593"/>
        <v>1.006495608</v>
      </c>
      <c r="X1102" s="89">
        <f t="shared" si="594"/>
        <v>0</v>
      </c>
      <c r="Y1102" s="137">
        <f t="shared" si="595"/>
        <v>0</v>
      </c>
      <c r="Z1102" s="99" t="str">
        <f t="shared" si="603"/>
        <v>J=</v>
      </c>
      <c r="AA1102" s="94">
        <f t="shared" si="604"/>
        <v>45982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596"/>
        <v>45979</v>
      </c>
      <c r="B1103" s="89">
        <f t="shared" si="589"/>
        <v>0</v>
      </c>
      <c r="C1103" s="89">
        <f t="shared" si="583"/>
        <v>3.1009221856947988E-9</v>
      </c>
      <c r="D1103" s="90">
        <f t="shared" si="597"/>
        <v>7205.03</v>
      </c>
      <c r="E1103" s="91">
        <f t="shared" si="586"/>
        <v>7245.38</v>
      </c>
      <c r="F1103" s="92">
        <f t="shared" si="587"/>
        <v>45920</v>
      </c>
      <c r="G1103" s="93">
        <f t="shared" si="590"/>
        <v>5.6002542668107669E-3</v>
      </c>
      <c r="H1103" s="94">
        <f t="shared" si="588"/>
        <v>45982</v>
      </c>
      <c r="I1103" s="94">
        <f t="shared" si="591"/>
        <v>45982</v>
      </c>
      <c r="J1103" s="95">
        <f t="shared" si="598"/>
        <v>23</v>
      </c>
      <c r="K1103" s="95">
        <f t="shared" si="585"/>
        <v>21</v>
      </c>
      <c r="L1103" s="8">
        <f t="shared" si="599"/>
        <v>1.00511203</v>
      </c>
      <c r="M1103" s="96">
        <f t="shared" si="584"/>
        <v>1.0056002500000001</v>
      </c>
      <c r="N1103" s="96">
        <f t="shared" si="579"/>
        <v>1.1655010294228554</v>
      </c>
      <c r="O1103" s="89">
        <f t="shared" si="582"/>
        <v>1.1714591000000001</v>
      </c>
      <c r="P1103" s="89">
        <f t="shared" si="592"/>
        <v>0</v>
      </c>
      <c r="Q1103" s="11">
        <f t="shared" si="602"/>
        <v>0</v>
      </c>
      <c r="R1103" s="7">
        <f t="shared" si="600"/>
        <v>0</v>
      </c>
      <c r="S1103" s="89">
        <f t="shared" si="581"/>
        <v>0</v>
      </c>
      <c r="T1103" s="98">
        <f t="shared" si="601"/>
        <v>8.5000000000000006E-2</v>
      </c>
      <c r="U1103" s="97">
        <f t="shared" si="580"/>
        <v>21</v>
      </c>
      <c r="V1103" s="97">
        <v>252</v>
      </c>
      <c r="W1103" s="96">
        <f t="shared" si="593"/>
        <v>1.0068214929999999</v>
      </c>
      <c r="X1103" s="89">
        <f t="shared" si="594"/>
        <v>0</v>
      </c>
      <c r="Y1103" s="137">
        <f t="shared" si="595"/>
        <v>0</v>
      </c>
      <c r="Z1103" s="99" t="str">
        <f t="shared" si="603"/>
        <v>J=</v>
      </c>
      <c r="AA1103" s="94">
        <f t="shared" si="604"/>
        <v>45982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596"/>
        <v>45980</v>
      </c>
      <c r="B1104" s="89">
        <f t="shared" si="589"/>
        <v>0</v>
      </c>
      <c r="C1104" s="89">
        <f t="shared" si="583"/>
        <v>3.1009221856947988E-9</v>
      </c>
      <c r="D1104" s="90">
        <f t="shared" si="597"/>
        <v>7205.03</v>
      </c>
      <c r="E1104" s="91">
        <f t="shared" si="586"/>
        <v>7245.38</v>
      </c>
      <c r="F1104" s="92">
        <f t="shared" si="587"/>
        <v>45920</v>
      </c>
      <c r="G1104" s="93">
        <f t="shared" si="590"/>
        <v>5.6002542668107669E-3</v>
      </c>
      <c r="H1104" s="94">
        <f t="shared" si="588"/>
        <v>45982</v>
      </c>
      <c r="I1104" s="94">
        <f t="shared" si="591"/>
        <v>45982</v>
      </c>
      <c r="J1104" s="95">
        <f t="shared" si="598"/>
        <v>23</v>
      </c>
      <c r="K1104" s="95">
        <f t="shared" si="585"/>
        <v>22</v>
      </c>
      <c r="L1104" s="8">
        <f t="shared" si="599"/>
        <v>1.0053561099999999</v>
      </c>
      <c r="M1104" s="96">
        <f t="shared" si="584"/>
        <v>1.0056002500000001</v>
      </c>
      <c r="N1104" s="96">
        <f t="shared" si="579"/>
        <v>1.1655010294228554</v>
      </c>
      <c r="O1104" s="89">
        <f t="shared" si="582"/>
        <v>1.17174358</v>
      </c>
      <c r="P1104" s="89">
        <f t="shared" si="592"/>
        <v>0</v>
      </c>
      <c r="Q1104" s="11">
        <f t="shared" si="602"/>
        <v>0</v>
      </c>
      <c r="R1104" s="7">
        <f t="shared" si="600"/>
        <v>0</v>
      </c>
      <c r="S1104" s="89">
        <f t="shared" si="581"/>
        <v>0</v>
      </c>
      <c r="T1104" s="98">
        <f t="shared" si="601"/>
        <v>8.5000000000000006E-2</v>
      </c>
      <c r="U1104" s="97">
        <f t="shared" si="580"/>
        <v>22</v>
      </c>
      <c r="V1104" s="97">
        <v>252</v>
      </c>
      <c r="W1104" s="96">
        <f t="shared" si="593"/>
        <v>1.007147485</v>
      </c>
      <c r="X1104" s="89">
        <f t="shared" si="594"/>
        <v>0</v>
      </c>
      <c r="Y1104" s="137">
        <f t="shared" si="595"/>
        <v>0</v>
      </c>
      <c r="Z1104" s="99" t="str">
        <f t="shared" si="603"/>
        <v>J=</v>
      </c>
      <c r="AA1104" s="94">
        <f t="shared" si="604"/>
        <v>45982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596"/>
        <v>45981</v>
      </c>
      <c r="B1105" s="89">
        <f t="shared" si="589"/>
        <v>0</v>
      </c>
      <c r="C1105" s="89">
        <f t="shared" si="583"/>
        <v>3.1009221856947988E-9</v>
      </c>
      <c r="D1105" s="90">
        <f t="shared" si="597"/>
        <v>7205.03</v>
      </c>
      <c r="E1105" s="91">
        <f t="shared" si="586"/>
        <v>7245.38</v>
      </c>
      <c r="F1105" s="92">
        <f t="shared" si="587"/>
        <v>45920</v>
      </c>
      <c r="G1105" s="93">
        <f t="shared" si="590"/>
        <v>5.6002542668107669E-3</v>
      </c>
      <c r="H1105" s="94">
        <f t="shared" si="588"/>
        <v>46013</v>
      </c>
      <c r="I1105" s="94">
        <f t="shared" si="591"/>
        <v>45982</v>
      </c>
      <c r="J1105" s="95">
        <f t="shared" si="598"/>
        <v>23</v>
      </c>
      <c r="K1105" s="95">
        <f t="shared" si="585"/>
        <v>23</v>
      </c>
      <c r="L1105" s="8">
        <f t="shared" si="599"/>
        <v>1.0056002500000001</v>
      </c>
      <c r="M1105" s="96">
        <f t="shared" si="584"/>
        <v>1.0056002500000001</v>
      </c>
      <c r="N1105" s="96">
        <f t="shared" si="579"/>
        <v>1.1655010294228554</v>
      </c>
      <c r="O1105" s="89">
        <f t="shared" si="582"/>
        <v>1.17202812</v>
      </c>
      <c r="P1105" s="89">
        <f t="shared" si="592"/>
        <v>0</v>
      </c>
      <c r="Q1105" s="11">
        <f t="shared" si="602"/>
        <v>0</v>
      </c>
      <c r="R1105" s="7">
        <f t="shared" si="600"/>
        <v>0</v>
      </c>
      <c r="S1105" s="89">
        <f t="shared" si="581"/>
        <v>0</v>
      </c>
      <c r="T1105" s="98">
        <f t="shared" si="601"/>
        <v>8.5000000000000006E-2</v>
      </c>
      <c r="U1105" s="97">
        <f t="shared" si="580"/>
        <v>23</v>
      </c>
      <c r="V1105" s="97">
        <v>252</v>
      </c>
      <c r="W1105" s="96">
        <f t="shared" si="593"/>
        <v>1.007473581</v>
      </c>
      <c r="X1105" s="89">
        <f t="shared" si="594"/>
        <v>0</v>
      </c>
      <c r="Y1105" s="137">
        <f t="shared" si="595"/>
        <v>0</v>
      </c>
      <c r="Z1105" s="99" t="str">
        <f t="shared" si="603"/>
        <v>J=</v>
      </c>
      <c r="AA1105" s="94">
        <f t="shared" si="604"/>
        <v>45982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596"/>
        <v>45982</v>
      </c>
      <c r="B1106" s="89">
        <f t="shared" si="589"/>
        <v>0</v>
      </c>
      <c r="C1106" s="89">
        <f t="shared" si="583"/>
        <v>3.1009221856947988E-9</v>
      </c>
      <c r="D1106" s="90">
        <f t="shared" si="597"/>
        <v>7205.03</v>
      </c>
      <c r="E1106" s="91">
        <f t="shared" si="586"/>
        <v>7245.38</v>
      </c>
      <c r="F1106" s="92">
        <f t="shared" si="587"/>
        <v>45920</v>
      </c>
      <c r="G1106" s="93">
        <f t="shared" si="590"/>
        <v>5.6002542668107669E-3</v>
      </c>
      <c r="H1106" s="94">
        <f t="shared" si="588"/>
        <v>46013</v>
      </c>
      <c r="I1106" s="94">
        <f t="shared" si="591"/>
        <v>45982</v>
      </c>
      <c r="J1106" s="95">
        <f t="shared" si="598"/>
        <v>23</v>
      </c>
      <c r="K1106" s="95">
        <f t="shared" si="585"/>
        <v>23</v>
      </c>
      <c r="L1106" s="8">
        <f t="shared" si="599"/>
        <v>1.0056002500000001</v>
      </c>
      <c r="M1106" s="96">
        <f t="shared" si="584"/>
        <v>1.0056002500000001</v>
      </c>
      <c r="N1106" s="96">
        <f t="shared" si="579"/>
        <v>1.1655010294228554</v>
      </c>
      <c r="O1106" s="89">
        <f t="shared" si="582"/>
        <v>1.17202812</v>
      </c>
      <c r="P1106" s="89">
        <f t="shared" si="592"/>
        <v>0</v>
      </c>
      <c r="Q1106" s="11">
        <f t="shared" si="602"/>
        <v>36</v>
      </c>
      <c r="R1106" s="7">
        <f t="shared" si="600"/>
        <v>2.6610999999999999E-2</v>
      </c>
      <c r="S1106" s="89">
        <f t="shared" si="581"/>
        <v>0</v>
      </c>
      <c r="T1106" s="98">
        <f t="shared" si="601"/>
        <v>8.5000000000000006E-2</v>
      </c>
      <c r="U1106" s="97">
        <f t="shared" si="580"/>
        <v>23</v>
      </c>
      <c r="V1106" s="97">
        <v>252</v>
      </c>
      <c r="W1106" s="96">
        <f t="shared" si="593"/>
        <v>1.007473581</v>
      </c>
      <c r="X1106" s="89">
        <f t="shared" si="594"/>
        <v>0</v>
      </c>
      <c r="Y1106" s="137">
        <f t="shared" si="595"/>
        <v>0</v>
      </c>
      <c r="Z1106" s="99" t="str">
        <f t="shared" si="603"/>
        <v>J=</v>
      </c>
      <c r="AA1106" s="94">
        <f t="shared" si="604"/>
        <v>45982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596"/>
        <v>45983</v>
      </c>
      <c r="B1107" s="89">
        <f t="shared" si="589"/>
        <v>0</v>
      </c>
      <c r="C1107" s="89">
        <f t="shared" si="583"/>
        <v>3.1009221856947988E-9</v>
      </c>
      <c r="D1107" s="90">
        <f t="shared" si="597"/>
        <v>7205.03</v>
      </c>
      <c r="E1107" s="91">
        <f t="shared" si="586"/>
        <v>7245.38</v>
      </c>
      <c r="F1107" s="92">
        <f t="shared" si="587"/>
        <v>45951</v>
      </c>
      <c r="G1107" s="93">
        <f t="shared" si="590"/>
        <v>5.6002542668107669E-3</v>
      </c>
      <c r="H1107" s="94">
        <f t="shared" si="588"/>
        <v>46013</v>
      </c>
      <c r="I1107" s="94">
        <f t="shared" si="591"/>
        <v>46013</v>
      </c>
      <c r="J1107" s="95">
        <f t="shared" si="598"/>
        <v>21</v>
      </c>
      <c r="K1107" s="95">
        <f t="shared" si="585"/>
        <v>1</v>
      </c>
      <c r="L1107" s="8">
        <f t="shared" si="599"/>
        <v>1.0002659700000001</v>
      </c>
      <c r="M1107" s="96">
        <f t="shared" si="584"/>
        <v>1.0056002500000001</v>
      </c>
      <c r="N1107" s="96">
        <f t="shared" si="579"/>
        <v>1.1720281265628809</v>
      </c>
      <c r="O1107" s="89">
        <f t="shared" si="582"/>
        <v>1.17233985</v>
      </c>
      <c r="P1107" s="89">
        <f t="shared" si="592"/>
        <v>0</v>
      </c>
      <c r="Q1107" s="11">
        <f t="shared" si="602"/>
        <v>0</v>
      </c>
      <c r="R1107" s="7">
        <f t="shared" si="600"/>
        <v>0</v>
      </c>
      <c r="S1107" s="89">
        <f t="shared" si="581"/>
        <v>0</v>
      </c>
      <c r="T1107" s="98">
        <f t="shared" si="601"/>
        <v>8.5000000000000006E-2</v>
      </c>
      <c r="U1107" s="97">
        <f t="shared" si="580"/>
        <v>1</v>
      </c>
      <c r="V1107" s="97">
        <v>252</v>
      </c>
      <c r="W1107" s="96">
        <f t="shared" si="593"/>
        <v>1.0003237819999999</v>
      </c>
      <c r="X1107" s="89">
        <f t="shared" si="594"/>
        <v>0</v>
      </c>
      <c r="Y1107" s="137">
        <f t="shared" si="595"/>
        <v>0</v>
      </c>
      <c r="Z1107" s="99" t="str">
        <f t="shared" si="603"/>
        <v>J=</v>
      </c>
      <c r="AA1107" s="94">
        <f t="shared" si="604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596"/>
        <v>45984</v>
      </c>
      <c r="B1108" s="89">
        <f t="shared" si="589"/>
        <v>0</v>
      </c>
      <c r="C1108" s="89">
        <f t="shared" si="583"/>
        <v>3.1009221856947988E-9</v>
      </c>
      <c r="D1108" s="90">
        <f t="shared" si="597"/>
        <v>7205.03</v>
      </c>
      <c r="E1108" s="91">
        <f t="shared" si="586"/>
        <v>7245.38</v>
      </c>
      <c r="F1108" s="92">
        <f t="shared" si="587"/>
        <v>45951</v>
      </c>
      <c r="G1108" s="93">
        <f t="shared" si="590"/>
        <v>5.6002542668107669E-3</v>
      </c>
      <c r="H1108" s="94">
        <f t="shared" si="588"/>
        <v>46013</v>
      </c>
      <c r="I1108" s="94">
        <f t="shared" si="591"/>
        <v>46013</v>
      </c>
      <c r="J1108" s="95">
        <f t="shared" si="598"/>
        <v>21</v>
      </c>
      <c r="K1108" s="95">
        <f t="shared" si="585"/>
        <v>1</v>
      </c>
      <c r="L1108" s="8">
        <f t="shared" si="599"/>
        <v>1.0002659700000001</v>
      </c>
      <c r="M1108" s="96">
        <f t="shared" si="584"/>
        <v>1.0056002500000001</v>
      </c>
      <c r="N1108" s="96">
        <f t="shared" si="579"/>
        <v>1.1720281265628809</v>
      </c>
      <c r="O1108" s="89">
        <f t="shared" si="582"/>
        <v>1.17233985</v>
      </c>
      <c r="P1108" s="89">
        <f t="shared" si="592"/>
        <v>0</v>
      </c>
      <c r="Q1108" s="11">
        <f t="shared" si="602"/>
        <v>0</v>
      </c>
      <c r="R1108" s="7">
        <f t="shared" si="600"/>
        <v>0</v>
      </c>
      <c r="S1108" s="89">
        <f t="shared" si="581"/>
        <v>0</v>
      </c>
      <c r="T1108" s="98">
        <f t="shared" si="601"/>
        <v>8.5000000000000006E-2</v>
      </c>
      <c r="U1108" s="97">
        <f t="shared" si="580"/>
        <v>1</v>
      </c>
      <c r="V1108" s="97">
        <v>252</v>
      </c>
      <c r="W1108" s="96">
        <f t="shared" si="593"/>
        <v>1.0003237819999999</v>
      </c>
      <c r="X1108" s="89">
        <f t="shared" si="594"/>
        <v>0</v>
      </c>
      <c r="Y1108" s="137">
        <f t="shared" si="595"/>
        <v>0</v>
      </c>
      <c r="Z1108" s="99" t="str">
        <f t="shared" si="603"/>
        <v>J=</v>
      </c>
      <c r="AA1108" s="94">
        <f t="shared" si="604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596"/>
        <v>45985</v>
      </c>
      <c r="B1109" s="89">
        <f t="shared" si="589"/>
        <v>0</v>
      </c>
      <c r="C1109" s="89">
        <f t="shared" si="583"/>
        <v>3.1009221856947988E-9</v>
      </c>
      <c r="D1109" s="90">
        <f t="shared" si="597"/>
        <v>7205.03</v>
      </c>
      <c r="E1109" s="91">
        <f t="shared" si="586"/>
        <v>7245.38</v>
      </c>
      <c r="F1109" s="92">
        <f t="shared" si="587"/>
        <v>45951</v>
      </c>
      <c r="G1109" s="93">
        <f t="shared" si="590"/>
        <v>5.6002542668107669E-3</v>
      </c>
      <c r="H1109" s="94">
        <f t="shared" si="588"/>
        <v>46013</v>
      </c>
      <c r="I1109" s="94">
        <f t="shared" si="591"/>
        <v>46013</v>
      </c>
      <c r="J1109" s="95">
        <f t="shared" si="598"/>
        <v>21</v>
      </c>
      <c r="K1109" s="95">
        <f t="shared" si="585"/>
        <v>1</v>
      </c>
      <c r="L1109" s="8">
        <f t="shared" si="599"/>
        <v>1.0002659700000001</v>
      </c>
      <c r="M1109" s="96">
        <f t="shared" si="584"/>
        <v>1.0056002500000001</v>
      </c>
      <c r="N1109" s="96">
        <f t="shared" si="579"/>
        <v>1.1720281265628809</v>
      </c>
      <c r="O1109" s="89">
        <f t="shared" si="582"/>
        <v>1.17233985</v>
      </c>
      <c r="P1109" s="89">
        <f t="shared" si="592"/>
        <v>0</v>
      </c>
      <c r="Q1109" s="11">
        <f t="shared" si="602"/>
        <v>0</v>
      </c>
      <c r="R1109" s="7">
        <f t="shared" si="600"/>
        <v>0</v>
      </c>
      <c r="S1109" s="89">
        <f t="shared" si="581"/>
        <v>0</v>
      </c>
      <c r="T1109" s="98">
        <f t="shared" si="601"/>
        <v>8.5000000000000006E-2</v>
      </c>
      <c r="U1109" s="97">
        <f t="shared" si="580"/>
        <v>1</v>
      </c>
      <c r="V1109" s="97">
        <v>252</v>
      </c>
      <c r="W1109" s="96">
        <f t="shared" si="593"/>
        <v>1.0003237819999999</v>
      </c>
      <c r="X1109" s="89">
        <f t="shared" si="594"/>
        <v>0</v>
      </c>
      <c r="Y1109" s="137">
        <f t="shared" si="595"/>
        <v>0</v>
      </c>
      <c r="Z1109" s="99" t="str">
        <f t="shared" si="603"/>
        <v>J=</v>
      </c>
      <c r="AA1109" s="94">
        <f t="shared" si="604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596"/>
        <v>45986</v>
      </c>
      <c r="B1110" s="89">
        <f t="shared" si="589"/>
        <v>0</v>
      </c>
      <c r="C1110" s="89">
        <f t="shared" si="583"/>
        <v>3.1009221856947988E-9</v>
      </c>
      <c r="D1110" s="90">
        <f t="shared" si="597"/>
        <v>7205.03</v>
      </c>
      <c r="E1110" s="91">
        <f t="shared" si="586"/>
        <v>7245.38</v>
      </c>
      <c r="F1110" s="92">
        <f t="shared" si="587"/>
        <v>45951</v>
      </c>
      <c r="G1110" s="93">
        <f t="shared" si="590"/>
        <v>5.6002542668107669E-3</v>
      </c>
      <c r="H1110" s="94">
        <f t="shared" si="588"/>
        <v>46013</v>
      </c>
      <c r="I1110" s="94">
        <f t="shared" si="591"/>
        <v>46013</v>
      </c>
      <c r="J1110" s="95">
        <f t="shared" si="598"/>
        <v>21</v>
      </c>
      <c r="K1110" s="95">
        <f t="shared" si="585"/>
        <v>2</v>
      </c>
      <c r="L1110" s="8">
        <f t="shared" si="599"/>
        <v>1.0005320099999999</v>
      </c>
      <c r="M1110" s="96">
        <f t="shared" si="584"/>
        <v>1.0056002500000001</v>
      </c>
      <c r="N1110" s="96">
        <f t="shared" si="579"/>
        <v>1.1720281265628809</v>
      </c>
      <c r="O1110" s="89">
        <f t="shared" si="582"/>
        <v>1.1726516499999999</v>
      </c>
      <c r="P1110" s="89">
        <f t="shared" si="592"/>
        <v>0</v>
      </c>
      <c r="Q1110" s="11">
        <f t="shared" si="602"/>
        <v>0</v>
      </c>
      <c r="R1110" s="7">
        <f t="shared" si="600"/>
        <v>0</v>
      </c>
      <c r="S1110" s="89">
        <f t="shared" si="581"/>
        <v>0</v>
      </c>
      <c r="T1110" s="98">
        <f t="shared" si="601"/>
        <v>8.5000000000000006E-2</v>
      </c>
      <c r="U1110" s="97">
        <f t="shared" si="580"/>
        <v>2</v>
      </c>
      <c r="V1110" s="97">
        <v>252</v>
      </c>
      <c r="W1110" s="96">
        <f t="shared" si="593"/>
        <v>1.00064767</v>
      </c>
      <c r="X1110" s="89">
        <f t="shared" si="594"/>
        <v>0</v>
      </c>
      <c r="Y1110" s="137">
        <f t="shared" si="595"/>
        <v>0</v>
      </c>
      <c r="Z1110" s="99" t="str">
        <f t="shared" si="603"/>
        <v>J=</v>
      </c>
      <c r="AA1110" s="94">
        <f t="shared" si="604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596"/>
        <v>45987</v>
      </c>
      <c r="B1111" s="89">
        <f t="shared" si="589"/>
        <v>0</v>
      </c>
      <c r="C1111" s="89">
        <f t="shared" si="583"/>
        <v>3.1009221856947988E-9</v>
      </c>
      <c r="D1111" s="90">
        <f t="shared" si="597"/>
        <v>7205.03</v>
      </c>
      <c r="E1111" s="91">
        <f t="shared" si="586"/>
        <v>7245.38</v>
      </c>
      <c r="F1111" s="92">
        <f t="shared" si="587"/>
        <v>45951</v>
      </c>
      <c r="G1111" s="93">
        <f t="shared" si="590"/>
        <v>5.6002542668107669E-3</v>
      </c>
      <c r="H1111" s="94">
        <f t="shared" si="588"/>
        <v>46013</v>
      </c>
      <c r="I1111" s="94">
        <f t="shared" si="591"/>
        <v>46013</v>
      </c>
      <c r="J1111" s="95">
        <f t="shared" si="598"/>
        <v>21</v>
      </c>
      <c r="K1111" s="95">
        <f t="shared" si="585"/>
        <v>3</v>
      </c>
      <c r="L1111" s="8">
        <f t="shared" si="599"/>
        <v>1.00079812</v>
      </c>
      <c r="M1111" s="96">
        <f t="shared" si="584"/>
        <v>1.0056002500000001</v>
      </c>
      <c r="N1111" s="96">
        <f t="shared" si="579"/>
        <v>1.1720281265628809</v>
      </c>
      <c r="O1111" s="89">
        <f t="shared" si="582"/>
        <v>1.17296354</v>
      </c>
      <c r="P1111" s="89">
        <f t="shared" si="592"/>
        <v>0</v>
      </c>
      <c r="Q1111" s="11">
        <f t="shared" si="602"/>
        <v>0</v>
      </c>
      <c r="R1111" s="7">
        <f t="shared" si="600"/>
        <v>0</v>
      </c>
      <c r="S1111" s="89">
        <f t="shared" si="581"/>
        <v>0</v>
      </c>
      <c r="T1111" s="98">
        <f t="shared" si="601"/>
        <v>8.5000000000000006E-2</v>
      </c>
      <c r="U1111" s="97">
        <f t="shared" si="580"/>
        <v>3</v>
      </c>
      <c r="V1111" s="97">
        <v>252</v>
      </c>
      <c r="W1111" s="96">
        <f t="shared" si="593"/>
        <v>1.000971662</v>
      </c>
      <c r="X1111" s="89">
        <f t="shared" si="594"/>
        <v>0</v>
      </c>
      <c r="Y1111" s="137">
        <f t="shared" si="595"/>
        <v>0</v>
      </c>
      <c r="Z1111" s="99" t="str">
        <f t="shared" si="603"/>
        <v>J=</v>
      </c>
      <c r="AA1111" s="94">
        <f t="shared" si="604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596"/>
        <v>45988</v>
      </c>
      <c r="B1112" s="89">
        <f t="shared" si="589"/>
        <v>0</v>
      </c>
      <c r="C1112" s="89">
        <f t="shared" si="583"/>
        <v>3.1009221856947988E-9</v>
      </c>
      <c r="D1112" s="90">
        <f t="shared" si="597"/>
        <v>7205.03</v>
      </c>
      <c r="E1112" s="91">
        <f t="shared" si="586"/>
        <v>7245.38</v>
      </c>
      <c r="F1112" s="92">
        <f t="shared" si="587"/>
        <v>45951</v>
      </c>
      <c r="G1112" s="93">
        <f t="shared" si="590"/>
        <v>5.6002542668107669E-3</v>
      </c>
      <c r="H1112" s="94">
        <f t="shared" si="588"/>
        <v>46013</v>
      </c>
      <c r="I1112" s="94">
        <f t="shared" si="591"/>
        <v>46013</v>
      </c>
      <c r="J1112" s="95">
        <f t="shared" si="598"/>
        <v>21</v>
      </c>
      <c r="K1112" s="95">
        <f t="shared" si="585"/>
        <v>4</v>
      </c>
      <c r="L1112" s="8">
        <f t="shared" si="599"/>
        <v>1.0010642999999999</v>
      </c>
      <c r="M1112" s="96">
        <f t="shared" si="584"/>
        <v>1.0056002500000001</v>
      </c>
      <c r="N1112" s="96">
        <f t="shared" si="579"/>
        <v>1.1720281265628809</v>
      </c>
      <c r="O1112" s="89">
        <f t="shared" si="582"/>
        <v>1.1732755100000001</v>
      </c>
      <c r="P1112" s="89">
        <f t="shared" si="592"/>
        <v>0</v>
      </c>
      <c r="Q1112" s="11">
        <f t="shared" si="602"/>
        <v>0</v>
      </c>
      <c r="R1112" s="7">
        <f t="shared" si="600"/>
        <v>0</v>
      </c>
      <c r="S1112" s="89">
        <f t="shared" si="581"/>
        <v>0</v>
      </c>
      <c r="T1112" s="98">
        <f t="shared" si="601"/>
        <v>8.5000000000000006E-2</v>
      </c>
      <c r="U1112" s="97">
        <f t="shared" si="580"/>
        <v>4</v>
      </c>
      <c r="V1112" s="97">
        <v>252</v>
      </c>
      <c r="W1112" s="96">
        <f t="shared" si="593"/>
        <v>1.001295759</v>
      </c>
      <c r="X1112" s="89">
        <f t="shared" si="594"/>
        <v>0</v>
      </c>
      <c r="Y1112" s="137">
        <f t="shared" si="595"/>
        <v>0</v>
      </c>
      <c r="Z1112" s="99" t="str">
        <f t="shared" si="603"/>
        <v>J=</v>
      </c>
      <c r="AA1112" s="94">
        <f t="shared" si="604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596"/>
        <v>45989</v>
      </c>
      <c r="B1113" s="89">
        <f t="shared" si="589"/>
        <v>0</v>
      </c>
      <c r="C1113" s="89">
        <f t="shared" si="583"/>
        <v>3.1009221856947988E-9</v>
      </c>
      <c r="D1113" s="90">
        <f t="shared" si="597"/>
        <v>7205.03</v>
      </c>
      <c r="E1113" s="91">
        <f t="shared" si="586"/>
        <v>7245.38</v>
      </c>
      <c r="F1113" s="92">
        <f t="shared" si="587"/>
        <v>45951</v>
      </c>
      <c r="G1113" s="93">
        <f t="shared" si="590"/>
        <v>5.6002542668107669E-3</v>
      </c>
      <c r="H1113" s="94">
        <f t="shared" si="588"/>
        <v>46013</v>
      </c>
      <c r="I1113" s="94">
        <f t="shared" si="591"/>
        <v>46013</v>
      </c>
      <c r="J1113" s="95">
        <f t="shared" si="598"/>
        <v>21</v>
      </c>
      <c r="K1113" s="95">
        <f t="shared" si="585"/>
        <v>5</v>
      </c>
      <c r="L1113" s="8">
        <f t="shared" si="599"/>
        <v>1.00133055</v>
      </c>
      <c r="M1113" s="96">
        <f t="shared" si="584"/>
        <v>1.0056002500000001</v>
      </c>
      <c r="N1113" s="96">
        <f t="shared" si="579"/>
        <v>1.1720281265628809</v>
      </c>
      <c r="O1113" s="89">
        <f t="shared" si="582"/>
        <v>1.1735875600000001</v>
      </c>
      <c r="P1113" s="89">
        <f t="shared" si="592"/>
        <v>0</v>
      </c>
      <c r="Q1113" s="11">
        <f t="shared" si="602"/>
        <v>0</v>
      </c>
      <c r="R1113" s="7">
        <f t="shared" si="600"/>
        <v>0</v>
      </c>
      <c r="S1113" s="89">
        <f t="shared" si="581"/>
        <v>0</v>
      </c>
      <c r="T1113" s="98">
        <f t="shared" si="601"/>
        <v>8.5000000000000006E-2</v>
      </c>
      <c r="U1113" s="97">
        <f t="shared" si="580"/>
        <v>5</v>
      </c>
      <c r="V1113" s="97">
        <v>252</v>
      </c>
      <c r="W1113" s="96">
        <f t="shared" si="593"/>
        <v>1.0016199610000001</v>
      </c>
      <c r="X1113" s="89">
        <f t="shared" si="594"/>
        <v>0</v>
      </c>
      <c r="Y1113" s="137">
        <f t="shared" si="595"/>
        <v>0</v>
      </c>
      <c r="Z1113" s="99" t="str">
        <f t="shared" si="603"/>
        <v>J=</v>
      </c>
      <c r="AA1113" s="94">
        <f t="shared" si="604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596"/>
        <v>45990</v>
      </c>
      <c r="B1114" s="89">
        <f t="shared" si="589"/>
        <v>0</v>
      </c>
      <c r="C1114" s="89">
        <f t="shared" si="583"/>
        <v>3.1009221856947988E-9</v>
      </c>
      <c r="D1114" s="90">
        <f t="shared" si="597"/>
        <v>7205.03</v>
      </c>
      <c r="E1114" s="91">
        <f t="shared" si="586"/>
        <v>7245.38</v>
      </c>
      <c r="F1114" s="92">
        <f t="shared" si="587"/>
        <v>45951</v>
      </c>
      <c r="G1114" s="93">
        <f t="shared" si="590"/>
        <v>5.6002542668107669E-3</v>
      </c>
      <c r="H1114" s="94">
        <f t="shared" si="588"/>
        <v>46013</v>
      </c>
      <c r="I1114" s="94">
        <f t="shared" si="591"/>
        <v>46013</v>
      </c>
      <c r="J1114" s="95">
        <f t="shared" si="598"/>
        <v>21</v>
      </c>
      <c r="K1114" s="95">
        <f t="shared" si="585"/>
        <v>6</v>
      </c>
      <c r="L1114" s="8">
        <f t="shared" si="599"/>
        <v>1.0015968799999999</v>
      </c>
      <c r="M1114" s="96">
        <f t="shared" si="584"/>
        <v>1.0056002500000001</v>
      </c>
      <c r="N1114" s="96">
        <f t="shared" si="579"/>
        <v>1.1720281265628809</v>
      </c>
      <c r="O1114" s="89">
        <f t="shared" si="582"/>
        <v>1.1738997099999999</v>
      </c>
      <c r="P1114" s="89">
        <f t="shared" si="592"/>
        <v>0</v>
      </c>
      <c r="Q1114" s="11">
        <f t="shared" si="602"/>
        <v>0</v>
      </c>
      <c r="R1114" s="7">
        <f t="shared" si="600"/>
        <v>0</v>
      </c>
      <c r="S1114" s="89">
        <f t="shared" si="581"/>
        <v>0</v>
      </c>
      <c r="T1114" s="98">
        <f t="shared" si="601"/>
        <v>8.5000000000000006E-2</v>
      </c>
      <c r="U1114" s="97">
        <f t="shared" si="580"/>
        <v>6</v>
      </c>
      <c r="V1114" s="97">
        <v>252</v>
      </c>
      <c r="W1114" s="96">
        <f t="shared" si="593"/>
        <v>1.0019442679999999</v>
      </c>
      <c r="X1114" s="89">
        <f t="shared" si="594"/>
        <v>0</v>
      </c>
      <c r="Y1114" s="137">
        <f t="shared" si="595"/>
        <v>0</v>
      </c>
      <c r="Z1114" s="99" t="str">
        <f t="shared" si="603"/>
        <v>J=</v>
      </c>
      <c r="AA1114" s="94">
        <f t="shared" si="604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596"/>
        <v>45991</v>
      </c>
      <c r="B1115" s="89">
        <f t="shared" si="589"/>
        <v>0</v>
      </c>
      <c r="C1115" s="89">
        <f t="shared" si="583"/>
        <v>3.1009221856947988E-9</v>
      </c>
      <c r="D1115" s="90">
        <f t="shared" si="597"/>
        <v>7205.03</v>
      </c>
      <c r="E1115" s="91">
        <f t="shared" si="586"/>
        <v>7245.38</v>
      </c>
      <c r="F1115" s="92">
        <f t="shared" si="587"/>
        <v>45951</v>
      </c>
      <c r="G1115" s="93">
        <f t="shared" si="590"/>
        <v>5.6002542668107669E-3</v>
      </c>
      <c r="H1115" s="94">
        <f t="shared" si="588"/>
        <v>46013</v>
      </c>
      <c r="I1115" s="94">
        <f t="shared" si="591"/>
        <v>46013</v>
      </c>
      <c r="J1115" s="95">
        <f t="shared" si="598"/>
        <v>21</v>
      </c>
      <c r="K1115" s="95">
        <f t="shared" si="585"/>
        <v>6</v>
      </c>
      <c r="L1115" s="8">
        <f t="shared" si="599"/>
        <v>1.0015968799999999</v>
      </c>
      <c r="M1115" s="96">
        <f t="shared" si="584"/>
        <v>1.0056002500000001</v>
      </c>
      <c r="N1115" s="96">
        <f t="shared" si="579"/>
        <v>1.1720281265628809</v>
      </c>
      <c r="O1115" s="89">
        <f t="shared" si="582"/>
        <v>1.1738997099999999</v>
      </c>
      <c r="P1115" s="89">
        <f t="shared" si="592"/>
        <v>0</v>
      </c>
      <c r="Q1115" s="11">
        <f t="shared" si="602"/>
        <v>0</v>
      </c>
      <c r="R1115" s="7">
        <f t="shared" si="600"/>
        <v>0</v>
      </c>
      <c r="S1115" s="89">
        <f t="shared" si="581"/>
        <v>0</v>
      </c>
      <c r="T1115" s="98">
        <f t="shared" si="601"/>
        <v>8.5000000000000006E-2</v>
      </c>
      <c r="U1115" s="97">
        <f t="shared" si="580"/>
        <v>6</v>
      </c>
      <c r="V1115" s="97">
        <v>252</v>
      </c>
      <c r="W1115" s="96">
        <f t="shared" si="593"/>
        <v>1.0019442679999999</v>
      </c>
      <c r="X1115" s="89">
        <f t="shared" si="594"/>
        <v>0</v>
      </c>
      <c r="Y1115" s="137">
        <f t="shared" si="595"/>
        <v>0</v>
      </c>
      <c r="Z1115" s="99" t="str">
        <f t="shared" si="603"/>
        <v>J=</v>
      </c>
      <c r="AA1115" s="94">
        <f t="shared" si="604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596"/>
        <v>45992</v>
      </c>
      <c r="B1116" s="89">
        <f t="shared" si="589"/>
        <v>0</v>
      </c>
      <c r="C1116" s="89">
        <f t="shared" si="583"/>
        <v>3.1009221856947988E-9</v>
      </c>
      <c r="D1116" s="90">
        <f t="shared" si="597"/>
        <v>7205.03</v>
      </c>
      <c r="E1116" s="91">
        <f t="shared" si="586"/>
        <v>7245.38</v>
      </c>
      <c r="F1116" s="92">
        <f t="shared" si="587"/>
        <v>45951</v>
      </c>
      <c r="G1116" s="93">
        <f t="shared" si="590"/>
        <v>5.6002542668107669E-3</v>
      </c>
      <c r="H1116" s="94">
        <f t="shared" si="588"/>
        <v>46013</v>
      </c>
      <c r="I1116" s="94">
        <f t="shared" si="591"/>
        <v>46013</v>
      </c>
      <c r="J1116" s="95">
        <f t="shared" si="598"/>
        <v>21</v>
      </c>
      <c r="K1116" s="95">
        <f t="shared" si="585"/>
        <v>6</v>
      </c>
      <c r="L1116" s="8">
        <f t="shared" si="599"/>
        <v>1.0015968799999999</v>
      </c>
      <c r="M1116" s="96">
        <f t="shared" si="584"/>
        <v>1.0056002500000001</v>
      </c>
      <c r="N1116" s="96">
        <f t="shared" si="579"/>
        <v>1.1720281265628809</v>
      </c>
      <c r="O1116" s="89">
        <f t="shared" si="582"/>
        <v>1.1738997099999999</v>
      </c>
      <c r="P1116" s="89">
        <f t="shared" si="592"/>
        <v>0</v>
      </c>
      <c r="Q1116" s="11">
        <f t="shared" si="602"/>
        <v>0</v>
      </c>
      <c r="R1116" s="7">
        <f t="shared" si="600"/>
        <v>0</v>
      </c>
      <c r="S1116" s="89">
        <f t="shared" si="581"/>
        <v>0</v>
      </c>
      <c r="T1116" s="98">
        <f t="shared" si="601"/>
        <v>8.5000000000000006E-2</v>
      </c>
      <c r="U1116" s="97">
        <f t="shared" si="580"/>
        <v>6</v>
      </c>
      <c r="V1116" s="97">
        <v>252</v>
      </c>
      <c r="W1116" s="96">
        <f t="shared" si="593"/>
        <v>1.0019442679999999</v>
      </c>
      <c r="X1116" s="89">
        <f t="shared" si="594"/>
        <v>0</v>
      </c>
      <c r="Y1116" s="137">
        <f t="shared" si="595"/>
        <v>0</v>
      </c>
      <c r="Z1116" s="99" t="str">
        <f t="shared" si="603"/>
        <v>J=</v>
      </c>
      <c r="AA1116" s="94">
        <f t="shared" si="604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596"/>
        <v>45993</v>
      </c>
      <c r="B1117" s="89">
        <f t="shared" si="589"/>
        <v>0</v>
      </c>
      <c r="C1117" s="89">
        <f t="shared" si="583"/>
        <v>3.1009221856947988E-9</v>
      </c>
      <c r="D1117" s="90">
        <f t="shared" si="597"/>
        <v>7205.03</v>
      </c>
      <c r="E1117" s="91">
        <f t="shared" si="586"/>
        <v>7245.38</v>
      </c>
      <c r="F1117" s="92">
        <f t="shared" si="587"/>
        <v>45951</v>
      </c>
      <c r="G1117" s="93">
        <f t="shared" si="590"/>
        <v>5.6002542668107669E-3</v>
      </c>
      <c r="H1117" s="94">
        <f t="shared" si="588"/>
        <v>46013</v>
      </c>
      <c r="I1117" s="94">
        <f t="shared" si="591"/>
        <v>46013</v>
      </c>
      <c r="J1117" s="95">
        <f t="shared" si="598"/>
        <v>21</v>
      </c>
      <c r="K1117" s="95">
        <f t="shared" si="585"/>
        <v>7</v>
      </c>
      <c r="L1117" s="8">
        <f t="shared" si="599"/>
        <v>1.0018632700000001</v>
      </c>
      <c r="M1117" s="96">
        <f t="shared" si="584"/>
        <v>1.0056002500000001</v>
      </c>
      <c r="N1117" s="96">
        <f t="shared" si="579"/>
        <v>1.1720281265628809</v>
      </c>
      <c r="O1117" s="89">
        <f t="shared" si="582"/>
        <v>1.17421193</v>
      </c>
      <c r="P1117" s="89">
        <f t="shared" si="592"/>
        <v>0</v>
      </c>
      <c r="Q1117" s="11">
        <f t="shared" si="602"/>
        <v>0</v>
      </c>
      <c r="R1117" s="7">
        <f t="shared" si="600"/>
        <v>0</v>
      </c>
      <c r="S1117" s="89">
        <f t="shared" si="581"/>
        <v>0</v>
      </c>
      <c r="T1117" s="98">
        <f t="shared" si="601"/>
        <v>8.5000000000000006E-2</v>
      </c>
      <c r="U1117" s="97">
        <f t="shared" si="580"/>
        <v>7</v>
      </c>
      <c r="V1117" s="97">
        <v>252</v>
      </c>
      <c r="W1117" s="96">
        <f t="shared" si="593"/>
        <v>1.00226868</v>
      </c>
      <c r="X1117" s="89">
        <f t="shared" si="594"/>
        <v>0</v>
      </c>
      <c r="Y1117" s="137">
        <f t="shared" si="595"/>
        <v>0</v>
      </c>
      <c r="Z1117" s="99" t="str">
        <f t="shared" si="603"/>
        <v>J=</v>
      </c>
      <c r="AA1117" s="94">
        <f t="shared" si="604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596"/>
        <v>45994</v>
      </c>
      <c r="B1118" s="89">
        <f t="shared" si="589"/>
        <v>0</v>
      </c>
      <c r="C1118" s="89">
        <f t="shared" si="583"/>
        <v>3.1009221856947988E-9</v>
      </c>
      <c r="D1118" s="90">
        <f t="shared" si="597"/>
        <v>7205.03</v>
      </c>
      <c r="E1118" s="91">
        <f t="shared" si="586"/>
        <v>7245.38</v>
      </c>
      <c r="F1118" s="92">
        <f t="shared" si="587"/>
        <v>45951</v>
      </c>
      <c r="G1118" s="93">
        <f t="shared" si="590"/>
        <v>5.6002542668107669E-3</v>
      </c>
      <c r="H1118" s="94">
        <f t="shared" si="588"/>
        <v>46013</v>
      </c>
      <c r="I1118" s="94">
        <f t="shared" si="591"/>
        <v>46013</v>
      </c>
      <c r="J1118" s="95">
        <f t="shared" si="598"/>
        <v>21</v>
      </c>
      <c r="K1118" s="95">
        <f t="shared" si="585"/>
        <v>8</v>
      </c>
      <c r="L1118" s="8">
        <f t="shared" si="599"/>
        <v>1.00212974</v>
      </c>
      <c r="M1118" s="96">
        <f t="shared" si="584"/>
        <v>1.0056002500000001</v>
      </c>
      <c r="N1118" s="96">
        <f t="shared" si="579"/>
        <v>1.1720281265628809</v>
      </c>
      <c r="O1118" s="89">
        <f t="shared" si="582"/>
        <v>1.17452424</v>
      </c>
      <c r="P1118" s="89">
        <f t="shared" si="592"/>
        <v>0</v>
      </c>
      <c r="Q1118" s="11">
        <f t="shared" si="602"/>
        <v>0</v>
      </c>
      <c r="R1118" s="7">
        <f t="shared" si="600"/>
        <v>0</v>
      </c>
      <c r="S1118" s="89">
        <f t="shared" si="581"/>
        <v>0</v>
      </c>
      <c r="T1118" s="98">
        <f t="shared" si="601"/>
        <v>8.5000000000000006E-2</v>
      </c>
      <c r="U1118" s="97">
        <f t="shared" si="580"/>
        <v>8</v>
      </c>
      <c r="V1118" s="97">
        <v>252</v>
      </c>
      <c r="W1118" s="96">
        <f t="shared" si="593"/>
        <v>1.0025931969999999</v>
      </c>
      <c r="X1118" s="89">
        <f t="shared" si="594"/>
        <v>0</v>
      </c>
      <c r="Y1118" s="137">
        <f t="shared" si="595"/>
        <v>0</v>
      </c>
      <c r="Z1118" s="99" t="str">
        <f t="shared" si="603"/>
        <v>J=</v>
      </c>
      <c r="AA1118" s="94">
        <f t="shared" si="604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596"/>
        <v>45995</v>
      </c>
      <c r="B1119" s="89">
        <f t="shared" si="589"/>
        <v>0</v>
      </c>
      <c r="C1119" s="89">
        <f t="shared" si="583"/>
        <v>3.1009221856947988E-9</v>
      </c>
      <c r="D1119" s="90">
        <f t="shared" si="597"/>
        <v>7205.03</v>
      </c>
      <c r="E1119" s="91">
        <f t="shared" si="586"/>
        <v>7245.38</v>
      </c>
      <c r="F1119" s="92">
        <f t="shared" si="587"/>
        <v>45951</v>
      </c>
      <c r="G1119" s="93">
        <f t="shared" si="590"/>
        <v>5.6002542668107669E-3</v>
      </c>
      <c r="H1119" s="94">
        <f t="shared" si="588"/>
        <v>46013</v>
      </c>
      <c r="I1119" s="94">
        <f t="shared" si="591"/>
        <v>46013</v>
      </c>
      <c r="J1119" s="95">
        <f t="shared" si="598"/>
        <v>21</v>
      </c>
      <c r="K1119" s="95">
        <f t="shared" si="585"/>
        <v>9</v>
      </c>
      <c r="L1119" s="8">
        <f t="shared" si="599"/>
        <v>1.00239627</v>
      </c>
      <c r="M1119" s="96">
        <f t="shared" si="584"/>
        <v>1.0056002500000001</v>
      </c>
      <c r="N1119" s="96">
        <f t="shared" ref="N1119:N1182" si="605">IF(I1119&gt;I1118,N1118*M1119,N1118)</f>
        <v>1.1720281265628809</v>
      </c>
      <c r="O1119" s="89">
        <f t="shared" si="582"/>
        <v>1.17483662</v>
      </c>
      <c r="P1119" s="89">
        <f t="shared" si="592"/>
        <v>0</v>
      </c>
      <c r="Q1119" s="11">
        <f t="shared" si="602"/>
        <v>0</v>
      </c>
      <c r="R1119" s="7">
        <f t="shared" si="600"/>
        <v>0</v>
      </c>
      <c r="S1119" s="89">
        <f t="shared" si="581"/>
        <v>0</v>
      </c>
      <c r="T1119" s="98">
        <f t="shared" si="601"/>
        <v>8.5000000000000006E-2</v>
      </c>
      <c r="U1119" s="97">
        <f t="shared" si="580"/>
        <v>9</v>
      </c>
      <c r="V1119" s="97">
        <v>252</v>
      </c>
      <c r="W1119" s="96">
        <f t="shared" si="593"/>
        <v>1.0029178190000001</v>
      </c>
      <c r="X1119" s="89">
        <f t="shared" si="594"/>
        <v>0</v>
      </c>
      <c r="Y1119" s="137">
        <f t="shared" si="595"/>
        <v>0</v>
      </c>
      <c r="Z1119" s="99" t="str">
        <f t="shared" si="603"/>
        <v>J=</v>
      </c>
      <c r="AA1119" s="94">
        <f t="shared" si="604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596"/>
        <v>45996</v>
      </c>
      <c r="B1120" s="89">
        <f t="shared" si="589"/>
        <v>0</v>
      </c>
      <c r="C1120" s="89">
        <f t="shared" si="583"/>
        <v>3.1009221856947988E-9</v>
      </c>
      <c r="D1120" s="90">
        <f t="shared" si="597"/>
        <v>7205.03</v>
      </c>
      <c r="E1120" s="91">
        <f t="shared" si="586"/>
        <v>7245.38</v>
      </c>
      <c r="F1120" s="92">
        <f t="shared" si="587"/>
        <v>45951</v>
      </c>
      <c r="G1120" s="93">
        <f t="shared" si="590"/>
        <v>5.6002542668107669E-3</v>
      </c>
      <c r="H1120" s="94">
        <f t="shared" si="588"/>
        <v>46013</v>
      </c>
      <c r="I1120" s="94">
        <f t="shared" si="591"/>
        <v>46013</v>
      </c>
      <c r="J1120" s="95">
        <f t="shared" si="598"/>
        <v>21</v>
      </c>
      <c r="K1120" s="95">
        <f t="shared" si="585"/>
        <v>10</v>
      </c>
      <c r="L1120" s="8">
        <f t="shared" si="599"/>
        <v>1.0026628799999999</v>
      </c>
      <c r="M1120" s="96">
        <f t="shared" si="584"/>
        <v>1.0056002500000001</v>
      </c>
      <c r="N1120" s="96">
        <f t="shared" si="605"/>
        <v>1.1720281265628809</v>
      </c>
      <c r="O1120" s="89">
        <f t="shared" si="582"/>
        <v>1.1751490899999999</v>
      </c>
      <c r="P1120" s="89">
        <f t="shared" si="592"/>
        <v>0</v>
      </c>
      <c r="Q1120" s="11">
        <f t="shared" si="602"/>
        <v>0</v>
      </c>
      <c r="R1120" s="7">
        <f t="shared" si="600"/>
        <v>0</v>
      </c>
      <c r="S1120" s="89">
        <f t="shared" si="581"/>
        <v>0</v>
      </c>
      <c r="T1120" s="98">
        <f t="shared" si="601"/>
        <v>8.5000000000000006E-2</v>
      </c>
      <c r="U1120" s="97">
        <f t="shared" si="580"/>
        <v>10</v>
      </c>
      <c r="V1120" s="97">
        <v>252</v>
      </c>
      <c r="W1120" s="96">
        <f t="shared" si="593"/>
        <v>1.0032425469999999</v>
      </c>
      <c r="X1120" s="89">
        <f t="shared" si="594"/>
        <v>0</v>
      </c>
      <c r="Y1120" s="137">
        <f t="shared" si="595"/>
        <v>0</v>
      </c>
      <c r="Z1120" s="99" t="str">
        <f t="shared" si="603"/>
        <v>J=</v>
      </c>
      <c r="AA1120" s="94">
        <f t="shared" si="604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596"/>
        <v>45997</v>
      </c>
      <c r="B1121" s="89">
        <f t="shared" si="589"/>
        <v>0</v>
      </c>
      <c r="C1121" s="89">
        <f t="shared" si="583"/>
        <v>3.1009221856947988E-9</v>
      </c>
      <c r="D1121" s="90">
        <f t="shared" si="597"/>
        <v>7205.03</v>
      </c>
      <c r="E1121" s="91">
        <f t="shared" si="586"/>
        <v>7245.38</v>
      </c>
      <c r="F1121" s="92">
        <f t="shared" si="587"/>
        <v>45951</v>
      </c>
      <c r="G1121" s="93">
        <f t="shared" si="590"/>
        <v>5.6002542668107669E-3</v>
      </c>
      <c r="H1121" s="94">
        <f t="shared" si="588"/>
        <v>46013</v>
      </c>
      <c r="I1121" s="94">
        <f t="shared" si="591"/>
        <v>46013</v>
      </c>
      <c r="J1121" s="95">
        <f t="shared" si="598"/>
        <v>21</v>
      </c>
      <c r="K1121" s="95">
        <f t="shared" si="585"/>
        <v>11</v>
      </c>
      <c r="L1121" s="8">
        <f t="shared" si="599"/>
        <v>1.0029295600000001</v>
      </c>
      <c r="M1121" s="96">
        <f t="shared" si="584"/>
        <v>1.0056002500000001</v>
      </c>
      <c r="N1121" s="96">
        <f t="shared" si="605"/>
        <v>1.1720281265628809</v>
      </c>
      <c r="O1121" s="89">
        <f t="shared" si="582"/>
        <v>1.1754616499999999</v>
      </c>
      <c r="P1121" s="89">
        <f t="shared" si="592"/>
        <v>0</v>
      </c>
      <c r="Q1121" s="11">
        <f t="shared" si="602"/>
        <v>0</v>
      </c>
      <c r="R1121" s="7">
        <f t="shared" si="600"/>
        <v>0</v>
      </c>
      <c r="S1121" s="89">
        <f t="shared" si="581"/>
        <v>0</v>
      </c>
      <c r="T1121" s="98">
        <f t="shared" si="601"/>
        <v>8.5000000000000006E-2</v>
      </c>
      <c r="U1121" s="97">
        <f t="shared" si="580"/>
        <v>11</v>
      </c>
      <c r="V1121" s="97">
        <v>252</v>
      </c>
      <c r="W1121" s="96">
        <f t="shared" si="593"/>
        <v>1.0035673789999999</v>
      </c>
      <c r="X1121" s="89">
        <f t="shared" si="594"/>
        <v>0</v>
      </c>
      <c r="Y1121" s="137">
        <f t="shared" si="595"/>
        <v>0</v>
      </c>
      <c r="Z1121" s="99" t="str">
        <f t="shared" si="603"/>
        <v>J=</v>
      </c>
      <c r="AA1121" s="94">
        <f t="shared" si="604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596"/>
        <v>45998</v>
      </c>
      <c r="B1122" s="89">
        <f t="shared" si="589"/>
        <v>0</v>
      </c>
      <c r="C1122" s="89">
        <f t="shared" si="583"/>
        <v>3.1009221856947988E-9</v>
      </c>
      <c r="D1122" s="90">
        <f t="shared" si="597"/>
        <v>7205.03</v>
      </c>
      <c r="E1122" s="91">
        <f t="shared" si="586"/>
        <v>7245.38</v>
      </c>
      <c r="F1122" s="92">
        <f t="shared" si="587"/>
        <v>45951</v>
      </c>
      <c r="G1122" s="93">
        <f t="shared" si="590"/>
        <v>5.6002542668107669E-3</v>
      </c>
      <c r="H1122" s="94">
        <f t="shared" si="588"/>
        <v>46013</v>
      </c>
      <c r="I1122" s="94">
        <f t="shared" si="591"/>
        <v>46013</v>
      </c>
      <c r="J1122" s="95">
        <f t="shared" si="598"/>
        <v>21</v>
      </c>
      <c r="K1122" s="95">
        <f t="shared" si="585"/>
        <v>11</v>
      </c>
      <c r="L1122" s="8">
        <f t="shared" si="599"/>
        <v>1.0029295600000001</v>
      </c>
      <c r="M1122" s="96">
        <f t="shared" si="584"/>
        <v>1.0056002500000001</v>
      </c>
      <c r="N1122" s="96">
        <f t="shared" si="605"/>
        <v>1.1720281265628809</v>
      </c>
      <c r="O1122" s="89">
        <f t="shared" si="582"/>
        <v>1.1754616499999999</v>
      </c>
      <c r="P1122" s="89">
        <f t="shared" si="592"/>
        <v>0</v>
      </c>
      <c r="Q1122" s="11">
        <f t="shared" si="602"/>
        <v>0</v>
      </c>
      <c r="R1122" s="7">
        <f t="shared" si="600"/>
        <v>0</v>
      </c>
      <c r="S1122" s="89">
        <f t="shared" si="581"/>
        <v>0</v>
      </c>
      <c r="T1122" s="98">
        <f t="shared" si="601"/>
        <v>8.5000000000000006E-2</v>
      </c>
      <c r="U1122" s="97">
        <f t="shared" si="580"/>
        <v>11</v>
      </c>
      <c r="V1122" s="97">
        <v>252</v>
      </c>
      <c r="W1122" s="96">
        <f t="shared" si="593"/>
        <v>1.0035673789999999</v>
      </c>
      <c r="X1122" s="89">
        <f t="shared" si="594"/>
        <v>0</v>
      </c>
      <c r="Y1122" s="137">
        <f t="shared" si="595"/>
        <v>0</v>
      </c>
      <c r="Z1122" s="99" t="str">
        <f t="shared" si="603"/>
        <v>J=</v>
      </c>
      <c r="AA1122" s="94">
        <f t="shared" si="604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596"/>
        <v>45999</v>
      </c>
      <c r="B1123" s="89">
        <f t="shared" si="589"/>
        <v>0</v>
      </c>
      <c r="C1123" s="89">
        <f t="shared" si="583"/>
        <v>3.1009221856947988E-9</v>
      </c>
      <c r="D1123" s="90">
        <f t="shared" si="597"/>
        <v>7205.03</v>
      </c>
      <c r="E1123" s="91">
        <f t="shared" si="586"/>
        <v>7245.38</v>
      </c>
      <c r="F1123" s="92">
        <f t="shared" si="587"/>
        <v>45951</v>
      </c>
      <c r="G1123" s="93">
        <f t="shared" si="590"/>
        <v>5.6002542668107669E-3</v>
      </c>
      <c r="H1123" s="94">
        <f t="shared" si="588"/>
        <v>46013</v>
      </c>
      <c r="I1123" s="94">
        <f t="shared" si="591"/>
        <v>46013</v>
      </c>
      <c r="J1123" s="95">
        <f t="shared" si="598"/>
        <v>21</v>
      </c>
      <c r="K1123" s="95">
        <f t="shared" si="585"/>
        <v>11</v>
      </c>
      <c r="L1123" s="8">
        <f t="shared" si="599"/>
        <v>1.0029295600000001</v>
      </c>
      <c r="M1123" s="96">
        <f t="shared" si="584"/>
        <v>1.0056002500000001</v>
      </c>
      <c r="N1123" s="96">
        <f t="shared" si="605"/>
        <v>1.1720281265628809</v>
      </c>
      <c r="O1123" s="89">
        <f t="shared" si="582"/>
        <v>1.1754616499999999</v>
      </c>
      <c r="P1123" s="89">
        <f t="shared" si="592"/>
        <v>0</v>
      </c>
      <c r="Q1123" s="11">
        <f t="shared" si="602"/>
        <v>0</v>
      </c>
      <c r="R1123" s="7">
        <f t="shared" si="600"/>
        <v>0</v>
      </c>
      <c r="S1123" s="89">
        <f t="shared" si="581"/>
        <v>0</v>
      </c>
      <c r="T1123" s="98">
        <f t="shared" si="601"/>
        <v>8.5000000000000006E-2</v>
      </c>
      <c r="U1123" s="97">
        <f t="shared" si="580"/>
        <v>11</v>
      </c>
      <c r="V1123" s="97">
        <v>252</v>
      </c>
      <c r="W1123" s="96">
        <f t="shared" si="593"/>
        <v>1.0035673789999999</v>
      </c>
      <c r="X1123" s="89">
        <f t="shared" si="594"/>
        <v>0</v>
      </c>
      <c r="Y1123" s="137">
        <f t="shared" si="595"/>
        <v>0</v>
      </c>
      <c r="Z1123" s="99" t="str">
        <f t="shared" si="603"/>
        <v>J=</v>
      </c>
      <c r="AA1123" s="94">
        <f t="shared" si="604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596"/>
        <v>46000</v>
      </c>
      <c r="B1124" s="89">
        <f t="shared" si="589"/>
        <v>0</v>
      </c>
      <c r="C1124" s="89">
        <f t="shared" si="583"/>
        <v>3.1009221856947988E-9</v>
      </c>
      <c r="D1124" s="90">
        <f t="shared" si="597"/>
        <v>7205.03</v>
      </c>
      <c r="E1124" s="91">
        <f t="shared" si="586"/>
        <v>7245.38</v>
      </c>
      <c r="F1124" s="92">
        <f t="shared" si="587"/>
        <v>45951</v>
      </c>
      <c r="G1124" s="93">
        <f t="shared" si="590"/>
        <v>5.6002542668107669E-3</v>
      </c>
      <c r="H1124" s="94">
        <f t="shared" si="588"/>
        <v>46013</v>
      </c>
      <c r="I1124" s="94">
        <f t="shared" si="591"/>
        <v>46013</v>
      </c>
      <c r="J1124" s="95">
        <f t="shared" si="598"/>
        <v>21</v>
      </c>
      <c r="K1124" s="95">
        <f t="shared" si="585"/>
        <v>12</v>
      </c>
      <c r="L1124" s="8">
        <f t="shared" si="599"/>
        <v>1.0031963100000001</v>
      </c>
      <c r="M1124" s="96">
        <f t="shared" si="584"/>
        <v>1.0056002500000001</v>
      </c>
      <c r="N1124" s="96">
        <f t="shared" si="605"/>
        <v>1.1720281265628809</v>
      </c>
      <c r="O1124" s="89">
        <f t="shared" si="582"/>
        <v>1.1757742900000001</v>
      </c>
      <c r="P1124" s="89">
        <f t="shared" si="592"/>
        <v>0</v>
      </c>
      <c r="Q1124" s="11">
        <f t="shared" si="602"/>
        <v>0</v>
      </c>
      <c r="R1124" s="7">
        <f t="shared" si="600"/>
        <v>0</v>
      </c>
      <c r="S1124" s="89">
        <f t="shared" si="581"/>
        <v>0</v>
      </c>
      <c r="T1124" s="98">
        <f t="shared" si="601"/>
        <v>8.5000000000000006E-2</v>
      </c>
      <c r="U1124" s="97">
        <f t="shared" si="580"/>
        <v>12</v>
      </c>
      <c r="V1124" s="97">
        <v>252</v>
      </c>
      <c r="W1124" s="96">
        <f t="shared" si="593"/>
        <v>1.003892317</v>
      </c>
      <c r="X1124" s="89">
        <f t="shared" si="594"/>
        <v>0</v>
      </c>
      <c r="Y1124" s="137">
        <f t="shared" si="595"/>
        <v>0</v>
      </c>
      <c r="Z1124" s="99" t="str">
        <f t="shared" si="603"/>
        <v>J=</v>
      </c>
      <c r="AA1124" s="94">
        <f t="shared" si="604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596"/>
        <v>46001</v>
      </c>
      <c r="B1125" s="89">
        <f t="shared" si="589"/>
        <v>0</v>
      </c>
      <c r="C1125" s="89">
        <f t="shared" si="583"/>
        <v>3.1009221856947988E-9</v>
      </c>
      <c r="D1125" s="90">
        <f t="shared" si="597"/>
        <v>7205.03</v>
      </c>
      <c r="E1125" s="91">
        <f t="shared" si="586"/>
        <v>7245.38</v>
      </c>
      <c r="F1125" s="92">
        <f t="shared" si="587"/>
        <v>45951</v>
      </c>
      <c r="G1125" s="93">
        <f t="shared" si="590"/>
        <v>5.6002542668107669E-3</v>
      </c>
      <c r="H1125" s="94">
        <f t="shared" si="588"/>
        <v>46013</v>
      </c>
      <c r="I1125" s="94">
        <f t="shared" si="591"/>
        <v>46013</v>
      </c>
      <c r="J1125" s="95">
        <f t="shared" si="598"/>
        <v>21</v>
      </c>
      <c r="K1125" s="95">
        <f t="shared" si="585"/>
        <v>13</v>
      </c>
      <c r="L1125" s="8">
        <f t="shared" si="599"/>
        <v>1.0034631300000001</v>
      </c>
      <c r="M1125" s="96">
        <f t="shared" si="584"/>
        <v>1.0056002500000001</v>
      </c>
      <c r="N1125" s="96">
        <f t="shared" si="605"/>
        <v>1.1720281265628809</v>
      </c>
      <c r="O1125" s="89">
        <f t="shared" si="582"/>
        <v>1.17608701</v>
      </c>
      <c r="P1125" s="89">
        <f t="shared" si="592"/>
        <v>0</v>
      </c>
      <c r="Q1125" s="11">
        <f t="shared" si="602"/>
        <v>0</v>
      </c>
      <c r="R1125" s="7">
        <f t="shared" si="600"/>
        <v>0</v>
      </c>
      <c r="S1125" s="89">
        <f t="shared" si="581"/>
        <v>0</v>
      </c>
      <c r="T1125" s="98">
        <f t="shared" si="601"/>
        <v>8.5000000000000006E-2</v>
      </c>
      <c r="U1125" s="97">
        <f t="shared" ref="U1125:U1188" si="606">IF(Q1124&gt;0,1,IF(K1125=K1124,U1124,U1124+1))</f>
        <v>13</v>
      </c>
      <c r="V1125" s="97">
        <v>252</v>
      </c>
      <c r="W1125" s="96">
        <f t="shared" si="593"/>
        <v>1.0042173590000001</v>
      </c>
      <c r="X1125" s="89">
        <f t="shared" si="594"/>
        <v>0</v>
      </c>
      <c r="Y1125" s="137">
        <f t="shared" si="595"/>
        <v>0</v>
      </c>
      <c r="Z1125" s="99" t="str">
        <f t="shared" si="603"/>
        <v>J=</v>
      </c>
      <c r="AA1125" s="94">
        <f t="shared" si="604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596"/>
        <v>46002</v>
      </c>
      <c r="B1126" s="89">
        <f t="shared" si="589"/>
        <v>0</v>
      </c>
      <c r="C1126" s="89">
        <f t="shared" si="583"/>
        <v>3.1009221856947988E-9</v>
      </c>
      <c r="D1126" s="90">
        <f t="shared" si="597"/>
        <v>7205.03</v>
      </c>
      <c r="E1126" s="91">
        <f t="shared" si="586"/>
        <v>7245.38</v>
      </c>
      <c r="F1126" s="92">
        <f t="shared" si="587"/>
        <v>45951</v>
      </c>
      <c r="G1126" s="93">
        <f t="shared" si="590"/>
        <v>5.6002542668107669E-3</v>
      </c>
      <c r="H1126" s="94">
        <f t="shared" si="588"/>
        <v>46013</v>
      </c>
      <c r="I1126" s="94">
        <f t="shared" si="591"/>
        <v>46013</v>
      </c>
      <c r="J1126" s="95">
        <f t="shared" si="598"/>
        <v>21</v>
      </c>
      <c r="K1126" s="95">
        <f t="shared" si="585"/>
        <v>14</v>
      </c>
      <c r="L1126" s="8">
        <f t="shared" si="599"/>
        <v>1.0037300199999999</v>
      </c>
      <c r="M1126" s="96">
        <f t="shared" si="584"/>
        <v>1.0056002500000001</v>
      </c>
      <c r="N1126" s="96">
        <f t="shared" si="605"/>
        <v>1.1720281265628809</v>
      </c>
      <c r="O1126" s="89">
        <f t="shared" si="582"/>
        <v>1.1763998099999999</v>
      </c>
      <c r="P1126" s="89">
        <f t="shared" si="592"/>
        <v>0</v>
      </c>
      <c r="Q1126" s="11">
        <f t="shared" si="602"/>
        <v>0</v>
      </c>
      <c r="R1126" s="7">
        <f t="shared" si="600"/>
        <v>0</v>
      </c>
      <c r="S1126" s="89">
        <f t="shared" si="581"/>
        <v>0</v>
      </c>
      <c r="T1126" s="98">
        <f t="shared" si="601"/>
        <v>8.5000000000000006E-2</v>
      </c>
      <c r="U1126" s="97">
        <f t="shared" si="606"/>
        <v>14</v>
      </c>
      <c r="V1126" s="97">
        <v>252</v>
      </c>
      <c r="W1126" s="96">
        <f t="shared" si="593"/>
        <v>1.0045425079999999</v>
      </c>
      <c r="X1126" s="89">
        <f t="shared" si="594"/>
        <v>0</v>
      </c>
      <c r="Y1126" s="137">
        <f t="shared" si="595"/>
        <v>0</v>
      </c>
      <c r="Z1126" s="99" t="str">
        <f t="shared" si="603"/>
        <v>J=</v>
      </c>
      <c r="AA1126" s="94">
        <f t="shared" si="604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596"/>
        <v>46003</v>
      </c>
      <c r="B1127" s="89">
        <f t="shared" si="589"/>
        <v>0</v>
      </c>
      <c r="C1127" s="89">
        <f t="shared" si="583"/>
        <v>3.1009221856947988E-9</v>
      </c>
      <c r="D1127" s="90">
        <f t="shared" si="597"/>
        <v>7205.03</v>
      </c>
      <c r="E1127" s="91">
        <f t="shared" si="586"/>
        <v>7245.38</v>
      </c>
      <c r="F1127" s="92">
        <f t="shared" si="587"/>
        <v>45951</v>
      </c>
      <c r="G1127" s="93">
        <f t="shared" si="590"/>
        <v>5.6002542668107669E-3</v>
      </c>
      <c r="H1127" s="94">
        <f t="shared" si="588"/>
        <v>46013</v>
      </c>
      <c r="I1127" s="94">
        <f t="shared" si="591"/>
        <v>46013</v>
      </c>
      <c r="J1127" s="95">
        <f t="shared" si="598"/>
        <v>21</v>
      </c>
      <c r="K1127" s="95">
        <f t="shared" si="585"/>
        <v>15</v>
      </c>
      <c r="L1127" s="8">
        <f t="shared" si="599"/>
        <v>1.0039969799999999</v>
      </c>
      <c r="M1127" s="96">
        <f t="shared" si="584"/>
        <v>1.0056002500000001</v>
      </c>
      <c r="N1127" s="96">
        <f t="shared" si="605"/>
        <v>1.1720281265628809</v>
      </c>
      <c r="O1127" s="89">
        <f t="shared" si="582"/>
        <v>1.17671269</v>
      </c>
      <c r="P1127" s="89">
        <f t="shared" si="592"/>
        <v>0</v>
      </c>
      <c r="Q1127" s="11">
        <f t="shared" si="602"/>
        <v>0</v>
      </c>
      <c r="R1127" s="7">
        <f t="shared" si="600"/>
        <v>0</v>
      </c>
      <c r="S1127" s="89">
        <f t="shared" ref="S1127:S1190" si="607">IF(R1127&gt;0,TRUNC(R1127*P1127,8),0)</f>
        <v>0</v>
      </c>
      <c r="T1127" s="98">
        <f t="shared" si="601"/>
        <v>8.5000000000000006E-2</v>
      </c>
      <c r="U1127" s="97">
        <f t="shared" si="606"/>
        <v>15</v>
      </c>
      <c r="V1127" s="97">
        <v>252</v>
      </c>
      <c r="W1127" s="96">
        <f t="shared" si="593"/>
        <v>1.0048677610000001</v>
      </c>
      <c r="X1127" s="89">
        <f t="shared" si="594"/>
        <v>0</v>
      </c>
      <c r="Y1127" s="137">
        <f t="shared" si="595"/>
        <v>0</v>
      </c>
      <c r="Z1127" s="99" t="str">
        <f t="shared" si="603"/>
        <v>J=</v>
      </c>
      <c r="AA1127" s="94">
        <f t="shared" si="604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596"/>
        <v>46004</v>
      </c>
      <c r="B1128" s="89">
        <f t="shared" si="589"/>
        <v>0</v>
      </c>
      <c r="C1128" s="89">
        <f t="shared" si="583"/>
        <v>3.1009221856947988E-9</v>
      </c>
      <c r="D1128" s="90">
        <f t="shared" si="597"/>
        <v>7205.03</v>
      </c>
      <c r="E1128" s="91">
        <f t="shared" si="586"/>
        <v>7245.38</v>
      </c>
      <c r="F1128" s="92">
        <f t="shared" si="587"/>
        <v>45951</v>
      </c>
      <c r="G1128" s="93">
        <f t="shared" si="590"/>
        <v>5.6002542668107669E-3</v>
      </c>
      <c r="H1128" s="94">
        <f t="shared" si="588"/>
        <v>46013</v>
      </c>
      <c r="I1128" s="94">
        <f t="shared" si="591"/>
        <v>46013</v>
      </c>
      <c r="J1128" s="95">
        <f t="shared" si="598"/>
        <v>21</v>
      </c>
      <c r="K1128" s="95">
        <f t="shared" si="585"/>
        <v>16</v>
      </c>
      <c r="L1128" s="8">
        <f t="shared" si="599"/>
        <v>1.0042640199999999</v>
      </c>
      <c r="M1128" s="96">
        <f t="shared" si="584"/>
        <v>1.0056002500000001</v>
      </c>
      <c r="N1128" s="96">
        <f t="shared" si="605"/>
        <v>1.1720281265628809</v>
      </c>
      <c r="O1128" s="89">
        <f t="shared" si="582"/>
        <v>1.1770256699999999</v>
      </c>
      <c r="P1128" s="89">
        <f t="shared" si="592"/>
        <v>0</v>
      </c>
      <c r="Q1128" s="11">
        <f t="shared" si="602"/>
        <v>0</v>
      </c>
      <c r="R1128" s="7">
        <f t="shared" si="600"/>
        <v>0</v>
      </c>
      <c r="S1128" s="89">
        <f t="shared" si="607"/>
        <v>0</v>
      </c>
      <c r="T1128" s="98">
        <f t="shared" si="601"/>
        <v>8.5000000000000006E-2</v>
      </c>
      <c r="U1128" s="97">
        <f t="shared" si="606"/>
        <v>16</v>
      </c>
      <c r="V1128" s="97">
        <v>252</v>
      </c>
      <c r="W1128" s="96">
        <f t="shared" si="593"/>
        <v>1.0051931190000001</v>
      </c>
      <c r="X1128" s="89">
        <f t="shared" si="594"/>
        <v>0</v>
      </c>
      <c r="Y1128" s="137">
        <f t="shared" si="595"/>
        <v>0</v>
      </c>
      <c r="Z1128" s="99" t="str">
        <f t="shared" si="603"/>
        <v>J=</v>
      </c>
      <c r="AA1128" s="94">
        <f t="shared" si="604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596"/>
        <v>46005</v>
      </c>
      <c r="B1129" s="89">
        <f t="shared" si="589"/>
        <v>0</v>
      </c>
      <c r="C1129" s="89">
        <f t="shared" si="583"/>
        <v>3.1009221856947988E-9</v>
      </c>
      <c r="D1129" s="90">
        <f t="shared" si="597"/>
        <v>7205.03</v>
      </c>
      <c r="E1129" s="91">
        <f t="shared" si="586"/>
        <v>7245.38</v>
      </c>
      <c r="F1129" s="92">
        <f t="shared" si="587"/>
        <v>45951</v>
      </c>
      <c r="G1129" s="93">
        <f t="shared" si="590"/>
        <v>5.6002542668107669E-3</v>
      </c>
      <c r="H1129" s="94">
        <f t="shared" si="588"/>
        <v>46013</v>
      </c>
      <c r="I1129" s="94">
        <f t="shared" si="591"/>
        <v>46013</v>
      </c>
      <c r="J1129" s="95">
        <f t="shared" si="598"/>
        <v>21</v>
      </c>
      <c r="K1129" s="95">
        <f t="shared" si="585"/>
        <v>16</v>
      </c>
      <c r="L1129" s="8">
        <f t="shared" si="599"/>
        <v>1.0042640199999999</v>
      </c>
      <c r="M1129" s="96">
        <f t="shared" si="584"/>
        <v>1.0056002500000001</v>
      </c>
      <c r="N1129" s="96">
        <f t="shared" si="605"/>
        <v>1.1720281265628809</v>
      </c>
      <c r="O1129" s="89">
        <f t="shared" ref="O1129:O1192" si="608">TRUNC(TRUNC((L1129*N1129),15),8)</f>
        <v>1.1770256699999999</v>
      </c>
      <c r="P1129" s="89">
        <f t="shared" si="592"/>
        <v>0</v>
      </c>
      <c r="Q1129" s="11">
        <f t="shared" si="602"/>
        <v>0</v>
      </c>
      <c r="R1129" s="7">
        <f t="shared" si="600"/>
        <v>0</v>
      </c>
      <c r="S1129" s="89">
        <f t="shared" si="607"/>
        <v>0</v>
      </c>
      <c r="T1129" s="98">
        <f t="shared" si="601"/>
        <v>8.5000000000000006E-2</v>
      </c>
      <c r="U1129" s="97">
        <f t="shared" si="606"/>
        <v>16</v>
      </c>
      <c r="V1129" s="97">
        <v>252</v>
      </c>
      <c r="W1129" s="96">
        <f t="shared" si="593"/>
        <v>1.0051931190000001</v>
      </c>
      <c r="X1129" s="89">
        <f t="shared" si="594"/>
        <v>0</v>
      </c>
      <c r="Y1129" s="137">
        <f t="shared" si="595"/>
        <v>0</v>
      </c>
      <c r="Z1129" s="99" t="str">
        <f t="shared" si="603"/>
        <v>J=</v>
      </c>
      <c r="AA1129" s="94">
        <f t="shared" si="604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596"/>
        <v>46006</v>
      </c>
      <c r="B1130" s="89">
        <f t="shared" si="589"/>
        <v>0</v>
      </c>
      <c r="C1130" s="89">
        <f t="shared" ref="C1130:C1193" si="609">C1129-(S1129/O1129)</f>
        <v>3.1009221856947988E-9</v>
      </c>
      <c r="D1130" s="90">
        <f t="shared" si="597"/>
        <v>7205.03</v>
      </c>
      <c r="E1130" s="91">
        <f t="shared" si="586"/>
        <v>7245.38</v>
      </c>
      <c r="F1130" s="92">
        <f t="shared" si="587"/>
        <v>45951</v>
      </c>
      <c r="G1130" s="93">
        <f t="shared" si="590"/>
        <v>5.6002542668107669E-3</v>
      </c>
      <c r="H1130" s="94">
        <f t="shared" si="588"/>
        <v>46013</v>
      </c>
      <c r="I1130" s="94">
        <f t="shared" si="591"/>
        <v>46013</v>
      </c>
      <c r="J1130" s="95">
        <f t="shared" si="598"/>
        <v>21</v>
      </c>
      <c r="K1130" s="95">
        <f t="shared" si="585"/>
        <v>16</v>
      </c>
      <c r="L1130" s="8">
        <f t="shared" si="599"/>
        <v>1.0042640199999999</v>
      </c>
      <c r="M1130" s="96">
        <f t="shared" ref="M1130:M1193" si="610">IF(I1130&gt;I1129,L1129,M1129)</f>
        <v>1.0056002500000001</v>
      </c>
      <c r="N1130" s="96">
        <f t="shared" si="605"/>
        <v>1.1720281265628809</v>
      </c>
      <c r="O1130" s="89">
        <f t="shared" si="608"/>
        <v>1.1770256699999999</v>
      </c>
      <c r="P1130" s="89">
        <f t="shared" si="592"/>
        <v>0</v>
      </c>
      <c r="Q1130" s="11">
        <f t="shared" si="602"/>
        <v>0</v>
      </c>
      <c r="R1130" s="7">
        <f t="shared" si="600"/>
        <v>0</v>
      </c>
      <c r="S1130" s="89">
        <f t="shared" si="607"/>
        <v>0</v>
      </c>
      <c r="T1130" s="98">
        <f t="shared" si="601"/>
        <v>8.5000000000000006E-2</v>
      </c>
      <c r="U1130" s="97">
        <f t="shared" si="606"/>
        <v>16</v>
      </c>
      <c r="V1130" s="97">
        <v>252</v>
      </c>
      <c r="W1130" s="96">
        <f t="shared" si="593"/>
        <v>1.0051931190000001</v>
      </c>
      <c r="X1130" s="89">
        <f t="shared" si="594"/>
        <v>0</v>
      </c>
      <c r="Y1130" s="137">
        <f t="shared" si="595"/>
        <v>0</v>
      </c>
      <c r="Z1130" s="99" t="str">
        <f t="shared" si="603"/>
        <v>J=</v>
      </c>
      <c r="AA1130" s="94">
        <f t="shared" si="604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596"/>
        <v>46007</v>
      </c>
      <c r="B1131" s="89">
        <f t="shared" si="589"/>
        <v>0</v>
      </c>
      <c r="C1131" s="89">
        <f t="shared" si="609"/>
        <v>3.1009221856947988E-9</v>
      </c>
      <c r="D1131" s="90">
        <f t="shared" si="597"/>
        <v>7205.03</v>
      </c>
      <c r="E1131" s="91">
        <f t="shared" si="586"/>
        <v>7245.38</v>
      </c>
      <c r="F1131" s="92">
        <f t="shared" si="587"/>
        <v>45951</v>
      </c>
      <c r="G1131" s="93">
        <f t="shared" si="590"/>
        <v>5.6002542668107669E-3</v>
      </c>
      <c r="H1131" s="94">
        <f t="shared" si="588"/>
        <v>46013</v>
      </c>
      <c r="I1131" s="94">
        <f t="shared" si="591"/>
        <v>46013</v>
      </c>
      <c r="J1131" s="95">
        <f t="shared" si="598"/>
        <v>21</v>
      </c>
      <c r="K1131" s="95">
        <f t="shared" ref="K1131:K1194" si="611">(J1131-(NETWORKDAYS(A1131,I1131,AD$201:AD$502)-1))</f>
        <v>17</v>
      </c>
      <c r="L1131" s="8">
        <f t="shared" si="599"/>
        <v>1.00453112</v>
      </c>
      <c r="M1131" s="96">
        <f t="shared" si="610"/>
        <v>1.0056002500000001</v>
      </c>
      <c r="N1131" s="96">
        <f t="shared" si="605"/>
        <v>1.1720281265628809</v>
      </c>
      <c r="O1131" s="89">
        <f t="shared" si="608"/>
        <v>1.1773387200000001</v>
      </c>
      <c r="P1131" s="89">
        <f t="shared" si="592"/>
        <v>0</v>
      </c>
      <c r="Q1131" s="11">
        <f t="shared" si="602"/>
        <v>0</v>
      </c>
      <c r="R1131" s="7">
        <f t="shared" si="600"/>
        <v>0</v>
      </c>
      <c r="S1131" s="89">
        <f t="shared" si="607"/>
        <v>0</v>
      </c>
      <c r="T1131" s="98">
        <f t="shared" si="601"/>
        <v>8.5000000000000006E-2</v>
      </c>
      <c r="U1131" s="97">
        <f t="shared" si="606"/>
        <v>17</v>
      </c>
      <c r="V1131" s="97">
        <v>252</v>
      </c>
      <c r="W1131" s="96">
        <f t="shared" si="593"/>
        <v>1.005518583</v>
      </c>
      <c r="X1131" s="89">
        <f t="shared" si="594"/>
        <v>0</v>
      </c>
      <c r="Y1131" s="137">
        <f t="shared" si="595"/>
        <v>0</v>
      </c>
      <c r="Z1131" s="99" t="str">
        <f t="shared" si="603"/>
        <v>J=</v>
      </c>
      <c r="AA1131" s="94">
        <f t="shared" si="604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596"/>
        <v>46008</v>
      </c>
      <c r="B1132" s="89">
        <f t="shared" si="589"/>
        <v>0</v>
      </c>
      <c r="C1132" s="89">
        <f t="shared" si="609"/>
        <v>3.1009221856947988E-9</v>
      </c>
      <c r="D1132" s="90">
        <f t="shared" si="597"/>
        <v>7205.03</v>
      </c>
      <c r="E1132" s="91">
        <f t="shared" ref="E1132:E1195" si="612">IF($K1132=1,VLOOKUP($A1131,$AO$10:$AS$200,4),E1131)</f>
        <v>7245.38</v>
      </c>
      <c r="F1132" s="92">
        <f t="shared" ref="F1132:F1195" si="613">IF($K1132=1,VLOOKUP($A1131,$AO$10:$AS$200,5),F1131)</f>
        <v>45951</v>
      </c>
      <c r="G1132" s="93">
        <f t="shared" si="590"/>
        <v>5.6002542668107669E-3</v>
      </c>
      <c r="H1132" s="94">
        <f t="shared" ref="H1132:H1195" si="614">IF(DAY(A1132)=H$9,VLOOKUP(A1132,AH$118:AN$450,4),H1131)</f>
        <v>46013</v>
      </c>
      <c r="I1132" s="94">
        <f t="shared" si="591"/>
        <v>46013</v>
      </c>
      <c r="J1132" s="95">
        <f t="shared" si="598"/>
        <v>21</v>
      </c>
      <c r="K1132" s="95">
        <f t="shared" si="611"/>
        <v>18</v>
      </c>
      <c r="L1132" s="8">
        <f t="shared" si="599"/>
        <v>1.0047983</v>
      </c>
      <c r="M1132" s="96">
        <f t="shared" si="610"/>
        <v>1.0056002500000001</v>
      </c>
      <c r="N1132" s="96">
        <f t="shared" si="605"/>
        <v>1.1720281265628809</v>
      </c>
      <c r="O1132" s="89">
        <f t="shared" si="608"/>
        <v>1.1776518600000001</v>
      </c>
      <c r="P1132" s="89">
        <f t="shared" si="592"/>
        <v>0</v>
      </c>
      <c r="Q1132" s="11">
        <f t="shared" si="602"/>
        <v>0</v>
      </c>
      <c r="R1132" s="7">
        <f t="shared" si="600"/>
        <v>0</v>
      </c>
      <c r="S1132" s="89">
        <f t="shared" si="607"/>
        <v>0</v>
      </c>
      <c r="T1132" s="98">
        <f t="shared" si="601"/>
        <v>8.5000000000000006E-2</v>
      </c>
      <c r="U1132" s="97">
        <f t="shared" si="606"/>
        <v>18</v>
      </c>
      <c r="V1132" s="97">
        <v>252</v>
      </c>
      <c r="W1132" s="96">
        <f t="shared" si="593"/>
        <v>1.005844153</v>
      </c>
      <c r="X1132" s="89">
        <f t="shared" si="594"/>
        <v>0</v>
      </c>
      <c r="Y1132" s="137">
        <f t="shared" si="595"/>
        <v>0</v>
      </c>
      <c r="Z1132" s="99" t="str">
        <f t="shared" si="603"/>
        <v>J=</v>
      </c>
      <c r="AA1132" s="94">
        <f t="shared" si="604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596"/>
        <v>46009</v>
      </c>
      <c r="B1133" s="89">
        <f t="shared" si="589"/>
        <v>0</v>
      </c>
      <c r="C1133" s="89">
        <f t="shared" si="609"/>
        <v>3.1009221856947988E-9</v>
      </c>
      <c r="D1133" s="90">
        <f t="shared" si="597"/>
        <v>7205.03</v>
      </c>
      <c r="E1133" s="91">
        <f t="shared" si="612"/>
        <v>7245.38</v>
      </c>
      <c r="F1133" s="92">
        <f t="shared" si="613"/>
        <v>45951</v>
      </c>
      <c r="G1133" s="93">
        <f t="shared" si="590"/>
        <v>5.6002542668107669E-3</v>
      </c>
      <c r="H1133" s="94">
        <f t="shared" si="614"/>
        <v>46013</v>
      </c>
      <c r="I1133" s="94">
        <f t="shared" si="591"/>
        <v>46013</v>
      </c>
      <c r="J1133" s="95">
        <f t="shared" si="598"/>
        <v>21</v>
      </c>
      <c r="K1133" s="95">
        <f t="shared" si="611"/>
        <v>19</v>
      </c>
      <c r="L1133" s="8">
        <f t="shared" si="599"/>
        <v>1.0050655399999999</v>
      </c>
      <c r="M1133" s="96">
        <f t="shared" si="610"/>
        <v>1.0056002500000001</v>
      </c>
      <c r="N1133" s="96">
        <f t="shared" si="605"/>
        <v>1.1720281265628809</v>
      </c>
      <c r="O1133" s="89">
        <f t="shared" si="608"/>
        <v>1.1779650800000001</v>
      </c>
      <c r="P1133" s="89">
        <f t="shared" si="592"/>
        <v>0</v>
      </c>
      <c r="Q1133" s="11">
        <f t="shared" si="602"/>
        <v>0</v>
      </c>
      <c r="R1133" s="7">
        <f t="shared" si="600"/>
        <v>0</v>
      </c>
      <c r="S1133" s="89">
        <f t="shared" si="607"/>
        <v>0</v>
      </c>
      <c r="T1133" s="98">
        <f t="shared" si="601"/>
        <v>8.5000000000000006E-2</v>
      </c>
      <c r="U1133" s="97">
        <f t="shared" si="606"/>
        <v>19</v>
      </c>
      <c r="V1133" s="97">
        <v>252</v>
      </c>
      <c r="W1133" s="96">
        <f t="shared" si="593"/>
        <v>1.0061698269999999</v>
      </c>
      <c r="X1133" s="89">
        <f t="shared" si="594"/>
        <v>0</v>
      </c>
      <c r="Y1133" s="137">
        <f t="shared" si="595"/>
        <v>0</v>
      </c>
      <c r="Z1133" s="99" t="str">
        <f t="shared" si="603"/>
        <v>J=</v>
      </c>
      <c r="AA1133" s="94">
        <f t="shared" si="604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596"/>
        <v>46010</v>
      </c>
      <c r="B1134" s="89">
        <f t="shared" si="589"/>
        <v>0</v>
      </c>
      <c r="C1134" s="89">
        <f t="shared" si="609"/>
        <v>3.1009221856947988E-9</v>
      </c>
      <c r="D1134" s="90">
        <f t="shared" si="597"/>
        <v>7205.03</v>
      </c>
      <c r="E1134" s="91">
        <f t="shared" si="612"/>
        <v>7245.38</v>
      </c>
      <c r="F1134" s="92">
        <f t="shared" si="613"/>
        <v>45951</v>
      </c>
      <c r="G1134" s="93">
        <f t="shared" si="590"/>
        <v>5.6002542668107669E-3</v>
      </c>
      <c r="H1134" s="94">
        <f t="shared" si="614"/>
        <v>46013</v>
      </c>
      <c r="I1134" s="94">
        <f t="shared" si="591"/>
        <v>46013</v>
      </c>
      <c r="J1134" s="95">
        <f t="shared" si="598"/>
        <v>21</v>
      </c>
      <c r="K1134" s="95">
        <f t="shared" si="611"/>
        <v>20</v>
      </c>
      <c r="L1134" s="8">
        <f t="shared" si="599"/>
        <v>1.00533286</v>
      </c>
      <c r="M1134" s="96">
        <f t="shared" si="610"/>
        <v>1.0056002500000001</v>
      </c>
      <c r="N1134" s="96">
        <f t="shared" si="605"/>
        <v>1.1720281265628809</v>
      </c>
      <c r="O1134" s="89">
        <f t="shared" si="608"/>
        <v>1.1782783800000001</v>
      </c>
      <c r="P1134" s="89">
        <f t="shared" si="592"/>
        <v>0</v>
      </c>
      <c r="Q1134" s="11">
        <f t="shared" si="602"/>
        <v>0</v>
      </c>
      <c r="R1134" s="7">
        <f t="shared" si="600"/>
        <v>0</v>
      </c>
      <c r="S1134" s="89">
        <f t="shared" si="607"/>
        <v>0</v>
      </c>
      <c r="T1134" s="98">
        <f t="shared" si="601"/>
        <v>8.5000000000000006E-2</v>
      </c>
      <c r="U1134" s="97">
        <f t="shared" si="606"/>
        <v>20</v>
      </c>
      <c r="V1134" s="97">
        <v>252</v>
      </c>
      <c r="W1134" s="96">
        <f t="shared" si="593"/>
        <v>1.006495608</v>
      </c>
      <c r="X1134" s="89">
        <f t="shared" si="594"/>
        <v>0</v>
      </c>
      <c r="Y1134" s="137">
        <f t="shared" si="595"/>
        <v>0</v>
      </c>
      <c r="Z1134" s="99" t="str">
        <f t="shared" si="603"/>
        <v>J=</v>
      </c>
      <c r="AA1134" s="94">
        <f t="shared" si="604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596"/>
        <v>46011</v>
      </c>
      <c r="B1135" s="89">
        <f t="shared" si="589"/>
        <v>0</v>
      </c>
      <c r="C1135" s="89">
        <f t="shared" si="609"/>
        <v>3.1009221856947988E-9</v>
      </c>
      <c r="D1135" s="90">
        <f t="shared" si="597"/>
        <v>7205.03</v>
      </c>
      <c r="E1135" s="91">
        <f t="shared" si="612"/>
        <v>7245.38</v>
      </c>
      <c r="F1135" s="92">
        <f t="shared" si="613"/>
        <v>45951</v>
      </c>
      <c r="G1135" s="93">
        <f t="shared" si="590"/>
        <v>5.6002542668107669E-3</v>
      </c>
      <c r="H1135" s="94">
        <f t="shared" si="614"/>
        <v>46042</v>
      </c>
      <c r="I1135" s="94">
        <f t="shared" si="591"/>
        <v>46013</v>
      </c>
      <c r="J1135" s="95">
        <f t="shared" si="598"/>
        <v>21</v>
      </c>
      <c r="K1135" s="95">
        <f t="shared" si="611"/>
        <v>21</v>
      </c>
      <c r="L1135" s="8">
        <f t="shared" si="599"/>
        <v>1.0056002500000001</v>
      </c>
      <c r="M1135" s="96">
        <f t="shared" si="610"/>
        <v>1.0056002500000001</v>
      </c>
      <c r="N1135" s="96">
        <f t="shared" si="605"/>
        <v>1.1720281265628809</v>
      </c>
      <c r="O1135" s="89">
        <f t="shared" si="608"/>
        <v>1.1785917699999999</v>
      </c>
      <c r="P1135" s="89">
        <f t="shared" si="592"/>
        <v>0</v>
      </c>
      <c r="Q1135" s="11">
        <f t="shared" si="602"/>
        <v>0</v>
      </c>
      <c r="R1135" s="7">
        <f t="shared" si="600"/>
        <v>0</v>
      </c>
      <c r="S1135" s="89">
        <f t="shared" si="607"/>
        <v>0</v>
      </c>
      <c r="T1135" s="98">
        <f t="shared" si="601"/>
        <v>8.5000000000000006E-2</v>
      </c>
      <c r="U1135" s="97">
        <f t="shared" si="606"/>
        <v>21</v>
      </c>
      <c r="V1135" s="97">
        <v>252</v>
      </c>
      <c r="W1135" s="96">
        <f t="shared" si="593"/>
        <v>1.0068214929999999</v>
      </c>
      <c r="X1135" s="89">
        <f t="shared" si="594"/>
        <v>0</v>
      </c>
      <c r="Y1135" s="137">
        <f t="shared" si="595"/>
        <v>0</v>
      </c>
      <c r="Z1135" s="99" t="str">
        <f t="shared" si="603"/>
        <v>J=</v>
      </c>
      <c r="AA1135" s="94">
        <f t="shared" si="604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596"/>
        <v>46012</v>
      </c>
      <c r="B1136" s="89">
        <f t="shared" si="589"/>
        <v>0</v>
      </c>
      <c r="C1136" s="89">
        <f t="shared" si="609"/>
        <v>3.1009221856947988E-9</v>
      </c>
      <c r="D1136" s="90">
        <f t="shared" si="597"/>
        <v>7205.03</v>
      </c>
      <c r="E1136" s="91">
        <f t="shared" si="612"/>
        <v>7245.38</v>
      </c>
      <c r="F1136" s="92">
        <f t="shared" si="613"/>
        <v>45951</v>
      </c>
      <c r="G1136" s="93">
        <f t="shared" si="590"/>
        <v>5.6002542668107669E-3</v>
      </c>
      <c r="H1136" s="94">
        <f t="shared" si="614"/>
        <v>46042</v>
      </c>
      <c r="I1136" s="94">
        <f t="shared" si="591"/>
        <v>46013</v>
      </c>
      <c r="J1136" s="95">
        <f t="shared" si="598"/>
        <v>21</v>
      </c>
      <c r="K1136" s="95">
        <f t="shared" si="611"/>
        <v>21</v>
      </c>
      <c r="L1136" s="8">
        <f t="shared" si="599"/>
        <v>1.0056002500000001</v>
      </c>
      <c r="M1136" s="96">
        <f t="shared" si="610"/>
        <v>1.0056002500000001</v>
      </c>
      <c r="N1136" s="96">
        <f t="shared" si="605"/>
        <v>1.1720281265628809</v>
      </c>
      <c r="O1136" s="89">
        <f t="shared" si="608"/>
        <v>1.1785917699999999</v>
      </c>
      <c r="P1136" s="89">
        <f t="shared" si="592"/>
        <v>0</v>
      </c>
      <c r="Q1136" s="11">
        <f t="shared" si="602"/>
        <v>0</v>
      </c>
      <c r="R1136" s="7">
        <f t="shared" si="600"/>
        <v>0</v>
      </c>
      <c r="S1136" s="89">
        <f t="shared" si="607"/>
        <v>0</v>
      </c>
      <c r="T1136" s="98">
        <f t="shared" si="601"/>
        <v>8.5000000000000006E-2</v>
      </c>
      <c r="U1136" s="97">
        <f t="shared" si="606"/>
        <v>21</v>
      </c>
      <c r="V1136" s="97">
        <v>252</v>
      </c>
      <c r="W1136" s="96">
        <f t="shared" si="593"/>
        <v>1.0068214929999999</v>
      </c>
      <c r="X1136" s="89">
        <f t="shared" si="594"/>
        <v>0</v>
      </c>
      <c r="Y1136" s="137">
        <f t="shared" si="595"/>
        <v>0</v>
      </c>
      <c r="Z1136" s="99" t="str">
        <f t="shared" si="603"/>
        <v>J=</v>
      </c>
      <c r="AA1136" s="94">
        <f t="shared" si="604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596"/>
        <v>46013</v>
      </c>
      <c r="B1137" s="89">
        <f t="shared" si="589"/>
        <v>0</v>
      </c>
      <c r="C1137" s="89">
        <f t="shared" si="609"/>
        <v>3.1009221856947988E-9</v>
      </c>
      <c r="D1137" s="90">
        <f t="shared" si="597"/>
        <v>7205.03</v>
      </c>
      <c r="E1137" s="91">
        <f t="shared" si="612"/>
        <v>7245.38</v>
      </c>
      <c r="F1137" s="92">
        <f t="shared" si="613"/>
        <v>45951</v>
      </c>
      <c r="G1137" s="93">
        <f t="shared" si="590"/>
        <v>5.6002542668107669E-3</v>
      </c>
      <c r="H1137" s="94">
        <f t="shared" si="614"/>
        <v>46042</v>
      </c>
      <c r="I1137" s="94">
        <f t="shared" si="591"/>
        <v>46013</v>
      </c>
      <c r="J1137" s="95">
        <f t="shared" si="598"/>
        <v>21</v>
      </c>
      <c r="K1137" s="95">
        <f t="shared" si="611"/>
        <v>21</v>
      </c>
      <c r="L1137" s="8">
        <f t="shared" si="599"/>
        <v>1.0056002500000001</v>
      </c>
      <c r="M1137" s="96">
        <f t="shared" si="610"/>
        <v>1.0056002500000001</v>
      </c>
      <c r="N1137" s="96">
        <f t="shared" si="605"/>
        <v>1.1720281265628809</v>
      </c>
      <c r="O1137" s="89">
        <f t="shared" si="608"/>
        <v>1.1785917699999999</v>
      </c>
      <c r="P1137" s="89">
        <f t="shared" si="592"/>
        <v>0</v>
      </c>
      <c r="Q1137" s="11">
        <f t="shared" si="602"/>
        <v>37</v>
      </c>
      <c r="R1137" s="7">
        <f t="shared" si="600"/>
        <v>2.7556000000000001E-2</v>
      </c>
      <c r="S1137" s="89">
        <f t="shared" si="607"/>
        <v>0</v>
      </c>
      <c r="T1137" s="98">
        <f t="shared" si="601"/>
        <v>8.5000000000000006E-2</v>
      </c>
      <c r="U1137" s="97">
        <f t="shared" si="606"/>
        <v>21</v>
      </c>
      <c r="V1137" s="97">
        <v>252</v>
      </c>
      <c r="W1137" s="96">
        <f t="shared" si="593"/>
        <v>1.0068214929999999</v>
      </c>
      <c r="X1137" s="89">
        <f t="shared" si="594"/>
        <v>0</v>
      </c>
      <c r="Y1137" s="137">
        <f t="shared" si="595"/>
        <v>0</v>
      </c>
      <c r="Z1137" s="99" t="str">
        <f t="shared" si="603"/>
        <v>J=</v>
      </c>
      <c r="AA1137" s="94">
        <f t="shared" si="604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596"/>
        <v>46014</v>
      </c>
      <c r="B1138" s="89">
        <f t="shared" si="589"/>
        <v>0</v>
      </c>
      <c r="C1138" s="89">
        <f t="shared" si="609"/>
        <v>3.1009221856947988E-9</v>
      </c>
      <c r="D1138" s="90">
        <f t="shared" si="597"/>
        <v>7205.03</v>
      </c>
      <c r="E1138" s="91">
        <f t="shared" si="612"/>
        <v>7245.38</v>
      </c>
      <c r="F1138" s="92">
        <f t="shared" si="613"/>
        <v>45983</v>
      </c>
      <c r="G1138" s="93">
        <f t="shared" si="590"/>
        <v>5.6002542668107669E-3</v>
      </c>
      <c r="H1138" s="94">
        <f t="shared" si="614"/>
        <v>46042</v>
      </c>
      <c r="I1138" s="94">
        <f t="shared" si="591"/>
        <v>46042</v>
      </c>
      <c r="J1138" s="95">
        <f t="shared" si="598"/>
        <v>19</v>
      </c>
      <c r="K1138" s="95">
        <f t="shared" si="611"/>
        <v>1</v>
      </c>
      <c r="L1138" s="8">
        <f t="shared" si="599"/>
        <v>1.00029397</v>
      </c>
      <c r="M1138" s="96">
        <f t="shared" si="610"/>
        <v>1.0056002500000001</v>
      </c>
      <c r="N1138" s="96">
        <f t="shared" si="605"/>
        <v>1.1785917770786647</v>
      </c>
      <c r="O1138" s="89">
        <f t="shared" si="608"/>
        <v>1.1789382399999999</v>
      </c>
      <c r="P1138" s="89">
        <f t="shared" si="592"/>
        <v>0</v>
      </c>
      <c r="Q1138" s="11">
        <f t="shared" si="602"/>
        <v>0</v>
      </c>
      <c r="R1138" s="7">
        <f t="shared" si="600"/>
        <v>0</v>
      </c>
      <c r="S1138" s="89">
        <f t="shared" si="607"/>
        <v>0</v>
      </c>
      <c r="T1138" s="98">
        <f t="shared" si="601"/>
        <v>8.5000000000000006E-2</v>
      </c>
      <c r="U1138" s="97">
        <f t="shared" si="606"/>
        <v>1</v>
      </c>
      <c r="V1138" s="97">
        <v>252</v>
      </c>
      <c r="W1138" s="96">
        <f t="shared" si="593"/>
        <v>1.0003237819999999</v>
      </c>
      <c r="X1138" s="89">
        <f t="shared" si="594"/>
        <v>0</v>
      </c>
      <c r="Y1138" s="137">
        <f t="shared" si="595"/>
        <v>0</v>
      </c>
      <c r="Z1138" s="99" t="str">
        <f t="shared" si="603"/>
        <v>J=</v>
      </c>
      <c r="AA1138" s="94">
        <f t="shared" si="604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596"/>
        <v>46015</v>
      </c>
      <c r="B1139" s="89">
        <f t="shared" si="589"/>
        <v>0</v>
      </c>
      <c r="C1139" s="89">
        <f t="shared" si="609"/>
        <v>3.1009221856947988E-9</v>
      </c>
      <c r="D1139" s="90">
        <f t="shared" si="597"/>
        <v>7205.03</v>
      </c>
      <c r="E1139" s="91">
        <f t="shared" si="612"/>
        <v>7245.38</v>
      </c>
      <c r="F1139" s="92">
        <f t="shared" si="613"/>
        <v>45983</v>
      </c>
      <c r="G1139" s="93">
        <f t="shared" si="590"/>
        <v>5.6002542668107669E-3</v>
      </c>
      <c r="H1139" s="94">
        <f t="shared" si="614"/>
        <v>46042</v>
      </c>
      <c r="I1139" s="94">
        <f t="shared" si="591"/>
        <v>46042</v>
      </c>
      <c r="J1139" s="95">
        <f t="shared" si="598"/>
        <v>19</v>
      </c>
      <c r="K1139" s="95">
        <f t="shared" si="611"/>
        <v>2</v>
      </c>
      <c r="L1139" s="8">
        <f t="shared" si="599"/>
        <v>1.0005880199999999</v>
      </c>
      <c r="M1139" s="96">
        <f t="shared" si="610"/>
        <v>1.0056002500000001</v>
      </c>
      <c r="N1139" s="96">
        <f t="shared" si="605"/>
        <v>1.1785917770786647</v>
      </c>
      <c r="O1139" s="89">
        <f t="shared" si="608"/>
        <v>1.17928481</v>
      </c>
      <c r="P1139" s="89">
        <f t="shared" si="592"/>
        <v>0</v>
      </c>
      <c r="Q1139" s="11">
        <f t="shared" si="602"/>
        <v>0</v>
      </c>
      <c r="R1139" s="7">
        <f t="shared" si="600"/>
        <v>0</v>
      </c>
      <c r="S1139" s="89">
        <f t="shared" si="607"/>
        <v>0</v>
      </c>
      <c r="T1139" s="98">
        <f t="shared" si="601"/>
        <v>8.5000000000000006E-2</v>
      </c>
      <c r="U1139" s="97">
        <f t="shared" si="606"/>
        <v>2</v>
      </c>
      <c r="V1139" s="97">
        <v>252</v>
      </c>
      <c r="W1139" s="96">
        <f t="shared" si="593"/>
        <v>1.00064767</v>
      </c>
      <c r="X1139" s="89">
        <f t="shared" si="594"/>
        <v>0</v>
      </c>
      <c r="Y1139" s="137">
        <f t="shared" si="595"/>
        <v>0</v>
      </c>
      <c r="Z1139" s="99" t="str">
        <f t="shared" si="603"/>
        <v>J=</v>
      </c>
      <c r="AA1139" s="94">
        <f t="shared" si="604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596"/>
        <v>46016</v>
      </c>
      <c r="B1140" s="89">
        <f t="shared" si="589"/>
        <v>0</v>
      </c>
      <c r="C1140" s="89">
        <f t="shared" si="609"/>
        <v>3.1009221856947988E-9</v>
      </c>
      <c r="D1140" s="90">
        <f t="shared" si="597"/>
        <v>7205.03</v>
      </c>
      <c r="E1140" s="91">
        <f t="shared" si="612"/>
        <v>7245.38</v>
      </c>
      <c r="F1140" s="92">
        <f t="shared" si="613"/>
        <v>45983</v>
      </c>
      <c r="G1140" s="93">
        <f t="shared" si="590"/>
        <v>5.6002542668107669E-3</v>
      </c>
      <c r="H1140" s="94">
        <f t="shared" si="614"/>
        <v>46042</v>
      </c>
      <c r="I1140" s="94">
        <f t="shared" si="591"/>
        <v>46042</v>
      </c>
      <c r="J1140" s="95">
        <f t="shared" si="598"/>
        <v>19</v>
      </c>
      <c r="K1140" s="95">
        <f t="shared" si="611"/>
        <v>3</v>
      </c>
      <c r="L1140" s="8">
        <f t="shared" si="599"/>
        <v>1.0008821699999999</v>
      </c>
      <c r="M1140" s="96">
        <f t="shared" si="610"/>
        <v>1.0056002500000001</v>
      </c>
      <c r="N1140" s="96">
        <f t="shared" si="605"/>
        <v>1.1785917770786647</v>
      </c>
      <c r="O1140" s="89">
        <f t="shared" si="608"/>
        <v>1.17963149</v>
      </c>
      <c r="P1140" s="89">
        <f t="shared" si="592"/>
        <v>0</v>
      </c>
      <c r="Q1140" s="11">
        <f t="shared" si="602"/>
        <v>0</v>
      </c>
      <c r="R1140" s="7">
        <f t="shared" si="600"/>
        <v>0</v>
      </c>
      <c r="S1140" s="89">
        <f t="shared" si="607"/>
        <v>0</v>
      </c>
      <c r="T1140" s="98">
        <f t="shared" si="601"/>
        <v>8.5000000000000006E-2</v>
      </c>
      <c r="U1140" s="97">
        <f t="shared" si="606"/>
        <v>3</v>
      </c>
      <c r="V1140" s="97">
        <v>252</v>
      </c>
      <c r="W1140" s="96">
        <f t="shared" si="593"/>
        <v>1.000971662</v>
      </c>
      <c r="X1140" s="89">
        <f t="shared" si="594"/>
        <v>0</v>
      </c>
      <c r="Y1140" s="137">
        <f t="shared" si="595"/>
        <v>0</v>
      </c>
      <c r="Z1140" s="99" t="str">
        <f t="shared" si="603"/>
        <v>J=</v>
      </c>
      <c r="AA1140" s="94">
        <f t="shared" si="604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596"/>
        <v>46017</v>
      </c>
      <c r="B1141" s="89">
        <f t="shared" si="589"/>
        <v>0</v>
      </c>
      <c r="C1141" s="89">
        <f t="shared" si="609"/>
        <v>3.1009221856947988E-9</v>
      </c>
      <c r="D1141" s="90">
        <f t="shared" si="597"/>
        <v>7205.03</v>
      </c>
      <c r="E1141" s="91">
        <f t="shared" si="612"/>
        <v>7245.38</v>
      </c>
      <c r="F1141" s="92">
        <f t="shared" si="613"/>
        <v>45983</v>
      </c>
      <c r="G1141" s="93">
        <f t="shared" si="590"/>
        <v>5.6002542668107669E-3</v>
      </c>
      <c r="H1141" s="94">
        <f t="shared" si="614"/>
        <v>46042</v>
      </c>
      <c r="I1141" s="94">
        <f t="shared" si="591"/>
        <v>46042</v>
      </c>
      <c r="J1141" s="95">
        <f t="shared" si="598"/>
        <v>19</v>
      </c>
      <c r="K1141" s="95">
        <f t="shared" si="611"/>
        <v>3</v>
      </c>
      <c r="L1141" s="8">
        <f t="shared" si="599"/>
        <v>1.0008821699999999</v>
      </c>
      <c r="M1141" s="96">
        <f t="shared" si="610"/>
        <v>1.0056002500000001</v>
      </c>
      <c r="N1141" s="96">
        <f t="shared" si="605"/>
        <v>1.1785917770786647</v>
      </c>
      <c r="O1141" s="89">
        <f t="shared" si="608"/>
        <v>1.17963149</v>
      </c>
      <c r="P1141" s="89">
        <f t="shared" si="592"/>
        <v>0</v>
      </c>
      <c r="Q1141" s="11">
        <f t="shared" si="602"/>
        <v>0</v>
      </c>
      <c r="R1141" s="7">
        <f t="shared" si="600"/>
        <v>0</v>
      </c>
      <c r="S1141" s="89">
        <f t="shared" si="607"/>
        <v>0</v>
      </c>
      <c r="T1141" s="98">
        <f t="shared" si="601"/>
        <v>8.5000000000000006E-2</v>
      </c>
      <c r="U1141" s="97">
        <f t="shared" si="606"/>
        <v>3</v>
      </c>
      <c r="V1141" s="97">
        <v>252</v>
      </c>
      <c r="W1141" s="96">
        <f t="shared" si="593"/>
        <v>1.000971662</v>
      </c>
      <c r="X1141" s="89">
        <f t="shared" si="594"/>
        <v>0</v>
      </c>
      <c r="Y1141" s="137">
        <f t="shared" si="595"/>
        <v>0</v>
      </c>
      <c r="Z1141" s="99" t="str">
        <f t="shared" si="603"/>
        <v>J=</v>
      </c>
      <c r="AA1141" s="94">
        <f t="shared" si="604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596"/>
        <v>46018</v>
      </c>
      <c r="B1142" s="89">
        <f t="shared" si="589"/>
        <v>0</v>
      </c>
      <c r="C1142" s="89">
        <f t="shared" si="609"/>
        <v>3.1009221856947988E-9</v>
      </c>
      <c r="D1142" s="90">
        <f t="shared" si="597"/>
        <v>7205.03</v>
      </c>
      <c r="E1142" s="91">
        <f t="shared" si="612"/>
        <v>7245.38</v>
      </c>
      <c r="F1142" s="92">
        <f t="shared" si="613"/>
        <v>45983</v>
      </c>
      <c r="G1142" s="93">
        <f t="shared" si="590"/>
        <v>5.6002542668107669E-3</v>
      </c>
      <c r="H1142" s="94">
        <f t="shared" si="614"/>
        <v>46042</v>
      </c>
      <c r="I1142" s="94">
        <f t="shared" si="591"/>
        <v>46042</v>
      </c>
      <c r="J1142" s="95">
        <f t="shared" si="598"/>
        <v>19</v>
      </c>
      <c r="K1142" s="95">
        <f t="shared" si="611"/>
        <v>4</v>
      </c>
      <c r="L1142" s="8">
        <f t="shared" si="599"/>
        <v>1.0011764000000001</v>
      </c>
      <c r="M1142" s="96">
        <f t="shared" si="610"/>
        <v>1.0056002500000001</v>
      </c>
      <c r="N1142" s="96">
        <f t="shared" si="605"/>
        <v>1.1785917770786647</v>
      </c>
      <c r="O1142" s="89">
        <f t="shared" si="608"/>
        <v>1.1799782700000001</v>
      </c>
      <c r="P1142" s="89">
        <f t="shared" si="592"/>
        <v>0</v>
      </c>
      <c r="Q1142" s="11">
        <f t="shared" si="602"/>
        <v>0</v>
      </c>
      <c r="R1142" s="7">
        <f t="shared" si="600"/>
        <v>0</v>
      </c>
      <c r="S1142" s="89">
        <f t="shared" si="607"/>
        <v>0</v>
      </c>
      <c r="T1142" s="98">
        <f t="shared" si="601"/>
        <v>8.5000000000000006E-2</v>
      </c>
      <c r="U1142" s="97">
        <f t="shared" si="606"/>
        <v>4</v>
      </c>
      <c r="V1142" s="97">
        <v>252</v>
      </c>
      <c r="W1142" s="96">
        <f t="shared" si="593"/>
        <v>1.001295759</v>
      </c>
      <c r="X1142" s="89">
        <f t="shared" si="594"/>
        <v>0</v>
      </c>
      <c r="Y1142" s="137">
        <f t="shared" si="595"/>
        <v>0</v>
      </c>
      <c r="Z1142" s="99" t="str">
        <f t="shared" si="603"/>
        <v>J=</v>
      </c>
      <c r="AA1142" s="94">
        <f t="shared" si="604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596"/>
        <v>46019</v>
      </c>
      <c r="B1143" s="89">
        <f t="shared" si="589"/>
        <v>0</v>
      </c>
      <c r="C1143" s="89">
        <f t="shared" si="609"/>
        <v>3.1009221856947988E-9</v>
      </c>
      <c r="D1143" s="90">
        <f t="shared" si="597"/>
        <v>7205.03</v>
      </c>
      <c r="E1143" s="91">
        <f t="shared" si="612"/>
        <v>7245.38</v>
      </c>
      <c r="F1143" s="92">
        <f t="shared" si="613"/>
        <v>45983</v>
      </c>
      <c r="G1143" s="93">
        <f t="shared" si="590"/>
        <v>5.6002542668107669E-3</v>
      </c>
      <c r="H1143" s="94">
        <f t="shared" si="614"/>
        <v>46042</v>
      </c>
      <c r="I1143" s="94">
        <f t="shared" si="591"/>
        <v>46042</v>
      </c>
      <c r="J1143" s="95">
        <f t="shared" si="598"/>
        <v>19</v>
      </c>
      <c r="K1143" s="95">
        <f t="shared" si="611"/>
        <v>4</v>
      </c>
      <c r="L1143" s="8">
        <f t="shared" si="599"/>
        <v>1.0011764000000001</v>
      </c>
      <c r="M1143" s="96">
        <f t="shared" si="610"/>
        <v>1.0056002500000001</v>
      </c>
      <c r="N1143" s="96">
        <f t="shared" si="605"/>
        <v>1.1785917770786647</v>
      </c>
      <c r="O1143" s="89">
        <f t="shared" si="608"/>
        <v>1.1799782700000001</v>
      </c>
      <c r="P1143" s="89">
        <f t="shared" si="592"/>
        <v>0</v>
      </c>
      <c r="Q1143" s="11">
        <f t="shared" si="602"/>
        <v>0</v>
      </c>
      <c r="R1143" s="7">
        <f t="shared" si="600"/>
        <v>0</v>
      </c>
      <c r="S1143" s="89">
        <f t="shared" si="607"/>
        <v>0</v>
      </c>
      <c r="T1143" s="98">
        <f t="shared" si="601"/>
        <v>8.5000000000000006E-2</v>
      </c>
      <c r="U1143" s="97">
        <f t="shared" si="606"/>
        <v>4</v>
      </c>
      <c r="V1143" s="97">
        <v>252</v>
      </c>
      <c r="W1143" s="96">
        <f t="shared" si="593"/>
        <v>1.001295759</v>
      </c>
      <c r="X1143" s="89">
        <f t="shared" si="594"/>
        <v>0</v>
      </c>
      <c r="Y1143" s="137">
        <f t="shared" si="595"/>
        <v>0</v>
      </c>
      <c r="Z1143" s="99" t="str">
        <f t="shared" si="603"/>
        <v>J=</v>
      </c>
      <c r="AA1143" s="94">
        <f t="shared" si="604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596"/>
        <v>46020</v>
      </c>
      <c r="B1144" s="89">
        <f t="shared" si="589"/>
        <v>0</v>
      </c>
      <c r="C1144" s="89">
        <f t="shared" si="609"/>
        <v>3.1009221856947988E-9</v>
      </c>
      <c r="D1144" s="90">
        <f t="shared" si="597"/>
        <v>7205.03</v>
      </c>
      <c r="E1144" s="91">
        <f t="shared" si="612"/>
        <v>7245.38</v>
      </c>
      <c r="F1144" s="92">
        <f t="shared" si="613"/>
        <v>45983</v>
      </c>
      <c r="G1144" s="93">
        <f t="shared" si="590"/>
        <v>5.6002542668107669E-3</v>
      </c>
      <c r="H1144" s="94">
        <f t="shared" si="614"/>
        <v>46042</v>
      </c>
      <c r="I1144" s="94">
        <f t="shared" si="591"/>
        <v>46042</v>
      </c>
      <c r="J1144" s="95">
        <f t="shared" si="598"/>
        <v>19</v>
      </c>
      <c r="K1144" s="95">
        <f t="shared" si="611"/>
        <v>4</v>
      </c>
      <c r="L1144" s="8">
        <f t="shared" si="599"/>
        <v>1.0011764000000001</v>
      </c>
      <c r="M1144" s="96">
        <f t="shared" si="610"/>
        <v>1.0056002500000001</v>
      </c>
      <c r="N1144" s="96">
        <f t="shared" si="605"/>
        <v>1.1785917770786647</v>
      </c>
      <c r="O1144" s="89">
        <f t="shared" si="608"/>
        <v>1.1799782700000001</v>
      </c>
      <c r="P1144" s="89">
        <f t="shared" si="592"/>
        <v>0</v>
      </c>
      <c r="Q1144" s="11">
        <f t="shared" si="602"/>
        <v>0</v>
      </c>
      <c r="R1144" s="7">
        <f t="shared" si="600"/>
        <v>0</v>
      </c>
      <c r="S1144" s="89">
        <f t="shared" si="607"/>
        <v>0</v>
      </c>
      <c r="T1144" s="98">
        <f t="shared" si="601"/>
        <v>8.5000000000000006E-2</v>
      </c>
      <c r="U1144" s="97">
        <f t="shared" si="606"/>
        <v>4</v>
      </c>
      <c r="V1144" s="97">
        <v>252</v>
      </c>
      <c r="W1144" s="96">
        <f t="shared" si="593"/>
        <v>1.001295759</v>
      </c>
      <c r="X1144" s="89">
        <f t="shared" si="594"/>
        <v>0</v>
      </c>
      <c r="Y1144" s="137">
        <f t="shared" si="595"/>
        <v>0</v>
      </c>
      <c r="Z1144" s="99" t="str">
        <f t="shared" si="603"/>
        <v>J=</v>
      </c>
      <c r="AA1144" s="94">
        <f t="shared" si="604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596"/>
        <v>46021</v>
      </c>
      <c r="B1145" s="89">
        <f t="shared" si="589"/>
        <v>0</v>
      </c>
      <c r="C1145" s="89">
        <f t="shared" si="609"/>
        <v>3.1009221856947988E-9</v>
      </c>
      <c r="D1145" s="90">
        <f t="shared" si="597"/>
        <v>7205.03</v>
      </c>
      <c r="E1145" s="91">
        <f t="shared" si="612"/>
        <v>7245.38</v>
      </c>
      <c r="F1145" s="92">
        <f t="shared" si="613"/>
        <v>45983</v>
      </c>
      <c r="G1145" s="93">
        <f t="shared" si="590"/>
        <v>5.6002542668107669E-3</v>
      </c>
      <c r="H1145" s="94">
        <f t="shared" si="614"/>
        <v>46042</v>
      </c>
      <c r="I1145" s="94">
        <f t="shared" si="591"/>
        <v>46042</v>
      </c>
      <c r="J1145" s="95">
        <f t="shared" si="598"/>
        <v>19</v>
      </c>
      <c r="K1145" s="95">
        <f t="shared" si="611"/>
        <v>5</v>
      </c>
      <c r="L1145" s="8">
        <f t="shared" si="599"/>
        <v>1.0014707199999999</v>
      </c>
      <c r="M1145" s="96">
        <f t="shared" si="610"/>
        <v>1.0056002500000001</v>
      </c>
      <c r="N1145" s="96">
        <f t="shared" si="605"/>
        <v>1.1785917770786647</v>
      </c>
      <c r="O1145" s="89">
        <f t="shared" si="608"/>
        <v>1.18032515</v>
      </c>
      <c r="P1145" s="89">
        <f t="shared" si="592"/>
        <v>0</v>
      </c>
      <c r="Q1145" s="11">
        <f t="shared" si="602"/>
        <v>0</v>
      </c>
      <c r="R1145" s="7">
        <f t="shared" si="600"/>
        <v>0</v>
      </c>
      <c r="S1145" s="89">
        <f t="shared" si="607"/>
        <v>0</v>
      </c>
      <c r="T1145" s="98">
        <f t="shared" si="601"/>
        <v>8.5000000000000006E-2</v>
      </c>
      <c r="U1145" s="97">
        <f t="shared" si="606"/>
        <v>5</v>
      </c>
      <c r="V1145" s="97">
        <v>252</v>
      </c>
      <c r="W1145" s="96">
        <f t="shared" si="593"/>
        <v>1.0016199610000001</v>
      </c>
      <c r="X1145" s="89">
        <f t="shared" si="594"/>
        <v>0</v>
      </c>
      <c r="Y1145" s="137">
        <f t="shared" si="595"/>
        <v>0</v>
      </c>
      <c r="Z1145" s="99" t="str">
        <f t="shared" si="603"/>
        <v>J=</v>
      </c>
      <c r="AA1145" s="94">
        <f t="shared" si="604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596"/>
        <v>46022</v>
      </c>
      <c r="B1146" s="89">
        <f t="shared" si="589"/>
        <v>0</v>
      </c>
      <c r="C1146" s="89">
        <f t="shared" si="609"/>
        <v>3.1009221856947988E-9</v>
      </c>
      <c r="D1146" s="90">
        <f t="shared" si="597"/>
        <v>7205.03</v>
      </c>
      <c r="E1146" s="91">
        <f t="shared" si="612"/>
        <v>7245.38</v>
      </c>
      <c r="F1146" s="92">
        <f t="shared" si="613"/>
        <v>45983</v>
      </c>
      <c r="G1146" s="93">
        <f t="shared" si="590"/>
        <v>5.6002542668107669E-3</v>
      </c>
      <c r="H1146" s="94">
        <f t="shared" si="614"/>
        <v>46042</v>
      </c>
      <c r="I1146" s="94">
        <f t="shared" si="591"/>
        <v>46042</v>
      </c>
      <c r="J1146" s="95">
        <f t="shared" si="598"/>
        <v>19</v>
      </c>
      <c r="K1146" s="95">
        <f t="shared" si="611"/>
        <v>6</v>
      </c>
      <c r="L1146" s="8">
        <f t="shared" si="599"/>
        <v>1.00176512</v>
      </c>
      <c r="M1146" s="96">
        <f t="shared" si="610"/>
        <v>1.0056002500000001</v>
      </c>
      <c r="N1146" s="96">
        <f t="shared" si="605"/>
        <v>1.1785917770786647</v>
      </c>
      <c r="O1146" s="89">
        <f t="shared" si="608"/>
        <v>1.18067213</v>
      </c>
      <c r="P1146" s="89">
        <f t="shared" si="592"/>
        <v>0</v>
      </c>
      <c r="Q1146" s="11">
        <f t="shared" si="602"/>
        <v>0</v>
      </c>
      <c r="R1146" s="7">
        <f t="shared" si="600"/>
        <v>0</v>
      </c>
      <c r="S1146" s="89">
        <f t="shared" si="607"/>
        <v>0</v>
      </c>
      <c r="T1146" s="98">
        <f t="shared" si="601"/>
        <v>8.5000000000000006E-2</v>
      </c>
      <c r="U1146" s="97">
        <f t="shared" si="606"/>
        <v>6</v>
      </c>
      <c r="V1146" s="97">
        <v>252</v>
      </c>
      <c r="W1146" s="96">
        <f t="shared" si="593"/>
        <v>1.0019442679999999</v>
      </c>
      <c r="X1146" s="89">
        <f t="shared" si="594"/>
        <v>0</v>
      </c>
      <c r="Y1146" s="137">
        <f t="shared" si="595"/>
        <v>0</v>
      </c>
      <c r="Z1146" s="99" t="str">
        <f t="shared" si="603"/>
        <v>J=</v>
      </c>
      <c r="AA1146" s="94">
        <f t="shared" si="604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596"/>
        <v>46023</v>
      </c>
      <c r="B1147" s="89">
        <f t="shared" si="589"/>
        <v>0</v>
      </c>
      <c r="C1147" s="89">
        <f t="shared" si="609"/>
        <v>3.1009221856947988E-9</v>
      </c>
      <c r="D1147" s="90">
        <f t="shared" si="597"/>
        <v>7205.03</v>
      </c>
      <c r="E1147" s="91">
        <f t="shared" si="612"/>
        <v>7245.38</v>
      </c>
      <c r="F1147" s="92">
        <f t="shared" si="613"/>
        <v>45983</v>
      </c>
      <c r="G1147" s="93">
        <f t="shared" si="590"/>
        <v>5.6002542668107669E-3</v>
      </c>
      <c r="H1147" s="94">
        <f t="shared" si="614"/>
        <v>46042</v>
      </c>
      <c r="I1147" s="94">
        <f t="shared" si="591"/>
        <v>46042</v>
      </c>
      <c r="J1147" s="95">
        <f t="shared" si="598"/>
        <v>19</v>
      </c>
      <c r="K1147" s="95">
        <f t="shared" si="611"/>
        <v>7</v>
      </c>
      <c r="L1147" s="8">
        <f t="shared" si="599"/>
        <v>1.0020596100000001</v>
      </c>
      <c r="M1147" s="96">
        <f t="shared" si="610"/>
        <v>1.0056002500000001</v>
      </c>
      <c r="N1147" s="96">
        <f t="shared" si="605"/>
        <v>1.1785917770786647</v>
      </c>
      <c r="O1147" s="89">
        <f t="shared" si="608"/>
        <v>1.1810192100000001</v>
      </c>
      <c r="P1147" s="89">
        <f t="shared" si="592"/>
        <v>0</v>
      </c>
      <c r="Q1147" s="11">
        <f t="shared" si="602"/>
        <v>0</v>
      </c>
      <c r="R1147" s="7">
        <f t="shared" si="600"/>
        <v>0</v>
      </c>
      <c r="S1147" s="89">
        <f t="shared" si="607"/>
        <v>0</v>
      </c>
      <c r="T1147" s="98">
        <f t="shared" si="601"/>
        <v>8.5000000000000006E-2</v>
      </c>
      <c r="U1147" s="97">
        <f t="shared" si="606"/>
        <v>7</v>
      </c>
      <c r="V1147" s="97">
        <v>252</v>
      </c>
      <c r="W1147" s="96">
        <f t="shared" si="593"/>
        <v>1.00226868</v>
      </c>
      <c r="X1147" s="89">
        <f t="shared" si="594"/>
        <v>0</v>
      </c>
      <c r="Y1147" s="137">
        <f t="shared" si="595"/>
        <v>0</v>
      </c>
      <c r="Z1147" s="99" t="str">
        <f t="shared" si="603"/>
        <v>J=</v>
      </c>
      <c r="AA1147" s="94">
        <f t="shared" si="604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596"/>
        <v>46024</v>
      </c>
      <c r="B1148" s="89">
        <f t="shared" si="589"/>
        <v>0</v>
      </c>
      <c r="C1148" s="89">
        <f t="shared" si="609"/>
        <v>3.1009221856947988E-9</v>
      </c>
      <c r="D1148" s="90">
        <f t="shared" si="597"/>
        <v>7205.03</v>
      </c>
      <c r="E1148" s="91">
        <f t="shared" si="612"/>
        <v>7245.38</v>
      </c>
      <c r="F1148" s="92">
        <f t="shared" si="613"/>
        <v>45983</v>
      </c>
      <c r="G1148" s="93">
        <f t="shared" si="590"/>
        <v>5.6002542668107669E-3</v>
      </c>
      <c r="H1148" s="94">
        <f t="shared" si="614"/>
        <v>46042</v>
      </c>
      <c r="I1148" s="94">
        <f t="shared" si="591"/>
        <v>46042</v>
      </c>
      <c r="J1148" s="95">
        <f t="shared" si="598"/>
        <v>19</v>
      </c>
      <c r="K1148" s="95">
        <f t="shared" si="611"/>
        <v>7</v>
      </c>
      <c r="L1148" s="8">
        <f t="shared" si="599"/>
        <v>1.0020596100000001</v>
      </c>
      <c r="M1148" s="96">
        <f t="shared" si="610"/>
        <v>1.0056002500000001</v>
      </c>
      <c r="N1148" s="96">
        <f t="shared" si="605"/>
        <v>1.1785917770786647</v>
      </c>
      <c r="O1148" s="89">
        <f t="shared" si="608"/>
        <v>1.1810192100000001</v>
      </c>
      <c r="P1148" s="89">
        <f t="shared" si="592"/>
        <v>0</v>
      </c>
      <c r="Q1148" s="11">
        <f t="shared" si="602"/>
        <v>0</v>
      </c>
      <c r="R1148" s="7">
        <f t="shared" si="600"/>
        <v>0</v>
      </c>
      <c r="S1148" s="89">
        <f t="shared" si="607"/>
        <v>0</v>
      </c>
      <c r="T1148" s="98">
        <f t="shared" si="601"/>
        <v>8.5000000000000006E-2</v>
      </c>
      <c r="U1148" s="97">
        <f t="shared" si="606"/>
        <v>7</v>
      </c>
      <c r="V1148" s="97">
        <v>252</v>
      </c>
      <c r="W1148" s="96">
        <f t="shared" si="593"/>
        <v>1.00226868</v>
      </c>
      <c r="X1148" s="89">
        <f t="shared" si="594"/>
        <v>0</v>
      </c>
      <c r="Y1148" s="137">
        <f t="shared" si="595"/>
        <v>0</v>
      </c>
      <c r="Z1148" s="99" t="str">
        <f t="shared" si="603"/>
        <v>J=</v>
      </c>
      <c r="AA1148" s="94">
        <f t="shared" si="604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596"/>
        <v>46025</v>
      </c>
      <c r="B1149" s="89">
        <f t="shared" si="589"/>
        <v>0</v>
      </c>
      <c r="C1149" s="89">
        <f t="shared" si="609"/>
        <v>3.1009221856947988E-9</v>
      </c>
      <c r="D1149" s="90">
        <f t="shared" si="597"/>
        <v>7205.03</v>
      </c>
      <c r="E1149" s="91">
        <f t="shared" si="612"/>
        <v>7245.38</v>
      </c>
      <c r="F1149" s="92">
        <f t="shared" si="613"/>
        <v>45983</v>
      </c>
      <c r="G1149" s="93">
        <f t="shared" si="590"/>
        <v>5.6002542668107669E-3</v>
      </c>
      <c r="H1149" s="94">
        <f t="shared" si="614"/>
        <v>46042</v>
      </c>
      <c r="I1149" s="94">
        <f t="shared" si="591"/>
        <v>46042</v>
      </c>
      <c r="J1149" s="95">
        <f t="shared" si="598"/>
        <v>19</v>
      </c>
      <c r="K1149" s="95">
        <f t="shared" si="611"/>
        <v>8</v>
      </c>
      <c r="L1149" s="8">
        <f t="shared" si="599"/>
        <v>1.0023541899999999</v>
      </c>
      <c r="M1149" s="96">
        <f t="shared" si="610"/>
        <v>1.0056002500000001</v>
      </c>
      <c r="N1149" s="96">
        <f t="shared" si="605"/>
        <v>1.1785917770786647</v>
      </c>
      <c r="O1149" s="89">
        <f t="shared" si="608"/>
        <v>1.1813663999999999</v>
      </c>
      <c r="P1149" s="89">
        <f t="shared" si="592"/>
        <v>0</v>
      </c>
      <c r="Q1149" s="11">
        <f t="shared" si="602"/>
        <v>0</v>
      </c>
      <c r="R1149" s="7">
        <f t="shared" si="600"/>
        <v>0</v>
      </c>
      <c r="S1149" s="89">
        <f t="shared" si="607"/>
        <v>0</v>
      </c>
      <c r="T1149" s="98">
        <f t="shared" si="601"/>
        <v>8.5000000000000006E-2</v>
      </c>
      <c r="U1149" s="97">
        <f t="shared" si="606"/>
        <v>8</v>
      </c>
      <c r="V1149" s="97">
        <v>252</v>
      </c>
      <c r="W1149" s="96">
        <f t="shared" si="593"/>
        <v>1.0025931969999999</v>
      </c>
      <c r="X1149" s="89">
        <f t="shared" si="594"/>
        <v>0</v>
      </c>
      <c r="Y1149" s="137">
        <f t="shared" si="595"/>
        <v>0</v>
      </c>
      <c r="Z1149" s="99" t="str">
        <f t="shared" si="603"/>
        <v>J=</v>
      </c>
      <c r="AA1149" s="94">
        <f t="shared" si="604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596"/>
        <v>46026</v>
      </c>
      <c r="B1150" s="89">
        <f t="shared" si="589"/>
        <v>0</v>
      </c>
      <c r="C1150" s="89">
        <f t="shared" si="609"/>
        <v>3.1009221856947988E-9</v>
      </c>
      <c r="D1150" s="90">
        <f t="shared" si="597"/>
        <v>7205.03</v>
      </c>
      <c r="E1150" s="91">
        <f t="shared" si="612"/>
        <v>7245.38</v>
      </c>
      <c r="F1150" s="92">
        <f t="shared" si="613"/>
        <v>45983</v>
      </c>
      <c r="G1150" s="93">
        <f t="shared" si="590"/>
        <v>5.6002542668107669E-3</v>
      </c>
      <c r="H1150" s="94">
        <f t="shared" si="614"/>
        <v>46042</v>
      </c>
      <c r="I1150" s="94">
        <f t="shared" si="591"/>
        <v>46042</v>
      </c>
      <c r="J1150" s="95">
        <f t="shared" si="598"/>
        <v>19</v>
      </c>
      <c r="K1150" s="95">
        <f t="shared" si="611"/>
        <v>8</v>
      </c>
      <c r="L1150" s="8">
        <f t="shared" si="599"/>
        <v>1.0023541899999999</v>
      </c>
      <c r="M1150" s="96">
        <f t="shared" si="610"/>
        <v>1.0056002500000001</v>
      </c>
      <c r="N1150" s="96">
        <f t="shared" si="605"/>
        <v>1.1785917770786647</v>
      </c>
      <c r="O1150" s="89">
        <f t="shared" si="608"/>
        <v>1.1813663999999999</v>
      </c>
      <c r="P1150" s="89">
        <f t="shared" si="592"/>
        <v>0</v>
      </c>
      <c r="Q1150" s="11">
        <f t="shared" si="602"/>
        <v>0</v>
      </c>
      <c r="R1150" s="7">
        <f t="shared" si="600"/>
        <v>0</v>
      </c>
      <c r="S1150" s="89">
        <f t="shared" si="607"/>
        <v>0</v>
      </c>
      <c r="T1150" s="98">
        <f t="shared" si="601"/>
        <v>8.5000000000000006E-2</v>
      </c>
      <c r="U1150" s="97">
        <f t="shared" si="606"/>
        <v>8</v>
      </c>
      <c r="V1150" s="97">
        <v>252</v>
      </c>
      <c r="W1150" s="96">
        <f t="shared" si="593"/>
        <v>1.0025931969999999</v>
      </c>
      <c r="X1150" s="89">
        <f t="shared" si="594"/>
        <v>0</v>
      </c>
      <c r="Y1150" s="137">
        <f t="shared" si="595"/>
        <v>0</v>
      </c>
      <c r="Z1150" s="99" t="str">
        <f t="shared" si="603"/>
        <v>J=</v>
      </c>
      <c r="AA1150" s="94">
        <f t="shared" si="604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596"/>
        <v>46027</v>
      </c>
      <c r="B1151" s="89">
        <f t="shared" si="589"/>
        <v>0</v>
      </c>
      <c r="C1151" s="89">
        <f t="shared" si="609"/>
        <v>3.1009221856947988E-9</v>
      </c>
      <c r="D1151" s="90">
        <f t="shared" si="597"/>
        <v>7205.03</v>
      </c>
      <c r="E1151" s="91">
        <f t="shared" si="612"/>
        <v>7245.38</v>
      </c>
      <c r="F1151" s="92">
        <f t="shared" si="613"/>
        <v>45983</v>
      </c>
      <c r="G1151" s="93">
        <f t="shared" si="590"/>
        <v>5.6002542668107669E-3</v>
      </c>
      <c r="H1151" s="94">
        <f t="shared" si="614"/>
        <v>46042</v>
      </c>
      <c r="I1151" s="94">
        <f t="shared" si="591"/>
        <v>46042</v>
      </c>
      <c r="J1151" s="95">
        <f t="shared" si="598"/>
        <v>19</v>
      </c>
      <c r="K1151" s="95">
        <f t="shared" si="611"/>
        <v>8</v>
      </c>
      <c r="L1151" s="8">
        <f t="shared" si="599"/>
        <v>1.0023541899999999</v>
      </c>
      <c r="M1151" s="96">
        <f t="shared" si="610"/>
        <v>1.0056002500000001</v>
      </c>
      <c r="N1151" s="96">
        <f t="shared" si="605"/>
        <v>1.1785917770786647</v>
      </c>
      <c r="O1151" s="89">
        <f t="shared" si="608"/>
        <v>1.1813663999999999</v>
      </c>
      <c r="P1151" s="89">
        <f t="shared" si="592"/>
        <v>0</v>
      </c>
      <c r="Q1151" s="11">
        <f t="shared" si="602"/>
        <v>0</v>
      </c>
      <c r="R1151" s="7">
        <f t="shared" si="600"/>
        <v>0</v>
      </c>
      <c r="S1151" s="89">
        <f t="shared" si="607"/>
        <v>0</v>
      </c>
      <c r="T1151" s="98">
        <f t="shared" si="601"/>
        <v>8.5000000000000006E-2</v>
      </c>
      <c r="U1151" s="97">
        <f t="shared" si="606"/>
        <v>8</v>
      </c>
      <c r="V1151" s="97">
        <v>252</v>
      </c>
      <c r="W1151" s="96">
        <f t="shared" si="593"/>
        <v>1.0025931969999999</v>
      </c>
      <c r="X1151" s="89">
        <f t="shared" si="594"/>
        <v>0</v>
      </c>
      <c r="Y1151" s="137">
        <f t="shared" si="595"/>
        <v>0</v>
      </c>
      <c r="Z1151" s="99" t="str">
        <f t="shared" si="603"/>
        <v>J=</v>
      </c>
      <c r="AA1151" s="94">
        <f t="shared" si="604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596"/>
        <v>46028</v>
      </c>
      <c r="B1152" s="89">
        <f t="shared" si="589"/>
        <v>0</v>
      </c>
      <c r="C1152" s="89">
        <f t="shared" si="609"/>
        <v>3.1009221856947988E-9</v>
      </c>
      <c r="D1152" s="90">
        <f t="shared" si="597"/>
        <v>7205.03</v>
      </c>
      <c r="E1152" s="91">
        <f t="shared" si="612"/>
        <v>7245.38</v>
      </c>
      <c r="F1152" s="92">
        <f t="shared" si="613"/>
        <v>45983</v>
      </c>
      <c r="G1152" s="93">
        <f t="shared" si="590"/>
        <v>5.6002542668107669E-3</v>
      </c>
      <c r="H1152" s="94">
        <f t="shared" si="614"/>
        <v>46042</v>
      </c>
      <c r="I1152" s="94">
        <f t="shared" si="591"/>
        <v>46042</v>
      </c>
      <c r="J1152" s="95">
        <f t="shared" si="598"/>
        <v>19</v>
      </c>
      <c r="K1152" s="95">
        <f t="shared" si="611"/>
        <v>9</v>
      </c>
      <c r="L1152" s="8">
        <f t="shared" si="599"/>
        <v>1.0026488499999999</v>
      </c>
      <c r="M1152" s="96">
        <f t="shared" si="610"/>
        <v>1.0056002500000001</v>
      </c>
      <c r="N1152" s="96">
        <f t="shared" si="605"/>
        <v>1.1785917770786647</v>
      </c>
      <c r="O1152" s="89">
        <f t="shared" si="608"/>
        <v>1.1817136800000001</v>
      </c>
      <c r="P1152" s="89">
        <f t="shared" si="592"/>
        <v>0</v>
      </c>
      <c r="Q1152" s="11">
        <f t="shared" si="602"/>
        <v>0</v>
      </c>
      <c r="R1152" s="7">
        <f t="shared" si="600"/>
        <v>0</v>
      </c>
      <c r="S1152" s="89">
        <f t="shared" si="607"/>
        <v>0</v>
      </c>
      <c r="T1152" s="98">
        <f t="shared" si="601"/>
        <v>8.5000000000000006E-2</v>
      </c>
      <c r="U1152" s="97">
        <f t="shared" si="606"/>
        <v>9</v>
      </c>
      <c r="V1152" s="97">
        <v>252</v>
      </c>
      <c r="W1152" s="96">
        <f t="shared" si="593"/>
        <v>1.0029178190000001</v>
      </c>
      <c r="X1152" s="89">
        <f t="shared" si="594"/>
        <v>0</v>
      </c>
      <c r="Y1152" s="137">
        <f t="shared" si="595"/>
        <v>0</v>
      </c>
      <c r="Z1152" s="99" t="str">
        <f t="shared" si="603"/>
        <v>J=</v>
      </c>
      <c r="AA1152" s="94">
        <f t="shared" si="604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596"/>
        <v>46029</v>
      </c>
      <c r="B1153" s="89">
        <f t="shared" si="589"/>
        <v>0</v>
      </c>
      <c r="C1153" s="89">
        <f t="shared" si="609"/>
        <v>3.1009221856947988E-9</v>
      </c>
      <c r="D1153" s="90">
        <f t="shared" si="597"/>
        <v>7205.03</v>
      </c>
      <c r="E1153" s="91">
        <f t="shared" si="612"/>
        <v>7245.38</v>
      </c>
      <c r="F1153" s="92">
        <f t="shared" si="613"/>
        <v>45983</v>
      </c>
      <c r="G1153" s="93">
        <f t="shared" si="590"/>
        <v>5.6002542668107669E-3</v>
      </c>
      <c r="H1153" s="94">
        <f t="shared" si="614"/>
        <v>46042</v>
      </c>
      <c r="I1153" s="94">
        <f t="shared" si="591"/>
        <v>46042</v>
      </c>
      <c r="J1153" s="95">
        <f t="shared" si="598"/>
        <v>19</v>
      </c>
      <c r="K1153" s="95">
        <f t="shared" si="611"/>
        <v>10</v>
      </c>
      <c r="L1153" s="8">
        <f t="shared" si="599"/>
        <v>1.0029436</v>
      </c>
      <c r="M1153" s="96">
        <f t="shared" si="610"/>
        <v>1.0056002500000001</v>
      </c>
      <c r="N1153" s="96">
        <f t="shared" si="605"/>
        <v>1.1785917770786647</v>
      </c>
      <c r="O1153" s="89">
        <f t="shared" si="608"/>
        <v>1.18206107</v>
      </c>
      <c r="P1153" s="89">
        <f t="shared" si="592"/>
        <v>0</v>
      </c>
      <c r="Q1153" s="11">
        <f t="shared" si="602"/>
        <v>0</v>
      </c>
      <c r="R1153" s="7">
        <f t="shared" si="600"/>
        <v>0</v>
      </c>
      <c r="S1153" s="89">
        <f t="shared" si="607"/>
        <v>0</v>
      </c>
      <c r="T1153" s="98">
        <f t="shared" si="601"/>
        <v>8.5000000000000006E-2</v>
      </c>
      <c r="U1153" s="97">
        <f t="shared" si="606"/>
        <v>10</v>
      </c>
      <c r="V1153" s="97">
        <v>252</v>
      </c>
      <c r="W1153" s="96">
        <f t="shared" si="593"/>
        <v>1.0032425469999999</v>
      </c>
      <c r="X1153" s="89">
        <f t="shared" si="594"/>
        <v>0</v>
      </c>
      <c r="Y1153" s="137">
        <f t="shared" si="595"/>
        <v>0</v>
      </c>
      <c r="Z1153" s="99" t="str">
        <f t="shared" si="603"/>
        <v>J=</v>
      </c>
      <c r="AA1153" s="94">
        <f t="shared" si="604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596"/>
        <v>46030</v>
      </c>
      <c r="B1154" s="89">
        <f t="shared" si="589"/>
        <v>0</v>
      </c>
      <c r="C1154" s="89">
        <f t="shared" si="609"/>
        <v>3.1009221856947988E-9</v>
      </c>
      <c r="D1154" s="90">
        <f t="shared" si="597"/>
        <v>7205.03</v>
      </c>
      <c r="E1154" s="91">
        <f t="shared" si="612"/>
        <v>7245.38</v>
      </c>
      <c r="F1154" s="92">
        <f t="shared" si="613"/>
        <v>45983</v>
      </c>
      <c r="G1154" s="93">
        <f t="shared" si="590"/>
        <v>5.6002542668107669E-3</v>
      </c>
      <c r="H1154" s="94">
        <f t="shared" si="614"/>
        <v>46042</v>
      </c>
      <c r="I1154" s="94">
        <f t="shared" si="591"/>
        <v>46042</v>
      </c>
      <c r="J1154" s="95">
        <f t="shared" si="598"/>
        <v>19</v>
      </c>
      <c r="K1154" s="95">
        <f t="shared" si="611"/>
        <v>11</v>
      </c>
      <c r="L1154" s="8">
        <f t="shared" si="599"/>
        <v>1.0032384299999999</v>
      </c>
      <c r="M1154" s="96">
        <f t="shared" si="610"/>
        <v>1.0056002500000001</v>
      </c>
      <c r="N1154" s="96">
        <f t="shared" si="605"/>
        <v>1.1785917770786647</v>
      </c>
      <c r="O1154" s="89">
        <f t="shared" si="608"/>
        <v>1.1824085600000001</v>
      </c>
      <c r="P1154" s="89">
        <f t="shared" si="592"/>
        <v>0</v>
      </c>
      <c r="Q1154" s="11">
        <f t="shared" si="602"/>
        <v>0</v>
      </c>
      <c r="R1154" s="7">
        <f t="shared" si="600"/>
        <v>0</v>
      </c>
      <c r="S1154" s="89">
        <f t="shared" si="607"/>
        <v>0</v>
      </c>
      <c r="T1154" s="98">
        <f t="shared" si="601"/>
        <v>8.5000000000000006E-2</v>
      </c>
      <c r="U1154" s="97">
        <f t="shared" si="606"/>
        <v>11</v>
      </c>
      <c r="V1154" s="97">
        <v>252</v>
      </c>
      <c r="W1154" s="96">
        <f t="shared" si="593"/>
        <v>1.0035673789999999</v>
      </c>
      <c r="X1154" s="89">
        <f t="shared" si="594"/>
        <v>0</v>
      </c>
      <c r="Y1154" s="137">
        <f t="shared" si="595"/>
        <v>0</v>
      </c>
      <c r="Z1154" s="99" t="str">
        <f t="shared" si="603"/>
        <v>J=</v>
      </c>
      <c r="AA1154" s="94">
        <f t="shared" si="604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596"/>
        <v>46031</v>
      </c>
      <c r="B1155" s="89">
        <f t="shared" si="589"/>
        <v>0</v>
      </c>
      <c r="C1155" s="89">
        <f t="shared" si="609"/>
        <v>3.1009221856947988E-9</v>
      </c>
      <c r="D1155" s="90">
        <f t="shared" si="597"/>
        <v>7205.03</v>
      </c>
      <c r="E1155" s="91">
        <f t="shared" si="612"/>
        <v>7245.38</v>
      </c>
      <c r="F1155" s="92">
        <f t="shared" si="613"/>
        <v>45983</v>
      </c>
      <c r="G1155" s="93">
        <f t="shared" si="590"/>
        <v>5.6002542668107669E-3</v>
      </c>
      <c r="H1155" s="94">
        <f t="shared" si="614"/>
        <v>46042</v>
      </c>
      <c r="I1155" s="94">
        <f t="shared" si="591"/>
        <v>46042</v>
      </c>
      <c r="J1155" s="95">
        <f t="shared" si="598"/>
        <v>19</v>
      </c>
      <c r="K1155" s="95">
        <f t="shared" si="611"/>
        <v>12</v>
      </c>
      <c r="L1155" s="8">
        <f t="shared" si="599"/>
        <v>1.00353336</v>
      </c>
      <c r="M1155" s="96">
        <f t="shared" si="610"/>
        <v>1.0056002500000001</v>
      </c>
      <c r="N1155" s="96">
        <f t="shared" si="605"/>
        <v>1.1785917770786647</v>
      </c>
      <c r="O1155" s="89">
        <f t="shared" si="608"/>
        <v>1.1827561600000001</v>
      </c>
      <c r="P1155" s="89">
        <f t="shared" si="592"/>
        <v>0</v>
      </c>
      <c r="Q1155" s="11">
        <f t="shared" si="602"/>
        <v>0</v>
      </c>
      <c r="R1155" s="7">
        <f t="shared" si="600"/>
        <v>0</v>
      </c>
      <c r="S1155" s="89">
        <f t="shared" si="607"/>
        <v>0</v>
      </c>
      <c r="T1155" s="98">
        <f t="shared" si="601"/>
        <v>8.5000000000000006E-2</v>
      </c>
      <c r="U1155" s="97">
        <f t="shared" si="606"/>
        <v>12</v>
      </c>
      <c r="V1155" s="97">
        <v>252</v>
      </c>
      <c r="W1155" s="96">
        <f t="shared" si="593"/>
        <v>1.003892317</v>
      </c>
      <c r="X1155" s="89">
        <f t="shared" si="594"/>
        <v>0</v>
      </c>
      <c r="Y1155" s="137">
        <f t="shared" si="595"/>
        <v>0</v>
      </c>
      <c r="Z1155" s="99" t="str">
        <f t="shared" si="603"/>
        <v>J=</v>
      </c>
      <c r="AA1155" s="94">
        <f t="shared" si="604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596"/>
        <v>46032</v>
      </c>
      <c r="B1156" s="89">
        <f t="shared" si="589"/>
        <v>0</v>
      </c>
      <c r="C1156" s="89">
        <f t="shared" si="609"/>
        <v>3.1009221856947988E-9</v>
      </c>
      <c r="D1156" s="90">
        <f t="shared" si="597"/>
        <v>7205.03</v>
      </c>
      <c r="E1156" s="91">
        <f t="shared" si="612"/>
        <v>7245.38</v>
      </c>
      <c r="F1156" s="92">
        <f t="shared" si="613"/>
        <v>45983</v>
      </c>
      <c r="G1156" s="93">
        <f t="shared" si="590"/>
        <v>5.6002542668107669E-3</v>
      </c>
      <c r="H1156" s="94">
        <f t="shared" si="614"/>
        <v>46042</v>
      </c>
      <c r="I1156" s="94">
        <f t="shared" si="591"/>
        <v>46042</v>
      </c>
      <c r="J1156" s="95">
        <f t="shared" si="598"/>
        <v>19</v>
      </c>
      <c r="K1156" s="95">
        <f t="shared" si="611"/>
        <v>13</v>
      </c>
      <c r="L1156" s="8">
        <f t="shared" si="599"/>
        <v>1.0038283699999999</v>
      </c>
      <c r="M1156" s="96">
        <f t="shared" si="610"/>
        <v>1.0056002500000001</v>
      </c>
      <c r="N1156" s="96">
        <f t="shared" si="605"/>
        <v>1.1785917770786647</v>
      </c>
      <c r="O1156" s="89">
        <f t="shared" si="608"/>
        <v>1.1831038599999999</v>
      </c>
      <c r="P1156" s="89">
        <f t="shared" si="592"/>
        <v>0</v>
      </c>
      <c r="Q1156" s="11">
        <f t="shared" si="602"/>
        <v>0</v>
      </c>
      <c r="R1156" s="7">
        <f t="shared" si="600"/>
        <v>0</v>
      </c>
      <c r="S1156" s="89">
        <f t="shared" si="607"/>
        <v>0</v>
      </c>
      <c r="T1156" s="98">
        <f t="shared" si="601"/>
        <v>8.5000000000000006E-2</v>
      </c>
      <c r="U1156" s="97">
        <f t="shared" si="606"/>
        <v>13</v>
      </c>
      <c r="V1156" s="97">
        <v>252</v>
      </c>
      <c r="W1156" s="96">
        <f t="shared" si="593"/>
        <v>1.0042173590000001</v>
      </c>
      <c r="X1156" s="89">
        <f t="shared" si="594"/>
        <v>0</v>
      </c>
      <c r="Y1156" s="137">
        <f t="shared" si="595"/>
        <v>0</v>
      </c>
      <c r="Z1156" s="99" t="str">
        <f t="shared" si="603"/>
        <v>J=</v>
      </c>
      <c r="AA1156" s="94">
        <f t="shared" si="604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596"/>
        <v>46033</v>
      </c>
      <c r="B1157" s="89">
        <f t="shared" si="589"/>
        <v>0</v>
      </c>
      <c r="C1157" s="89">
        <f t="shared" si="609"/>
        <v>3.1009221856947988E-9</v>
      </c>
      <c r="D1157" s="90">
        <f t="shared" si="597"/>
        <v>7205.03</v>
      </c>
      <c r="E1157" s="91">
        <f t="shared" si="612"/>
        <v>7245.38</v>
      </c>
      <c r="F1157" s="92">
        <f t="shared" si="613"/>
        <v>45983</v>
      </c>
      <c r="G1157" s="93">
        <f t="shared" si="590"/>
        <v>5.6002542668107669E-3</v>
      </c>
      <c r="H1157" s="94">
        <f t="shared" si="614"/>
        <v>46042</v>
      </c>
      <c r="I1157" s="94">
        <f t="shared" si="591"/>
        <v>46042</v>
      </c>
      <c r="J1157" s="95">
        <f t="shared" si="598"/>
        <v>19</v>
      </c>
      <c r="K1157" s="95">
        <f t="shared" si="611"/>
        <v>13</v>
      </c>
      <c r="L1157" s="8">
        <f t="shared" si="599"/>
        <v>1.0038283699999999</v>
      </c>
      <c r="M1157" s="96">
        <f t="shared" si="610"/>
        <v>1.0056002500000001</v>
      </c>
      <c r="N1157" s="96">
        <f t="shared" si="605"/>
        <v>1.1785917770786647</v>
      </c>
      <c r="O1157" s="89">
        <f t="shared" si="608"/>
        <v>1.1831038599999999</v>
      </c>
      <c r="P1157" s="89">
        <f t="shared" si="592"/>
        <v>0</v>
      </c>
      <c r="Q1157" s="11">
        <f t="shared" si="602"/>
        <v>0</v>
      </c>
      <c r="R1157" s="7">
        <f t="shared" si="600"/>
        <v>0</v>
      </c>
      <c r="S1157" s="89">
        <f t="shared" si="607"/>
        <v>0</v>
      </c>
      <c r="T1157" s="98">
        <f t="shared" si="601"/>
        <v>8.5000000000000006E-2</v>
      </c>
      <c r="U1157" s="97">
        <f t="shared" si="606"/>
        <v>13</v>
      </c>
      <c r="V1157" s="97">
        <v>252</v>
      </c>
      <c r="W1157" s="96">
        <f t="shared" si="593"/>
        <v>1.0042173590000001</v>
      </c>
      <c r="X1157" s="89">
        <f t="shared" si="594"/>
        <v>0</v>
      </c>
      <c r="Y1157" s="137">
        <f t="shared" si="595"/>
        <v>0</v>
      </c>
      <c r="Z1157" s="99" t="str">
        <f t="shared" si="603"/>
        <v>J=</v>
      </c>
      <c r="AA1157" s="94">
        <f t="shared" si="604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596"/>
        <v>46034</v>
      </c>
      <c r="B1158" s="89">
        <f t="shared" si="589"/>
        <v>0</v>
      </c>
      <c r="C1158" s="89">
        <f t="shared" si="609"/>
        <v>3.1009221856947988E-9</v>
      </c>
      <c r="D1158" s="90">
        <f t="shared" si="597"/>
        <v>7205.03</v>
      </c>
      <c r="E1158" s="91">
        <f t="shared" si="612"/>
        <v>7245.38</v>
      </c>
      <c r="F1158" s="92">
        <f t="shared" si="613"/>
        <v>45983</v>
      </c>
      <c r="G1158" s="93">
        <f t="shared" si="590"/>
        <v>5.6002542668107669E-3</v>
      </c>
      <c r="H1158" s="94">
        <f t="shared" si="614"/>
        <v>46042</v>
      </c>
      <c r="I1158" s="94">
        <f t="shared" si="591"/>
        <v>46042</v>
      </c>
      <c r="J1158" s="95">
        <f t="shared" si="598"/>
        <v>19</v>
      </c>
      <c r="K1158" s="95">
        <f t="shared" si="611"/>
        <v>13</v>
      </c>
      <c r="L1158" s="8">
        <f t="shared" si="599"/>
        <v>1.0038283699999999</v>
      </c>
      <c r="M1158" s="96">
        <f t="shared" si="610"/>
        <v>1.0056002500000001</v>
      </c>
      <c r="N1158" s="96">
        <f t="shared" si="605"/>
        <v>1.1785917770786647</v>
      </c>
      <c r="O1158" s="89">
        <f t="shared" si="608"/>
        <v>1.1831038599999999</v>
      </c>
      <c r="P1158" s="89">
        <f t="shared" si="592"/>
        <v>0</v>
      </c>
      <c r="Q1158" s="11">
        <f t="shared" si="602"/>
        <v>0</v>
      </c>
      <c r="R1158" s="7">
        <f t="shared" si="600"/>
        <v>0</v>
      </c>
      <c r="S1158" s="89">
        <f t="shared" si="607"/>
        <v>0</v>
      </c>
      <c r="T1158" s="98">
        <f t="shared" si="601"/>
        <v>8.5000000000000006E-2</v>
      </c>
      <c r="U1158" s="97">
        <f t="shared" si="606"/>
        <v>13</v>
      </c>
      <c r="V1158" s="97">
        <v>252</v>
      </c>
      <c r="W1158" s="96">
        <f t="shared" si="593"/>
        <v>1.0042173590000001</v>
      </c>
      <c r="X1158" s="89">
        <f t="shared" si="594"/>
        <v>0</v>
      </c>
      <c r="Y1158" s="137">
        <f t="shared" si="595"/>
        <v>0</v>
      </c>
      <c r="Z1158" s="99" t="str">
        <f t="shared" si="603"/>
        <v>J=</v>
      </c>
      <c r="AA1158" s="94">
        <f t="shared" si="604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596"/>
        <v>46035</v>
      </c>
      <c r="B1159" s="89">
        <f t="shared" si="589"/>
        <v>0</v>
      </c>
      <c r="C1159" s="89">
        <f t="shared" si="609"/>
        <v>3.1009221856947988E-9</v>
      </c>
      <c r="D1159" s="90">
        <f t="shared" si="597"/>
        <v>7205.03</v>
      </c>
      <c r="E1159" s="91">
        <f t="shared" si="612"/>
        <v>7245.38</v>
      </c>
      <c r="F1159" s="92">
        <f t="shared" si="613"/>
        <v>45983</v>
      </c>
      <c r="G1159" s="93">
        <f t="shared" si="590"/>
        <v>5.6002542668107669E-3</v>
      </c>
      <c r="H1159" s="94">
        <f t="shared" si="614"/>
        <v>46042</v>
      </c>
      <c r="I1159" s="94">
        <f t="shared" si="591"/>
        <v>46042</v>
      </c>
      <c r="J1159" s="95">
        <f t="shared" si="598"/>
        <v>19</v>
      </c>
      <c r="K1159" s="95">
        <f t="shared" si="611"/>
        <v>14</v>
      </c>
      <c r="L1159" s="8">
        <f t="shared" si="599"/>
        <v>1.00412346</v>
      </c>
      <c r="M1159" s="96">
        <f t="shared" si="610"/>
        <v>1.0056002500000001</v>
      </c>
      <c r="N1159" s="96">
        <f t="shared" si="605"/>
        <v>1.1785917770786647</v>
      </c>
      <c r="O1159" s="89">
        <f t="shared" si="608"/>
        <v>1.1834516500000001</v>
      </c>
      <c r="P1159" s="89">
        <f t="shared" si="592"/>
        <v>0</v>
      </c>
      <c r="Q1159" s="11">
        <f t="shared" si="602"/>
        <v>0</v>
      </c>
      <c r="R1159" s="7">
        <f t="shared" si="600"/>
        <v>0</v>
      </c>
      <c r="S1159" s="89">
        <f t="shared" si="607"/>
        <v>0</v>
      </c>
      <c r="T1159" s="98">
        <f t="shared" si="601"/>
        <v>8.5000000000000006E-2</v>
      </c>
      <c r="U1159" s="97">
        <f t="shared" si="606"/>
        <v>14</v>
      </c>
      <c r="V1159" s="97">
        <v>252</v>
      </c>
      <c r="W1159" s="96">
        <f t="shared" si="593"/>
        <v>1.0045425079999999</v>
      </c>
      <c r="X1159" s="89">
        <f t="shared" si="594"/>
        <v>0</v>
      </c>
      <c r="Y1159" s="137">
        <f t="shared" si="595"/>
        <v>0</v>
      </c>
      <c r="Z1159" s="99" t="str">
        <f t="shared" si="603"/>
        <v>J=</v>
      </c>
      <c r="AA1159" s="94">
        <f t="shared" si="604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596"/>
        <v>46036</v>
      </c>
      <c r="B1160" s="89">
        <f t="shared" si="589"/>
        <v>0</v>
      </c>
      <c r="C1160" s="89">
        <f t="shared" si="609"/>
        <v>3.1009221856947988E-9</v>
      </c>
      <c r="D1160" s="90">
        <f t="shared" si="597"/>
        <v>7205.03</v>
      </c>
      <c r="E1160" s="91">
        <f t="shared" si="612"/>
        <v>7245.38</v>
      </c>
      <c r="F1160" s="92">
        <f t="shared" si="613"/>
        <v>45983</v>
      </c>
      <c r="G1160" s="93">
        <f t="shared" si="590"/>
        <v>5.6002542668107669E-3</v>
      </c>
      <c r="H1160" s="94">
        <f t="shared" si="614"/>
        <v>46042</v>
      </c>
      <c r="I1160" s="94">
        <f t="shared" si="591"/>
        <v>46042</v>
      </c>
      <c r="J1160" s="95">
        <f t="shared" si="598"/>
        <v>19</v>
      </c>
      <c r="K1160" s="95">
        <f t="shared" si="611"/>
        <v>15</v>
      </c>
      <c r="L1160" s="8">
        <f t="shared" si="599"/>
        <v>1.0044186500000001</v>
      </c>
      <c r="M1160" s="96">
        <f t="shared" si="610"/>
        <v>1.0056002500000001</v>
      </c>
      <c r="N1160" s="96">
        <f t="shared" si="605"/>
        <v>1.1785917770786647</v>
      </c>
      <c r="O1160" s="89">
        <f t="shared" si="608"/>
        <v>1.18379956</v>
      </c>
      <c r="P1160" s="89">
        <f t="shared" si="592"/>
        <v>0</v>
      </c>
      <c r="Q1160" s="11">
        <f t="shared" si="602"/>
        <v>0</v>
      </c>
      <c r="R1160" s="7">
        <f t="shared" si="600"/>
        <v>0</v>
      </c>
      <c r="S1160" s="89">
        <f t="shared" si="607"/>
        <v>0</v>
      </c>
      <c r="T1160" s="98">
        <f t="shared" si="601"/>
        <v>8.5000000000000006E-2</v>
      </c>
      <c r="U1160" s="97">
        <f t="shared" si="606"/>
        <v>15</v>
      </c>
      <c r="V1160" s="97">
        <v>252</v>
      </c>
      <c r="W1160" s="96">
        <f t="shared" si="593"/>
        <v>1.0048677610000001</v>
      </c>
      <c r="X1160" s="89">
        <f t="shared" si="594"/>
        <v>0</v>
      </c>
      <c r="Y1160" s="137">
        <f t="shared" si="595"/>
        <v>0</v>
      </c>
      <c r="Z1160" s="99" t="str">
        <f t="shared" si="603"/>
        <v>J=</v>
      </c>
      <c r="AA1160" s="94">
        <f t="shared" si="604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596"/>
        <v>46037</v>
      </c>
      <c r="B1161" s="89">
        <f t="shared" si="589"/>
        <v>0</v>
      </c>
      <c r="C1161" s="89">
        <f t="shared" si="609"/>
        <v>3.1009221856947988E-9</v>
      </c>
      <c r="D1161" s="90">
        <f t="shared" si="597"/>
        <v>7205.03</v>
      </c>
      <c r="E1161" s="91">
        <f t="shared" si="612"/>
        <v>7245.38</v>
      </c>
      <c r="F1161" s="92">
        <f t="shared" si="613"/>
        <v>45983</v>
      </c>
      <c r="G1161" s="93">
        <f t="shared" si="590"/>
        <v>5.6002542668107669E-3</v>
      </c>
      <c r="H1161" s="94">
        <f t="shared" si="614"/>
        <v>46042</v>
      </c>
      <c r="I1161" s="94">
        <f t="shared" si="591"/>
        <v>46042</v>
      </c>
      <c r="J1161" s="95">
        <f t="shared" si="598"/>
        <v>19</v>
      </c>
      <c r="K1161" s="95">
        <f t="shared" si="611"/>
        <v>16</v>
      </c>
      <c r="L1161" s="8">
        <f t="shared" si="599"/>
        <v>1.0047139199999999</v>
      </c>
      <c r="M1161" s="96">
        <f t="shared" si="610"/>
        <v>1.0056002500000001</v>
      </c>
      <c r="N1161" s="96">
        <f t="shared" si="605"/>
        <v>1.1785917770786647</v>
      </c>
      <c r="O1161" s="89">
        <f t="shared" si="608"/>
        <v>1.18414756</v>
      </c>
      <c r="P1161" s="89">
        <f t="shared" si="592"/>
        <v>0</v>
      </c>
      <c r="Q1161" s="11">
        <f t="shared" si="602"/>
        <v>0</v>
      </c>
      <c r="R1161" s="7">
        <f t="shared" si="600"/>
        <v>0</v>
      </c>
      <c r="S1161" s="89">
        <f t="shared" si="607"/>
        <v>0</v>
      </c>
      <c r="T1161" s="98">
        <f t="shared" si="601"/>
        <v>8.5000000000000006E-2</v>
      </c>
      <c r="U1161" s="97">
        <f t="shared" si="606"/>
        <v>16</v>
      </c>
      <c r="V1161" s="97">
        <v>252</v>
      </c>
      <c r="W1161" s="96">
        <f t="shared" si="593"/>
        <v>1.0051931190000001</v>
      </c>
      <c r="X1161" s="89">
        <f t="shared" si="594"/>
        <v>0</v>
      </c>
      <c r="Y1161" s="137">
        <f t="shared" si="595"/>
        <v>0</v>
      </c>
      <c r="Z1161" s="99" t="str">
        <f t="shared" si="603"/>
        <v>J=</v>
      </c>
      <c r="AA1161" s="94">
        <f t="shared" si="604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596"/>
        <v>46038</v>
      </c>
      <c r="B1162" s="89">
        <f t="shared" ref="B1162:B1225" si="615">(P1162+X1162)</f>
        <v>0</v>
      </c>
      <c r="C1162" s="89">
        <f t="shared" si="609"/>
        <v>3.1009221856947988E-9</v>
      </c>
      <c r="D1162" s="90">
        <f t="shared" si="597"/>
        <v>7205.03</v>
      </c>
      <c r="E1162" s="91">
        <f t="shared" si="612"/>
        <v>7245.38</v>
      </c>
      <c r="F1162" s="92">
        <f t="shared" si="613"/>
        <v>45983</v>
      </c>
      <c r="G1162" s="93">
        <f t="shared" ref="G1162:G1225" si="616">(E1162/D1162)-1</f>
        <v>5.6002542668107669E-3</v>
      </c>
      <c r="H1162" s="94">
        <f t="shared" si="614"/>
        <v>46042</v>
      </c>
      <c r="I1162" s="94">
        <f t="shared" ref="I1162:I1225" si="617">IF(A1162&gt;I1161,H1162,I1161)</f>
        <v>46042</v>
      </c>
      <c r="J1162" s="95">
        <f t="shared" si="598"/>
        <v>19</v>
      </c>
      <c r="K1162" s="95">
        <f t="shared" si="611"/>
        <v>17</v>
      </c>
      <c r="L1162" s="8">
        <f t="shared" si="599"/>
        <v>1.00500927</v>
      </c>
      <c r="M1162" s="96">
        <f t="shared" si="610"/>
        <v>1.0056002500000001</v>
      </c>
      <c r="N1162" s="96">
        <f t="shared" si="605"/>
        <v>1.1785917770786647</v>
      </c>
      <c r="O1162" s="89">
        <f t="shared" si="608"/>
        <v>1.1844956600000001</v>
      </c>
      <c r="P1162" s="89">
        <f t="shared" ref="P1162:P1225" si="618">TRUNC(C1162*O1162,8)</f>
        <v>0</v>
      </c>
      <c r="Q1162" s="11">
        <f t="shared" si="602"/>
        <v>0</v>
      </c>
      <c r="R1162" s="7">
        <f t="shared" si="600"/>
        <v>0</v>
      </c>
      <c r="S1162" s="89">
        <f t="shared" si="607"/>
        <v>0</v>
      </c>
      <c r="T1162" s="98">
        <f t="shared" si="601"/>
        <v>8.5000000000000006E-2</v>
      </c>
      <c r="U1162" s="97">
        <f t="shared" si="606"/>
        <v>17</v>
      </c>
      <c r="V1162" s="97">
        <v>252</v>
      </c>
      <c r="W1162" s="96">
        <f t="shared" ref="W1162:W1225" si="619">ROUND((1+T1162)^TRUNC((U1162/V1162),9),9)</f>
        <v>1.005518583</v>
      </c>
      <c r="X1162" s="89">
        <f t="shared" ref="X1162:X1225" si="620">TRUNC((P1162*(W1162-1)),8)</f>
        <v>0</v>
      </c>
      <c r="Y1162" s="137">
        <f t="shared" ref="Y1162:Y1225" si="621">IF(AND(Q1162&gt;0,Z1162&lt;&gt;"INCORPJ="),S1162+X1162,0)</f>
        <v>0</v>
      </c>
      <c r="Z1162" s="99" t="str">
        <f t="shared" si="603"/>
        <v>J=</v>
      </c>
      <c r="AA1162" s="94">
        <f t="shared" si="604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22">(A1162+1)</f>
        <v>46039</v>
      </c>
      <c r="B1163" s="89">
        <f t="shared" si="615"/>
        <v>0</v>
      </c>
      <c r="C1163" s="89">
        <f t="shared" si="609"/>
        <v>3.1009221856947988E-9</v>
      </c>
      <c r="D1163" s="90">
        <f t="shared" ref="D1163:D1226" si="623">IF(E1163=E1162,D1162,E1162)</f>
        <v>7205.03</v>
      </c>
      <c r="E1163" s="91">
        <f t="shared" si="612"/>
        <v>7245.38</v>
      </c>
      <c r="F1163" s="92">
        <f t="shared" si="613"/>
        <v>45983</v>
      </c>
      <c r="G1163" s="93">
        <f t="shared" si="616"/>
        <v>5.6002542668107669E-3</v>
      </c>
      <c r="H1163" s="94">
        <f t="shared" si="614"/>
        <v>46042</v>
      </c>
      <c r="I1163" s="94">
        <f t="shared" si="617"/>
        <v>46042</v>
      </c>
      <c r="J1163" s="95">
        <f t="shared" ref="J1163:J1226" si="624">IF(I1163=I1162,J1162,NETWORKDAYS(I1162,I1163,$AD$201:$AD$502)-1)</f>
        <v>19</v>
      </c>
      <c r="K1163" s="95">
        <f t="shared" si="611"/>
        <v>18</v>
      </c>
      <c r="L1163" s="8">
        <f t="shared" ref="L1163:L1226" si="625">IF(E1163&lt;D1163,1,TRUNC((E1163/D1163)^TRUNC((K1163/J1163),9),8))</f>
        <v>1.00530472</v>
      </c>
      <c r="M1163" s="96">
        <f t="shared" si="610"/>
        <v>1.0056002500000001</v>
      </c>
      <c r="N1163" s="96">
        <f t="shared" si="605"/>
        <v>1.1785917770786647</v>
      </c>
      <c r="O1163" s="89">
        <f t="shared" si="608"/>
        <v>1.1848438699999999</v>
      </c>
      <c r="P1163" s="89">
        <f t="shared" si="618"/>
        <v>0</v>
      </c>
      <c r="Q1163" s="11">
        <f t="shared" si="602"/>
        <v>0</v>
      </c>
      <c r="R1163" s="7">
        <f t="shared" ref="R1163:R1226" si="626">IF(Q1163&gt;0,VLOOKUP($A1163,$AD$10:$AI$200,6),0)</f>
        <v>0</v>
      </c>
      <c r="S1163" s="89">
        <f t="shared" si="607"/>
        <v>0</v>
      </c>
      <c r="T1163" s="98">
        <f t="shared" ref="T1163:T1226" si="627">(T1162)</f>
        <v>8.5000000000000006E-2</v>
      </c>
      <c r="U1163" s="97">
        <f t="shared" si="606"/>
        <v>18</v>
      </c>
      <c r="V1163" s="97">
        <v>252</v>
      </c>
      <c r="W1163" s="96">
        <f t="shared" si="619"/>
        <v>1.005844153</v>
      </c>
      <c r="X1163" s="89">
        <f t="shared" si="620"/>
        <v>0</v>
      </c>
      <c r="Y1163" s="137">
        <f t="shared" si="621"/>
        <v>0</v>
      </c>
      <c r="Z1163" s="99" t="str">
        <f t="shared" si="603"/>
        <v>J=</v>
      </c>
      <c r="AA1163" s="94">
        <f t="shared" si="604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22"/>
        <v>46040</v>
      </c>
      <c r="B1164" s="89">
        <f t="shared" si="615"/>
        <v>0</v>
      </c>
      <c r="C1164" s="89">
        <f t="shared" si="609"/>
        <v>3.1009221856947988E-9</v>
      </c>
      <c r="D1164" s="90">
        <f t="shared" si="623"/>
        <v>7205.03</v>
      </c>
      <c r="E1164" s="91">
        <f t="shared" si="612"/>
        <v>7245.38</v>
      </c>
      <c r="F1164" s="92">
        <f t="shared" si="613"/>
        <v>45983</v>
      </c>
      <c r="G1164" s="93">
        <f t="shared" si="616"/>
        <v>5.6002542668107669E-3</v>
      </c>
      <c r="H1164" s="94">
        <f t="shared" si="614"/>
        <v>46042</v>
      </c>
      <c r="I1164" s="94">
        <f t="shared" si="617"/>
        <v>46042</v>
      </c>
      <c r="J1164" s="95">
        <f t="shared" si="624"/>
        <v>19</v>
      </c>
      <c r="K1164" s="95">
        <f t="shared" si="611"/>
        <v>18</v>
      </c>
      <c r="L1164" s="8">
        <f t="shared" si="625"/>
        <v>1.00530472</v>
      </c>
      <c r="M1164" s="96">
        <f t="shared" si="610"/>
        <v>1.0056002500000001</v>
      </c>
      <c r="N1164" s="96">
        <f t="shared" si="605"/>
        <v>1.1785917770786647</v>
      </c>
      <c r="O1164" s="89">
        <f t="shared" si="608"/>
        <v>1.1848438699999999</v>
      </c>
      <c r="P1164" s="89">
        <f t="shared" si="618"/>
        <v>0</v>
      </c>
      <c r="Q1164" s="11">
        <f t="shared" ref="Q1164:Q1227" si="628">IF(VLOOKUP(A1164,AD$10:AK$200,8)=VLOOKUP(A1163,AD$10:AK$200,8),0,VLOOKUP(A1164,AD$10:AK$200,8))</f>
        <v>0</v>
      </c>
      <c r="R1164" s="7">
        <f t="shared" si="626"/>
        <v>0</v>
      </c>
      <c r="S1164" s="89">
        <f t="shared" si="607"/>
        <v>0</v>
      </c>
      <c r="T1164" s="98">
        <f t="shared" si="627"/>
        <v>8.5000000000000006E-2</v>
      </c>
      <c r="U1164" s="97">
        <f t="shared" si="606"/>
        <v>18</v>
      </c>
      <c r="V1164" s="97">
        <v>252</v>
      </c>
      <c r="W1164" s="96">
        <f t="shared" si="619"/>
        <v>1.005844153</v>
      </c>
      <c r="X1164" s="89">
        <f t="shared" si="620"/>
        <v>0</v>
      </c>
      <c r="Y1164" s="137">
        <f t="shared" si="621"/>
        <v>0</v>
      </c>
      <c r="Z1164" s="99" t="str">
        <f t="shared" ref="Z1164:Z1227" si="629">IF($Q1163&gt;0,VLOOKUP($A1163,$AD$10:$AM$200,9),Z1163)</f>
        <v>J=</v>
      </c>
      <c r="AA1164" s="94">
        <f t="shared" ref="AA1164:AA1227" si="630">IF($Q1163&gt;0,VLOOKUP($A1163,$AD$10:$AM$200,10),AA1163)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22"/>
        <v>46041</v>
      </c>
      <c r="B1165" s="89">
        <f t="shared" si="615"/>
        <v>0</v>
      </c>
      <c r="C1165" s="89">
        <f t="shared" si="609"/>
        <v>3.1009221856947988E-9</v>
      </c>
      <c r="D1165" s="90">
        <f t="shared" si="623"/>
        <v>7205.03</v>
      </c>
      <c r="E1165" s="91">
        <f t="shared" si="612"/>
        <v>7245.38</v>
      </c>
      <c r="F1165" s="92">
        <f t="shared" si="613"/>
        <v>45983</v>
      </c>
      <c r="G1165" s="93">
        <f t="shared" si="616"/>
        <v>5.6002542668107669E-3</v>
      </c>
      <c r="H1165" s="94">
        <f t="shared" si="614"/>
        <v>46042</v>
      </c>
      <c r="I1165" s="94">
        <f t="shared" si="617"/>
        <v>46042</v>
      </c>
      <c r="J1165" s="95">
        <f t="shared" si="624"/>
        <v>19</v>
      </c>
      <c r="K1165" s="95">
        <f t="shared" si="611"/>
        <v>18</v>
      </c>
      <c r="L1165" s="8">
        <f t="shared" si="625"/>
        <v>1.00530472</v>
      </c>
      <c r="M1165" s="96">
        <f t="shared" si="610"/>
        <v>1.0056002500000001</v>
      </c>
      <c r="N1165" s="96">
        <f t="shared" si="605"/>
        <v>1.1785917770786647</v>
      </c>
      <c r="O1165" s="89">
        <f t="shared" si="608"/>
        <v>1.1848438699999999</v>
      </c>
      <c r="P1165" s="89">
        <f t="shared" si="618"/>
        <v>0</v>
      </c>
      <c r="Q1165" s="11">
        <f t="shared" si="628"/>
        <v>0</v>
      </c>
      <c r="R1165" s="7">
        <f t="shared" si="626"/>
        <v>0</v>
      </c>
      <c r="S1165" s="89">
        <f t="shared" si="607"/>
        <v>0</v>
      </c>
      <c r="T1165" s="98">
        <f t="shared" si="627"/>
        <v>8.5000000000000006E-2</v>
      </c>
      <c r="U1165" s="97">
        <f t="shared" si="606"/>
        <v>18</v>
      </c>
      <c r="V1165" s="97">
        <v>252</v>
      </c>
      <c r="W1165" s="96">
        <f t="shared" si="619"/>
        <v>1.005844153</v>
      </c>
      <c r="X1165" s="89">
        <f t="shared" si="620"/>
        <v>0</v>
      </c>
      <c r="Y1165" s="137">
        <f t="shared" si="621"/>
        <v>0</v>
      </c>
      <c r="Z1165" s="99" t="str">
        <f t="shared" si="629"/>
        <v>J=</v>
      </c>
      <c r="AA1165" s="94">
        <f t="shared" si="630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22"/>
        <v>46042</v>
      </c>
      <c r="B1166" s="89">
        <f t="shared" si="615"/>
        <v>0</v>
      </c>
      <c r="C1166" s="89">
        <f t="shared" si="609"/>
        <v>3.1009221856947988E-9</v>
      </c>
      <c r="D1166" s="90">
        <f t="shared" si="623"/>
        <v>7205.03</v>
      </c>
      <c r="E1166" s="91">
        <f t="shared" si="612"/>
        <v>7245.38</v>
      </c>
      <c r="F1166" s="92">
        <f t="shared" si="613"/>
        <v>45983</v>
      </c>
      <c r="G1166" s="93">
        <f t="shared" si="616"/>
        <v>5.6002542668107669E-3</v>
      </c>
      <c r="H1166" s="94">
        <f t="shared" si="614"/>
        <v>46073</v>
      </c>
      <c r="I1166" s="94">
        <f t="shared" si="617"/>
        <v>46042</v>
      </c>
      <c r="J1166" s="95">
        <f t="shared" si="624"/>
        <v>19</v>
      </c>
      <c r="K1166" s="95">
        <f t="shared" si="611"/>
        <v>19</v>
      </c>
      <c r="L1166" s="8">
        <f t="shared" si="625"/>
        <v>1.0056002500000001</v>
      </c>
      <c r="M1166" s="96">
        <f t="shared" si="610"/>
        <v>1.0056002500000001</v>
      </c>
      <c r="N1166" s="96">
        <f t="shared" si="605"/>
        <v>1.1785917770786647</v>
      </c>
      <c r="O1166" s="89">
        <f t="shared" si="608"/>
        <v>1.18519218</v>
      </c>
      <c r="P1166" s="89">
        <f t="shared" si="618"/>
        <v>0</v>
      </c>
      <c r="Q1166" s="11">
        <f t="shared" si="628"/>
        <v>38</v>
      </c>
      <c r="R1166" s="7">
        <f t="shared" si="626"/>
        <v>2.8563000000000002E-2</v>
      </c>
      <c r="S1166" s="89">
        <f t="shared" si="607"/>
        <v>0</v>
      </c>
      <c r="T1166" s="98">
        <f t="shared" si="627"/>
        <v>8.5000000000000006E-2</v>
      </c>
      <c r="U1166" s="97">
        <f t="shared" si="606"/>
        <v>19</v>
      </c>
      <c r="V1166" s="97">
        <v>252</v>
      </c>
      <c r="W1166" s="96">
        <f t="shared" si="619"/>
        <v>1.0061698269999999</v>
      </c>
      <c r="X1166" s="89">
        <f t="shared" si="620"/>
        <v>0</v>
      </c>
      <c r="Y1166" s="137">
        <f t="shared" si="621"/>
        <v>0</v>
      </c>
      <c r="Z1166" s="99" t="str">
        <f t="shared" si="629"/>
        <v>J=</v>
      </c>
      <c r="AA1166" s="94">
        <f t="shared" si="630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22"/>
        <v>46043</v>
      </c>
      <c r="B1167" s="89">
        <f t="shared" si="615"/>
        <v>0</v>
      </c>
      <c r="C1167" s="89">
        <f t="shared" si="609"/>
        <v>3.1009221856947988E-9</v>
      </c>
      <c r="D1167" s="90">
        <f t="shared" si="623"/>
        <v>7205.03</v>
      </c>
      <c r="E1167" s="91">
        <f t="shared" si="612"/>
        <v>7245.38</v>
      </c>
      <c r="F1167" s="92">
        <f t="shared" si="613"/>
        <v>46011</v>
      </c>
      <c r="G1167" s="93">
        <f t="shared" si="616"/>
        <v>5.6002542668107669E-3</v>
      </c>
      <c r="H1167" s="94">
        <f t="shared" si="614"/>
        <v>46073</v>
      </c>
      <c r="I1167" s="94">
        <f t="shared" si="617"/>
        <v>46073</v>
      </c>
      <c r="J1167" s="95">
        <f t="shared" si="624"/>
        <v>21</v>
      </c>
      <c r="K1167" s="95">
        <f t="shared" si="611"/>
        <v>1</v>
      </c>
      <c r="L1167" s="8">
        <f t="shared" si="625"/>
        <v>1.0002659700000001</v>
      </c>
      <c r="M1167" s="96">
        <f t="shared" si="610"/>
        <v>1.0056002500000001</v>
      </c>
      <c r="N1167" s="96">
        <f t="shared" si="605"/>
        <v>1.1851921856782497</v>
      </c>
      <c r="O1167" s="89">
        <f t="shared" si="608"/>
        <v>1.18550741</v>
      </c>
      <c r="P1167" s="89">
        <f t="shared" si="618"/>
        <v>0</v>
      </c>
      <c r="Q1167" s="11">
        <f t="shared" si="628"/>
        <v>0</v>
      </c>
      <c r="R1167" s="7">
        <f t="shared" si="626"/>
        <v>0</v>
      </c>
      <c r="S1167" s="89">
        <f t="shared" si="607"/>
        <v>0</v>
      </c>
      <c r="T1167" s="98">
        <f t="shared" si="627"/>
        <v>8.5000000000000006E-2</v>
      </c>
      <c r="U1167" s="97">
        <f t="shared" si="606"/>
        <v>1</v>
      </c>
      <c r="V1167" s="97">
        <v>252</v>
      </c>
      <c r="W1167" s="96">
        <f t="shared" si="619"/>
        <v>1.0003237819999999</v>
      </c>
      <c r="X1167" s="89">
        <f t="shared" si="620"/>
        <v>0</v>
      </c>
      <c r="Y1167" s="137">
        <f t="shared" si="621"/>
        <v>0</v>
      </c>
      <c r="Z1167" s="99" t="str">
        <f t="shared" si="629"/>
        <v>J=</v>
      </c>
      <c r="AA1167" s="94">
        <f t="shared" si="630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22"/>
        <v>46044</v>
      </c>
      <c r="B1168" s="89">
        <f t="shared" si="615"/>
        <v>0</v>
      </c>
      <c r="C1168" s="89">
        <f t="shared" si="609"/>
        <v>3.1009221856947988E-9</v>
      </c>
      <c r="D1168" s="90">
        <f t="shared" si="623"/>
        <v>7205.03</v>
      </c>
      <c r="E1168" s="91">
        <f t="shared" si="612"/>
        <v>7245.38</v>
      </c>
      <c r="F1168" s="92">
        <f t="shared" si="613"/>
        <v>46011</v>
      </c>
      <c r="G1168" s="93">
        <f t="shared" si="616"/>
        <v>5.6002542668107669E-3</v>
      </c>
      <c r="H1168" s="94">
        <f t="shared" si="614"/>
        <v>46073</v>
      </c>
      <c r="I1168" s="94">
        <f t="shared" si="617"/>
        <v>46073</v>
      </c>
      <c r="J1168" s="95">
        <f t="shared" si="624"/>
        <v>21</v>
      </c>
      <c r="K1168" s="95">
        <f t="shared" si="611"/>
        <v>2</v>
      </c>
      <c r="L1168" s="8">
        <f t="shared" si="625"/>
        <v>1.0005320099999999</v>
      </c>
      <c r="M1168" s="96">
        <f t="shared" si="610"/>
        <v>1.0056002500000001</v>
      </c>
      <c r="N1168" s="96">
        <f t="shared" si="605"/>
        <v>1.1851921856782497</v>
      </c>
      <c r="O1168" s="89">
        <f t="shared" si="608"/>
        <v>1.1858227100000001</v>
      </c>
      <c r="P1168" s="89">
        <f t="shared" si="618"/>
        <v>0</v>
      </c>
      <c r="Q1168" s="11">
        <f t="shared" si="628"/>
        <v>0</v>
      </c>
      <c r="R1168" s="7">
        <f t="shared" si="626"/>
        <v>0</v>
      </c>
      <c r="S1168" s="89">
        <f t="shared" si="607"/>
        <v>0</v>
      </c>
      <c r="T1168" s="98">
        <f t="shared" si="627"/>
        <v>8.5000000000000006E-2</v>
      </c>
      <c r="U1168" s="97">
        <f t="shared" si="606"/>
        <v>2</v>
      </c>
      <c r="V1168" s="97">
        <v>252</v>
      </c>
      <c r="W1168" s="96">
        <f t="shared" si="619"/>
        <v>1.00064767</v>
      </c>
      <c r="X1168" s="89">
        <f t="shared" si="620"/>
        <v>0</v>
      </c>
      <c r="Y1168" s="137">
        <f t="shared" si="621"/>
        <v>0</v>
      </c>
      <c r="Z1168" s="99" t="str">
        <f t="shared" si="629"/>
        <v>J=</v>
      </c>
      <c r="AA1168" s="94">
        <f t="shared" si="630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22"/>
        <v>46045</v>
      </c>
      <c r="B1169" s="89">
        <f t="shared" si="615"/>
        <v>0</v>
      </c>
      <c r="C1169" s="89">
        <f t="shared" si="609"/>
        <v>3.1009221856947988E-9</v>
      </c>
      <c r="D1169" s="90">
        <f t="shared" si="623"/>
        <v>7205.03</v>
      </c>
      <c r="E1169" s="91">
        <f t="shared" si="612"/>
        <v>7245.38</v>
      </c>
      <c r="F1169" s="92">
        <f t="shared" si="613"/>
        <v>46011</v>
      </c>
      <c r="G1169" s="93">
        <f t="shared" si="616"/>
        <v>5.6002542668107669E-3</v>
      </c>
      <c r="H1169" s="94">
        <f t="shared" si="614"/>
        <v>46073</v>
      </c>
      <c r="I1169" s="94">
        <f t="shared" si="617"/>
        <v>46073</v>
      </c>
      <c r="J1169" s="95">
        <f t="shared" si="624"/>
        <v>21</v>
      </c>
      <c r="K1169" s="95">
        <f t="shared" si="611"/>
        <v>3</v>
      </c>
      <c r="L1169" s="8">
        <f t="shared" si="625"/>
        <v>1.00079812</v>
      </c>
      <c r="M1169" s="96">
        <f t="shared" si="610"/>
        <v>1.0056002500000001</v>
      </c>
      <c r="N1169" s="96">
        <f t="shared" si="605"/>
        <v>1.1851921856782497</v>
      </c>
      <c r="O1169" s="89">
        <f t="shared" si="608"/>
        <v>1.1861381099999999</v>
      </c>
      <c r="P1169" s="89">
        <f t="shared" si="618"/>
        <v>0</v>
      </c>
      <c r="Q1169" s="11">
        <f t="shared" si="628"/>
        <v>0</v>
      </c>
      <c r="R1169" s="7">
        <f t="shared" si="626"/>
        <v>0</v>
      </c>
      <c r="S1169" s="89">
        <f t="shared" si="607"/>
        <v>0</v>
      </c>
      <c r="T1169" s="98">
        <f t="shared" si="627"/>
        <v>8.5000000000000006E-2</v>
      </c>
      <c r="U1169" s="97">
        <f t="shared" si="606"/>
        <v>3</v>
      </c>
      <c r="V1169" s="97">
        <v>252</v>
      </c>
      <c r="W1169" s="96">
        <f t="shared" si="619"/>
        <v>1.000971662</v>
      </c>
      <c r="X1169" s="89">
        <f t="shared" si="620"/>
        <v>0</v>
      </c>
      <c r="Y1169" s="137">
        <f t="shared" si="621"/>
        <v>0</v>
      </c>
      <c r="Z1169" s="99" t="str">
        <f t="shared" si="629"/>
        <v>J=</v>
      </c>
      <c r="AA1169" s="94">
        <f t="shared" si="630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22"/>
        <v>46046</v>
      </c>
      <c r="B1170" s="89">
        <f t="shared" si="615"/>
        <v>0</v>
      </c>
      <c r="C1170" s="89">
        <f t="shared" si="609"/>
        <v>3.1009221856947988E-9</v>
      </c>
      <c r="D1170" s="90">
        <f t="shared" si="623"/>
        <v>7205.03</v>
      </c>
      <c r="E1170" s="91">
        <f t="shared" si="612"/>
        <v>7245.38</v>
      </c>
      <c r="F1170" s="92">
        <f t="shared" si="613"/>
        <v>46011</v>
      </c>
      <c r="G1170" s="93">
        <f t="shared" si="616"/>
        <v>5.6002542668107669E-3</v>
      </c>
      <c r="H1170" s="94">
        <f t="shared" si="614"/>
        <v>46073</v>
      </c>
      <c r="I1170" s="94">
        <f t="shared" si="617"/>
        <v>46073</v>
      </c>
      <c r="J1170" s="95">
        <f t="shared" si="624"/>
        <v>21</v>
      </c>
      <c r="K1170" s="95">
        <f t="shared" si="611"/>
        <v>4</v>
      </c>
      <c r="L1170" s="8">
        <f t="shared" si="625"/>
        <v>1.0010642999999999</v>
      </c>
      <c r="M1170" s="96">
        <f t="shared" si="610"/>
        <v>1.0056002500000001</v>
      </c>
      <c r="N1170" s="96">
        <f t="shared" si="605"/>
        <v>1.1851921856782497</v>
      </c>
      <c r="O1170" s="89">
        <f t="shared" si="608"/>
        <v>1.18645358</v>
      </c>
      <c r="P1170" s="89">
        <f t="shared" si="618"/>
        <v>0</v>
      </c>
      <c r="Q1170" s="11">
        <f t="shared" si="628"/>
        <v>0</v>
      </c>
      <c r="R1170" s="7">
        <f t="shared" si="626"/>
        <v>0</v>
      </c>
      <c r="S1170" s="89">
        <f t="shared" si="607"/>
        <v>0</v>
      </c>
      <c r="T1170" s="98">
        <f t="shared" si="627"/>
        <v>8.5000000000000006E-2</v>
      </c>
      <c r="U1170" s="97">
        <f t="shared" si="606"/>
        <v>4</v>
      </c>
      <c r="V1170" s="97">
        <v>252</v>
      </c>
      <c r="W1170" s="96">
        <f t="shared" si="619"/>
        <v>1.001295759</v>
      </c>
      <c r="X1170" s="89">
        <f t="shared" si="620"/>
        <v>0</v>
      </c>
      <c r="Y1170" s="137">
        <f t="shared" si="621"/>
        <v>0</v>
      </c>
      <c r="Z1170" s="99" t="str">
        <f t="shared" si="629"/>
        <v>J=</v>
      </c>
      <c r="AA1170" s="94">
        <f t="shared" si="630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22"/>
        <v>46047</v>
      </c>
      <c r="B1171" s="89">
        <f t="shared" si="615"/>
        <v>0</v>
      </c>
      <c r="C1171" s="89">
        <f t="shared" si="609"/>
        <v>3.1009221856947988E-9</v>
      </c>
      <c r="D1171" s="90">
        <f t="shared" si="623"/>
        <v>7205.03</v>
      </c>
      <c r="E1171" s="91">
        <f t="shared" si="612"/>
        <v>7245.38</v>
      </c>
      <c r="F1171" s="92">
        <f t="shared" si="613"/>
        <v>46011</v>
      </c>
      <c r="G1171" s="93">
        <f t="shared" si="616"/>
        <v>5.6002542668107669E-3</v>
      </c>
      <c r="H1171" s="94">
        <f t="shared" si="614"/>
        <v>46073</v>
      </c>
      <c r="I1171" s="94">
        <f t="shared" si="617"/>
        <v>46073</v>
      </c>
      <c r="J1171" s="95">
        <f t="shared" si="624"/>
        <v>21</v>
      </c>
      <c r="K1171" s="95">
        <f t="shared" si="611"/>
        <v>4</v>
      </c>
      <c r="L1171" s="8">
        <f t="shared" si="625"/>
        <v>1.0010642999999999</v>
      </c>
      <c r="M1171" s="96">
        <f t="shared" si="610"/>
        <v>1.0056002500000001</v>
      </c>
      <c r="N1171" s="96">
        <f t="shared" si="605"/>
        <v>1.1851921856782497</v>
      </c>
      <c r="O1171" s="89">
        <f t="shared" si="608"/>
        <v>1.18645358</v>
      </c>
      <c r="P1171" s="89">
        <f t="shared" si="618"/>
        <v>0</v>
      </c>
      <c r="Q1171" s="11">
        <f t="shared" si="628"/>
        <v>0</v>
      </c>
      <c r="R1171" s="7">
        <f t="shared" si="626"/>
        <v>0</v>
      </c>
      <c r="S1171" s="89">
        <f t="shared" si="607"/>
        <v>0</v>
      </c>
      <c r="T1171" s="98">
        <f t="shared" si="627"/>
        <v>8.5000000000000006E-2</v>
      </c>
      <c r="U1171" s="97">
        <f t="shared" si="606"/>
        <v>4</v>
      </c>
      <c r="V1171" s="97">
        <v>252</v>
      </c>
      <c r="W1171" s="96">
        <f t="shared" si="619"/>
        <v>1.001295759</v>
      </c>
      <c r="X1171" s="89">
        <f t="shared" si="620"/>
        <v>0</v>
      </c>
      <c r="Y1171" s="137">
        <f t="shared" si="621"/>
        <v>0</v>
      </c>
      <c r="Z1171" s="99" t="str">
        <f t="shared" si="629"/>
        <v>J=</v>
      </c>
      <c r="AA1171" s="94">
        <f t="shared" si="630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22"/>
        <v>46048</v>
      </c>
      <c r="B1172" s="89">
        <f t="shared" si="615"/>
        <v>0</v>
      </c>
      <c r="C1172" s="89">
        <f t="shared" si="609"/>
        <v>3.1009221856947988E-9</v>
      </c>
      <c r="D1172" s="90">
        <f t="shared" si="623"/>
        <v>7205.03</v>
      </c>
      <c r="E1172" s="91">
        <f t="shared" si="612"/>
        <v>7245.38</v>
      </c>
      <c r="F1172" s="92">
        <f t="shared" si="613"/>
        <v>46011</v>
      </c>
      <c r="G1172" s="93">
        <f t="shared" si="616"/>
        <v>5.6002542668107669E-3</v>
      </c>
      <c r="H1172" s="94">
        <f t="shared" si="614"/>
        <v>46073</v>
      </c>
      <c r="I1172" s="94">
        <f t="shared" si="617"/>
        <v>46073</v>
      </c>
      <c r="J1172" s="95">
        <f t="shared" si="624"/>
        <v>21</v>
      </c>
      <c r="K1172" s="95">
        <f t="shared" si="611"/>
        <v>4</v>
      </c>
      <c r="L1172" s="8">
        <f t="shared" si="625"/>
        <v>1.0010642999999999</v>
      </c>
      <c r="M1172" s="96">
        <f t="shared" si="610"/>
        <v>1.0056002500000001</v>
      </c>
      <c r="N1172" s="96">
        <f t="shared" si="605"/>
        <v>1.1851921856782497</v>
      </c>
      <c r="O1172" s="89">
        <f t="shared" si="608"/>
        <v>1.18645358</v>
      </c>
      <c r="P1172" s="89">
        <f t="shared" si="618"/>
        <v>0</v>
      </c>
      <c r="Q1172" s="11">
        <f t="shared" si="628"/>
        <v>0</v>
      </c>
      <c r="R1172" s="7">
        <f t="shared" si="626"/>
        <v>0</v>
      </c>
      <c r="S1172" s="89">
        <f t="shared" si="607"/>
        <v>0</v>
      </c>
      <c r="T1172" s="98">
        <f t="shared" si="627"/>
        <v>8.5000000000000006E-2</v>
      </c>
      <c r="U1172" s="97">
        <f t="shared" si="606"/>
        <v>4</v>
      </c>
      <c r="V1172" s="97">
        <v>252</v>
      </c>
      <c r="W1172" s="96">
        <f t="shared" si="619"/>
        <v>1.001295759</v>
      </c>
      <c r="X1172" s="89">
        <f t="shared" si="620"/>
        <v>0</v>
      </c>
      <c r="Y1172" s="137">
        <f t="shared" si="621"/>
        <v>0</v>
      </c>
      <c r="Z1172" s="99" t="str">
        <f t="shared" si="629"/>
        <v>J=</v>
      </c>
      <c r="AA1172" s="94">
        <f t="shared" si="630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22"/>
        <v>46049</v>
      </c>
      <c r="B1173" s="89">
        <f t="shared" si="615"/>
        <v>0</v>
      </c>
      <c r="C1173" s="89">
        <f t="shared" si="609"/>
        <v>3.1009221856947988E-9</v>
      </c>
      <c r="D1173" s="90">
        <f t="shared" si="623"/>
        <v>7205.03</v>
      </c>
      <c r="E1173" s="91">
        <f t="shared" si="612"/>
        <v>7245.38</v>
      </c>
      <c r="F1173" s="92">
        <f t="shared" si="613"/>
        <v>46011</v>
      </c>
      <c r="G1173" s="93">
        <f t="shared" si="616"/>
        <v>5.6002542668107669E-3</v>
      </c>
      <c r="H1173" s="94">
        <f t="shared" si="614"/>
        <v>46073</v>
      </c>
      <c r="I1173" s="94">
        <f t="shared" si="617"/>
        <v>46073</v>
      </c>
      <c r="J1173" s="95">
        <f t="shared" si="624"/>
        <v>21</v>
      </c>
      <c r="K1173" s="95">
        <f t="shared" si="611"/>
        <v>5</v>
      </c>
      <c r="L1173" s="8">
        <f t="shared" si="625"/>
        <v>1.00133055</v>
      </c>
      <c r="M1173" s="96">
        <f t="shared" si="610"/>
        <v>1.0056002500000001</v>
      </c>
      <c r="N1173" s="96">
        <f t="shared" si="605"/>
        <v>1.1851921856782497</v>
      </c>
      <c r="O1173" s="89">
        <f t="shared" si="608"/>
        <v>1.18676914</v>
      </c>
      <c r="P1173" s="89">
        <f t="shared" si="618"/>
        <v>0</v>
      </c>
      <c r="Q1173" s="11">
        <f t="shared" si="628"/>
        <v>0</v>
      </c>
      <c r="R1173" s="7">
        <f t="shared" si="626"/>
        <v>0</v>
      </c>
      <c r="S1173" s="89">
        <f t="shared" si="607"/>
        <v>0</v>
      </c>
      <c r="T1173" s="98">
        <f t="shared" si="627"/>
        <v>8.5000000000000006E-2</v>
      </c>
      <c r="U1173" s="97">
        <f t="shared" si="606"/>
        <v>5</v>
      </c>
      <c r="V1173" s="97">
        <v>252</v>
      </c>
      <c r="W1173" s="96">
        <f t="shared" si="619"/>
        <v>1.0016199610000001</v>
      </c>
      <c r="X1173" s="89">
        <f t="shared" si="620"/>
        <v>0</v>
      </c>
      <c r="Y1173" s="137">
        <f t="shared" si="621"/>
        <v>0</v>
      </c>
      <c r="Z1173" s="99" t="str">
        <f t="shared" si="629"/>
        <v>J=</v>
      </c>
      <c r="AA1173" s="94">
        <f t="shared" si="630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22"/>
        <v>46050</v>
      </c>
      <c r="B1174" s="89">
        <f t="shared" si="615"/>
        <v>0</v>
      </c>
      <c r="C1174" s="89">
        <f t="shared" si="609"/>
        <v>3.1009221856947988E-9</v>
      </c>
      <c r="D1174" s="90">
        <f t="shared" si="623"/>
        <v>7205.03</v>
      </c>
      <c r="E1174" s="91">
        <f t="shared" si="612"/>
        <v>7245.38</v>
      </c>
      <c r="F1174" s="92">
        <f t="shared" si="613"/>
        <v>46011</v>
      </c>
      <c r="G1174" s="93">
        <f t="shared" si="616"/>
        <v>5.6002542668107669E-3</v>
      </c>
      <c r="H1174" s="94">
        <f t="shared" si="614"/>
        <v>46073</v>
      </c>
      <c r="I1174" s="94">
        <f t="shared" si="617"/>
        <v>46073</v>
      </c>
      <c r="J1174" s="95">
        <f t="shared" si="624"/>
        <v>21</v>
      </c>
      <c r="K1174" s="95">
        <f t="shared" si="611"/>
        <v>6</v>
      </c>
      <c r="L1174" s="8">
        <f t="shared" si="625"/>
        <v>1.0015968799999999</v>
      </c>
      <c r="M1174" s="96">
        <f t="shared" si="610"/>
        <v>1.0056002500000001</v>
      </c>
      <c r="N1174" s="96">
        <f t="shared" si="605"/>
        <v>1.1851921856782497</v>
      </c>
      <c r="O1174" s="89">
        <f t="shared" si="608"/>
        <v>1.1870847899999999</v>
      </c>
      <c r="P1174" s="89">
        <f t="shared" si="618"/>
        <v>0</v>
      </c>
      <c r="Q1174" s="11">
        <f t="shared" si="628"/>
        <v>0</v>
      </c>
      <c r="R1174" s="7">
        <f t="shared" si="626"/>
        <v>0</v>
      </c>
      <c r="S1174" s="89">
        <f t="shared" si="607"/>
        <v>0</v>
      </c>
      <c r="T1174" s="98">
        <f t="shared" si="627"/>
        <v>8.5000000000000006E-2</v>
      </c>
      <c r="U1174" s="97">
        <f t="shared" si="606"/>
        <v>6</v>
      </c>
      <c r="V1174" s="97">
        <v>252</v>
      </c>
      <c r="W1174" s="96">
        <f t="shared" si="619"/>
        <v>1.0019442679999999</v>
      </c>
      <c r="X1174" s="89">
        <f t="shared" si="620"/>
        <v>0</v>
      </c>
      <c r="Y1174" s="137">
        <f t="shared" si="621"/>
        <v>0</v>
      </c>
      <c r="Z1174" s="99" t="str">
        <f t="shared" si="629"/>
        <v>J=</v>
      </c>
      <c r="AA1174" s="94">
        <f t="shared" si="630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22"/>
        <v>46051</v>
      </c>
      <c r="B1175" s="89">
        <f t="shared" si="615"/>
        <v>0</v>
      </c>
      <c r="C1175" s="89">
        <f t="shared" si="609"/>
        <v>3.1009221856947988E-9</v>
      </c>
      <c r="D1175" s="90">
        <f t="shared" si="623"/>
        <v>7205.03</v>
      </c>
      <c r="E1175" s="91">
        <f t="shared" si="612"/>
        <v>7245.38</v>
      </c>
      <c r="F1175" s="92">
        <f t="shared" si="613"/>
        <v>46011</v>
      </c>
      <c r="G1175" s="93">
        <f t="shared" si="616"/>
        <v>5.6002542668107669E-3</v>
      </c>
      <c r="H1175" s="94">
        <f t="shared" si="614"/>
        <v>46073</v>
      </c>
      <c r="I1175" s="94">
        <f t="shared" si="617"/>
        <v>46073</v>
      </c>
      <c r="J1175" s="95">
        <f t="shared" si="624"/>
        <v>21</v>
      </c>
      <c r="K1175" s="95">
        <f t="shared" si="611"/>
        <v>7</v>
      </c>
      <c r="L1175" s="8">
        <f t="shared" si="625"/>
        <v>1.0018632700000001</v>
      </c>
      <c r="M1175" s="96">
        <f t="shared" si="610"/>
        <v>1.0056002500000001</v>
      </c>
      <c r="N1175" s="96">
        <f t="shared" si="605"/>
        <v>1.1851921856782497</v>
      </c>
      <c r="O1175" s="89">
        <f t="shared" si="608"/>
        <v>1.18740051</v>
      </c>
      <c r="P1175" s="89">
        <f t="shared" si="618"/>
        <v>0</v>
      </c>
      <c r="Q1175" s="11">
        <f t="shared" si="628"/>
        <v>0</v>
      </c>
      <c r="R1175" s="7">
        <f t="shared" si="626"/>
        <v>0</v>
      </c>
      <c r="S1175" s="89">
        <f t="shared" si="607"/>
        <v>0</v>
      </c>
      <c r="T1175" s="98">
        <f t="shared" si="627"/>
        <v>8.5000000000000006E-2</v>
      </c>
      <c r="U1175" s="97">
        <f t="shared" si="606"/>
        <v>7</v>
      </c>
      <c r="V1175" s="97">
        <v>252</v>
      </c>
      <c r="W1175" s="96">
        <f t="shared" si="619"/>
        <v>1.00226868</v>
      </c>
      <c r="X1175" s="89">
        <f t="shared" si="620"/>
        <v>0</v>
      </c>
      <c r="Y1175" s="137">
        <f t="shared" si="621"/>
        <v>0</v>
      </c>
      <c r="Z1175" s="99" t="str">
        <f t="shared" si="629"/>
        <v>J=</v>
      </c>
      <c r="AA1175" s="94">
        <f t="shared" si="630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22"/>
        <v>46052</v>
      </c>
      <c r="B1176" s="89">
        <f t="shared" si="615"/>
        <v>0</v>
      </c>
      <c r="C1176" s="89">
        <f t="shared" si="609"/>
        <v>3.1009221856947988E-9</v>
      </c>
      <c r="D1176" s="90">
        <f t="shared" si="623"/>
        <v>7205.03</v>
      </c>
      <c r="E1176" s="91">
        <f t="shared" si="612"/>
        <v>7245.38</v>
      </c>
      <c r="F1176" s="92">
        <f t="shared" si="613"/>
        <v>46011</v>
      </c>
      <c r="G1176" s="93">
        <f t="shared" si="616"/>
        <v>5.6002542668107669E-3</v>
      </c>
      <c r="H1176" s="94">
        <f t="shared" si="614"/>
        <v>46073</v>
      </c>
      <c r="I1176" s="94">
        <f t="shared" si="617"/>
        <v>46073</v>
      </c>
      <c r="J1176" s="95">
        <f t="shared" si="624"/>
        <v>21</v>
      </c>
      <c r="K1176" s="95">
        <f t="shared" si="611"/>
        <v>8</v>
      </c>
      <c r="L1176" s="8">
        <f t="shared" si="625"/>
        <v>1.00212974</v>
      </c>
      <c r="M1176" s="96">
        <f t="shared" si="610"/>
        <v>1.0056002500000001</v>
      </c>
      <c r="N1176" s="96">
        <f t="shared" si="605"/>
        <v>1.1851921856782497</v>
      </c>
      <c r="O1176" s="89">
        <f t="shared" si="608"/>
        <v>1.18771633</v>
      </c>
      <c r="P1176" s="89">
        <f t="shared" si="618"/>
        <v>0</v>
      </c>
      <c r="Q1176" s="11">
        <f t="shared" si="628"/>
        <v>0</v>
      </c>
      <c r="R1176" s="7">
        <f t="shared" si="626"/>
        <v>0</v>
      </c>
      <c r="S1176" s="89">
        <f t="shared" si="607"/>
        <v>0</v>
      </c>
      <c r="T1176" s="98">
        <f t="shared" si="627"/>
        <v>8.5000000000000006E-2</v>
      </c>
      <c r="U1176" s="97">
        <f t="shared" si="606"/>
        <v>8</v>
      </c>
      <c r="V1176" s="97">
        <v>252</v>
      </c>
      <c r="W1176" s="96">
        <f t="shared" si="619"/>
        <v>1.0025931969999999</v>
      </c>
      <c r="X1176" s="89">
        <f t="shared" si="620"/>
        <v>0</v>
      </c>
      <c r="Y1176" s="137">
        <f t="shared" si="621"/>
        <v>0</v>
      </c>
      <c r="Z1176" s="99" t="str">
        <f t="shared" si="629"/>
        <v>J=</v>
      </c>
      <c r="AA1176" s="94">
        <f t="shared" si="630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22"/>
        <v>46053</v>
      </c>
      <c r="B1177" s="89">
        <f t="shared" si="615"/>
        <v>0</v>
      </c>
      <c r="C1177" s="89">
        <f t="shared" si="609"/>
        <v>3.1009221856947988E-9</v>
      </c>
      <c r="D1177" s="90">
        <f t="shared" si="623"/>
        <v>7205.03</v>
      </c>
      <c r="E1177" s="91">
        <f t="shared" si="612"/>
        <v>7245.38</v>
      </c>
      <c r="F1177" s="92">
        <f t="shared" si="613"/>
        <v>46011</v>
      </c>
      <c r="G1177" s="93">
        <f t="shared" si="616"/>
        <v>5.6002542668107669E-3</v>
      </c>
      <c r="H1177" s="94">
        <f t="shared" si="614"/>
        <v>46073</v>
      </c>
      <c r="I1177" s="94">
        <f t="shared" si="617"/>
        <v>46073</v>
      </c>
      <c r="J1177" s="95">
        <f t="shared" si="624"/>
        <v>21</v>
      </c>
      <c r="K1177" s="95">
        <f t="shared" si="611"/>
        <v>9</v>
      </c>
      <c r="L1177" s="8">
        <f t="shared" si="625"/>
        <v>1.00239627</v>
      </c>
      <c r="M1177" s="96">
        <f t="shared" si="610"/>
        <v>1.0056002500000001</v>
      </c>
      <c r="N1177" s="96">
        <f t="shared" si="605"/>
        <v>1.1851921856782497</v>
      </c>
      <c r="O1177" s="89">
        <f t="shared" si="608"/>
        <v>1.18803222</v>
      </c>
      <c r="P1177" s="89">
        <f t="shared" si="618"/>
        <v>0</v>
      </c>
      <c r="Q1177" s="11">
        <f t="shared" si="628"/>
        <v>0</v>
      </c>
      <c r="R1177" s="7">
        <f t="shared" si="626"/>
        <v>0</v>
      </c>
      <c r="S1177" s="89">
        <f t="shared" si="607"/>
        <v>0</v>
      </c>
      <c r="T1177" s="98">
        <f t="shared" si="627"/>
        <v>8.5000000000000006E-2</v>
      </c>
      <c r="U1177" s="97">
        <f t="shared" si="606"/>
        <v>9</v>
      </c>
      <c r="V1177" s="97">
        <v>252</v>
      </c>
      <c r="W1177" s="96">
        <f t="shared" si="619"/>
        <v>1.0029178190000001</v>
      </c>
      <c r="X1177" s="89">
        <f t="shared" si="620"/>
        <v>0</v>
      </c>
      <c r="Y1177" s="137">
        <f t="shared" si="621"/>
        <v>0</v>
      </c>
      <c r="Z1177" s="99" t="str">
        <f t="shared" si="629"/>
        <v>J=</v>
      </c>
      <c r="AA1177" s="94">
        <f t="shared" si="630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22"/>
        <v>46054</v>
      </c>
      <c r="B1178" s="89">
        <f t="shared" si="615"/>
        <v>0</v>
      </c>
      <c r="C1178" s="89">
        <f t="shared" si="609"/>
        <v>3.1009221856947988E-9</v>
      </c>
      <c r="D1178" s="90">
        <f t="shared" si="623"/>
        <v>7205.03</v>
      </c>
      <c r="E1178" s="91">
        <f t="shared" si="612"/>
        <v>7245.38</v>
      </c>
      <c r="F1178" s="92">
        <f t="shared" si="613"/>
        <v>46011</v>
      </c>
      <c r="G1178" s="93">
        <f t="shared" si="616"/>
        <v>5.6002542668107669E-3</v>
      </c>
      <c r="H1178" s="94">
        <f t="shared" si="614"/>
        <v>46073</v>
      </c>
      <c r="I1178" s="94">
        <f t="shared" si="617"/>
        <v>46073</v>
      </c>
      <c r="J1178" s="95">
        <f t="shared" si="624"/>
        <v>21</v>
      </c>
      <c r="K1178" s="95">
        <f t="shared" si="611"/>
        <v>9</v>
      </c>
      <c r="L1178" s="8">
        <f t="shared" si="625"/>
        <v>1.00239627</v>
      </c>
      <c r="M1178" s="96">
        <f t="shared" si="610"/>
        <v>1.0056002500000001</v>
      </c>
      <c r="N1178" s="96">
        <f t="shared" si="605"/>
        <v>1.1851921856782497</v>
      </c>
      <c r="O1178" s="89">
        <f t="shared" si="608"/>
        <v>1.18803222</v>
      </c>
      <c r="P1178" s="89">
        <f t="shared" si="618"/>
        <v>0</v>
      </c>
      <c r="Q1178" s="11">
        <f t="shared" si="628"/>
        <v>0</v>
      </c>
      <c r="R1178" s="7">
        <f t="shared" si="626"/>
        <v>0</v>
      </c>
      <c r="S1178" s="89">
        <f t="shared" si="607"/>
        <v>0</v>
      </c>
      <c r="T1178" s="98">
        <f t="shared" si="627"/>
        <v>8.5000000000000006E-2</v>
      </c>
      <c r="U1178" s="97">
        <f t="shared" si="606"/>
        <v>9</v>
      </c>
      <c r="V1178" s="97">
        <v>252</v>
      </c>
      <c r="W1178" s="96">
        <f t="shared" si="619"/>
        <v>1.0029178190000001</v>
      </c>
      <c r="X1178" s="89">
        <f t="shared" si="620"/>
        <v>0</v>
      </c>
      <c r="Y1178" s="137">
        <f t="shared" si="621"/>
        <v>0</v>
      </c>
      <c r="Z1178" s="99" t="str">
        <f t="shared" si="629"/>
        <v>J=</v>
      </c>
      <c r="AA1178" s="94">
        <f t="shared" si="630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22"/>
        <v>46055</v>
      </c>
      <c r="B1179" s="89">
        <f t="shared" si="615"/>
        <v>0</v>
      </c>
      <c r="C1179" s="89">
        <f t="shared" si="609"/>
        <v>3.1009221856947988E-9</v>
      </c>
      <c r="D1179" s="90">
        <f t="shared" si="623"/>
        <v>7205.03</v>
      </c>
      <c r="E1179" s="91">
        <f t="shared" si="612"/>
        <v>7245.38</v>
      </c>
      <c r="F1179" s="92">
        <f t="shared" si="613"/>
        <v>46011</v>
      </c>
      <c r="G1179" s="93">
        <f t="shared" si="616"/>
        <v>5.6002542668107669E-3</v>
      </c>
      <c r="H1179" s="94">
        <f t="shared" si="614"/>
        <v>46073</v>
      </c>
      <c r="I1179" s="94">
        <f t="shared" si="617"/>
        <v>46073</v>
      </c>
      <c r="J1179" s="95">
        <f t="shared" si="624"/>
        <v>21</v>
      </c>
      <c r="K1179" s="95">
        <f t="shared" si="611"/>
        <v>9</v>
      </c>
      <c r="L1179" s="8">
        <f t="shared" si="625"/>
        <v>1.00239627</v>
      </c>
      <c r="M1179" s="96">
        <f t="shared" si="610"/>
        <v>1.0056002500000001</v>
      </c>
      <c r="N1179" s="96">
        <f t="shared" si="605"/>
        <v>1.1851921856782497</v>
      </c>
      <c r="O1179" s="89">
        <f t="shared" si="608"/>
        <v>1.18803222</v>
      </c>
      <c r="P1179" s="89">
        <f t="shared" si="618"/>
        <v>0</v>
      </c>
      <c r="Q1179" s="11">
        <f t="shared" si="628"/>
        <v>0</v>
      </c>
      <c r="R1179" s="7">
        <f t="shared" si="626"/>
        <v>0</v>
      </c>
      <c r="S1179" s="89">
        <f t="shared" si="607"/>
        <v>0</v>
      </c>
      <c r="T1179" s="98">
        <f t="shared" si="627"/>
        <v>8.5000000000000006E-2</v>
      </c>
      <c r="U1179" s="97">
        <f t="shared" si="606"/>
        <v>9</v>
      </c>
      <c r="V1179" s="97">
        <v>252</v>
      </c>
      <c r="W1179" s="96">
        <f t="shared" si="619"/>
        <v>1.0029178190000001</v>
      </c>
      <c r="X1179" s="89">
        <f t="shared" si="620"/>
        <v>0</v>
      </c>
      <c r="Y1179" s="137">
        <f t="shared" si="621"/>
        <v>0</v>
      </c>
      <c r="Z1179" s="99" t="str">
        <f t="shared" si="629"/>
        <v>J=</v>
      </c>
      <c r="AA1179" s="94">
        <f t="shared" si="630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22"/>
        <v>46056</v>
      </c>
      <c r="B1180" s="89">
        <f t="shared" si="615"/>
        <v>0</v>
      </c>
      <c r="C1180" s="89">
        <f t="shared" si="609"/>
        <v>3.1009221856947988E-9</v>
      </c>
      <c r="D1180" s="90">
        <f t="shared" si="623"/>
        <v>7205.03</v>
      </c>
      <c r="E1180" s="91">
        <f t="shared" si="612"/>
        <v>7245.38</v>
      </c>
      <c r="F1180" s="92">
        <f t="shared" si="613"/>
        <v>46011</v>
      </c>
      <c r="G1180" s="93">
        <f t="shared" si="616"/>
        <v>5.6002542668107669E-3</v>
      </c>
      <c r="H1180" s="94">
        <f t="shared" si="614"/>
        <v>46073</v>
      </c>
      <c r="I1180" s="94">
        <f t="shared" si="617"/>
        <v>46073</v>
      </c>
      <c r="J1180" s="95">
        <f t="shared" si="624"/>
        <v>21</v>
      </c>
      <c r="K1180" s="95">
        <f t="shared" si="611"/>
        <v>10</v>
      </c>
      <c r="L1180" s="8">
        <f t="shared" si="625"/>
        <v>1.0026628799999999</v>
      </c>
      <c r="M1180" s="96">
        <f t="shared" si="610"/>
        <v>1.0056002500000001</v>
      </c>
      <c r="N1180" s="96">
        <f t="shared" si="605"/>
        <v>1.1851921856782497</v>
      </c>
      <c r="O1180" s="89">
        <f t="shared" si="608"/>
        <v>1.18834821</v>
      </c>
      <c r="P1180" s="89">
        <f t="shared" si="618"/>
        <v>0</v>
      </c>
      <c r="Q1180" s="11">
        <f t="shared" si="628"/>
        <v>0</v>
      </c>
      <c r="R1180" s="7">
        <f t="shared" si="626"/>
        <v>0</v>
      </c>
      <c r="S1180" s="89">
        <f t="shared" si="607"/>
        <v>0</v>
      </c>
      <c r="T1180" s="98">
        <f t="shared" si="627"/>
        <v>8.5000000000000006E-2</v>
      </c>
      <c r="U1180" s="97">
        <f t="shared" si="606"/>
        <v>10</v>
      </c>
      <c r="V1180" s="97">
        <v>252</v>
      </c>
      <c r="W1180" s="96">
        <f t="shared" si="619"/>
        <v>1.0032425469999999</v>
      </c>
      <c r="X1180" s="89">
        <f t="shared" si="620"/>
        <v>0</v>
      </c>
      <c r="Y1180" s="137">
        <f t="shared" si="621"/>
        <v>0</v>
      </c>
      <c r="Z1180" s="99" t="str">
        <f t="shared" si="629"/>
        <v>J=</v>
      </c>
      <c r="AA1180" s="94">
        <f t="shared" si="630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22"/>
        <v>46057</v>
      </c>
      <c r="B1181" s="89">
        <f t="shared" si="615"/>
        <v>0</v>
      </c>
      <c r="C1181" s="89">
        <f t="shared" si="609"/>
        <v>3.1009221856947988E-9</v>
      </c>
      <c r="D1181" s="90">
        <f t="shared" si="623"/>
        <v>7205.03</v>
      </c>
      <c r="E1181" s="91">
        <f t="shared" si="612"/>
        <v>7245.38</v>
      </c>
      <c r="F1181" s="92">
        <f t="shared" si="613"/>
        <v>46011</v>
      </c>
      <c r="G1181" s="93">
        <f t="shared" si="616"/>
        <v>5.6002542668107669E-3</v>
      </c>
      <c r="H1181" s="94">
        <f t="shared" si="614"/>
        <v>46073</v>
      </c>
      <c r="I1181" s="94">
        <f t="shared" si="617"/>
        <v>46073</v>
      </c>
      <c r="J1181" s="95">
        <f t="shared" si="624"/>
        <v>21</v>
      </c>
      <c r="K1181" s="95">
        <f t="shared" si="611"/>
        <v>11</v>
      </c>
      <c r="L1181" s="8">
        <f t="shared" si="625"/>
        <v>1.0029295600000001</v>
      </c>
      <c r="M1181" s="96">
        <f t="shared" si="610"/>
        <v>1.0056002500000001</v>
      </c>
      <c r="N1181" s="96">
        <f t="shared" si="605"/>
        <v>1.1851921856782497</v>
      </c>
      <c r="O1181" s="89">
        <f t="shared" si="608"/>
        <v>1.1886642700000001</v>
      </c>
      <c r="P1181" s="89">
        <f t="shared" si="618"/>
        <v>0</v>
      </c>
      <c r="Q1181" s="11">
        <f t="shared" si="628"/>
        <v>0</v>
      </c>
      <c r="R1181" s="7">
        <f t="shared" si="626"/>
        <v>0</v>
      </c>
      <c r="S1181" s="89">
        <f t="shared" si="607"/>
        <v>0</v>
      </c>
      <c r="T1181" s="98">
        <f t="shared" si="627"/>
        <v>8.5000000000000006E-2</v>
      </c>
      <c r="U1181" s="97">
        <f t="shared" si="606"/>
        <v>11</v>
      </c>
      <c r="V1181" s="97">
        <v>252</v>
      </c>
      <c r="W1181" s="96">
        <f t="shared" si="619"/>
        <v>1.0035673789999999</v>
      </c>
      <c r="X1181" s="89">
        <f t="shared" si="620"/>
        <v>0</v>
      </c>
      <c r="Y1181" s="137">
        <f t="shared" si="621"/>
        <v>0</v>
      </c>
      <c r="Z1181" s="99" t="str">
        <f t="shared" si="629"/>
        <v>J=</v>
      </c>
      <c r="AA1181" s="94">
        <f t="shared" si="630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22"/>
        <v>46058</v>
      </c>
      <c r="B1182" s="89">
        <f t="shared" si="615"/>
        <v>0</v>
      </c>
      <c r="C1182" s="89">
        <f t="shared" si="609"/>
        <v>3.1009221856947988E-9</v>
      </c>
      <c r="D1182" s="90">
        <f t="shared" si="623"/>
        <v>7205.03</v>
      </c>
      <c r="E1182" s="91">
        <f t="shared" si="612"/>
        <v>7245.38</v>
      </c>
      <c r="F1182" s="92">
        <f t="shared" si="613"/>
        <v>46011</v>
      </c>
      <c r="G1182" s="93">
        <f t="shared" si="616"/>
        <v>5.6002542668107669E-3</v>
      </c>
      <c r="H1182" s="94">
        <f t="shared" si="614"/>
        <v>46073</v>
      </c>
      <c r="I1182" s="94">
        <f t="shared" si="617"/>
        <v>46073</v>
      </c>
      <c r="J1182" s="95">
        <f t="shared" si="624"/>
        <v>21</v>
      </c>
      <c r="K1182" s="95">
        <f t="shared" si="611"/>
        <v>12</v>
      </c>
      <c r="L1182" s="8">
        <f t="shared" si="625"/>
        <v>1.0031963100000001</v>
      </c>
      <c r="M1182" s="96">
        <f t="shared" si="610"/>
        <v>1.0056002500000001</v>
      </c>
      <c r="N1182" s="96">
        <f t="shared" si="605"/>
        <v>1.1851921856782497</v>
      </c>
      <c r="O1182" s="89">
        <f t="shared" si="608"/>
        <v>1.18898042</v>
      </c>
      <c r="P1182" s="89">
        <f t="shared" si="618"/>
        <v>0</v>
      </c>
      <c r="Q1182" s="11">
        <f t="shared" si="628"/>
        <v>0</v>
      </c>
      <c r="R1182" s="7">
        <f t="shared" si="626"/>
        <v>0</v>
      </c>
      <c r="S1182" s="89">
        <f t="shared" si="607"/>
        <v>0</v>
      </c>
      <c r="T1182" s="98">
        <f t="shared" si="627"/>
        <v>8.5000000000000006E-2</v>
      </c>
      <c r="U1182" s="97">
        <f t="shared" si="606"/>
        <v>12</v>
      </c>
      <c r="V1182" s="97">
        <v>252</v>
      </c>
      <c r="W1182" s="96">
        <f t="shared" si="619"/>
        <v>1.003892317</v>
      </c>
      <c r="X1182" s="89">
        <f t="shared" si="620"/>
        <v>0</v>
      </c>
      <c r="Y1182" s="137">
        <f t="shared" si="621"/>
        <v>0</v>
      </c>
      <c r="Z1182" s="99" t="str">
        <f t="shared" si="629"/>
        <v>J=</v>
      </c>
      <c r="AA1182" s="94">
        <f t="shared" si="630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22"/>
        <v>46059</v>
      </c>
      <c r="B1183" s="89">
        <f t="shared" si="615"/>
        <v>0</v>
      </c>
      <c r="C1183" s="89">
        <f t="shared" si="609"/>
        <v>3.1009221856947988E-9</v>
      </c>
      <c r="D1183" s="90">
        <f t="shared" si="623"/>
        <v>7205.03</v>
      </c>
      <c r="E1183" s="91">
        <f t="shared" si="612"/>
        <v>7245.38</v>
      </c>
      <c r="F1183" s="92">
        <f t="shared" si="613"/>
        <v>46011</v>
      </c>
      <c r="G1183" s="93">
        <f t="shared" si="616"/>
        <v>5.6002542668107669E-3</v>
      </c>
      <c r="H1183" s="94">
        <f t="shared" si="614"/>
        <v>46073</v>
      </c>
      <c r="I1183" s="94">
        <f t="shared" si="617"/>
        <v>46073</v>
      </c>
      <c r="J1183" s="95">
        <f t="shared" si="624"/>
        <v>21</v>
      </c>
      <c r="K1183" s="95">
        <f t="shared" si="611"/>
        <v>13</v>
      </c>
      <c r="L1183" s="8">
        <f t="shared" si="625"/>
        <v>1.0034631300000001</v>
      </c>
      <c r="M1183" s="96">
        <f t="shared" si="610"/>
        <v>1.0056002500000001</v>
      </c>
      <c r="N1183" s="96">
        <f t="shared" ref="N1183:N1246" si="631">IF(I1183&gt;I1182,N1182*M1183,N1182)</f>
        <v>1.1851921856782497</v>
      </c>
      <c r="O1183" s="89">
        <f t="shared" si="608"/>
        <v>1.1892966599999999</v>
      </c>
      <c r="P1183" s="89">
        <f t="shared" si="618"/>
        <v>0</v>
      </c>
      <c r="Q1183" s="11">
        <f t="shared" si="628"/>
        <v>0</v>
      </c>
      <c r="R1183" s="7">
        <f t="shared" si="626"/>
        <v>0</v>
      </c>
      <c r="S1183" s="89">
        <f t="shared" si="607"/>
        <v>0</v>
      </c>
      <c r="T1183" s="98">
        <f t="shared" si="627"/>
        <v>8.5000000000000006E-2</v>
      </c>
      <c r="U1183" s="97">
        <f t="shared" si="606"/>
        <v>13</v>
      </c>
      <c r="V1183" s="97">
        <v>252</v>
      </c>
      <c r="W1183" s="96">
        <f t="shared" si="619"/>
        <v>1.0042173590000001</v>
      </c>
      <c r="X1183" s="89">
        <f t="shared" si="620"/>
        <v>0</v>
      </c>
      <c r="Y1183" s="137">
        <f t="shared" si="621"/>
        <v>0</v>
      </c>
      <c r="Z1183" s="99" t="str">
        <f t="shared" si="629"/>
        <v>J=</v>
      </c>
      <c r="AA1183" s="94">
        <f t="shared" si="630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22"/>
        <v>46060</v>
      </c>
      <c r="B1184" s="89">
        <f t="shared" si="615"/>
        <v>0</v>
      </c>
      <c r="C1184" s="89">
        <f t="shared" si="609"/>
        <v>3.1009221856947988E-9</v>
      </c>
      <c r="D1184" s="90">
        <f t="shared" si="623"/>
        <v>7205.03</v>
      </c>
      <c r="E1184" s="91">
        <f t="shared" si="612"/>
        <v>7245.38</v>
      </c>
      <c r="F1184" s="92">
        <f t="shared" si="613"/>
        <v>46011</v>
      </c>
      <c r="G1184" s="93">
        <f t="shared" si="616"/>
        <v>5.6002542668107669E-3</v>
      </c>
      <c r="H1184" s="94">
        <f t="shared" si="614"/>
        <v>46073</v>
      </c>
      <c r="I1184" s="94">
        <f t="shared" si="617"/>
        <v>46073</v>
      </c>
      <c r="J1184" s="95">
        <f t="shared" si="624"/>
        <v>21</v>
      </c>
      <c r="K1184" s="95">
        <f t="shared" si="611"/>
        <v>14</v>
      </c>
      <c r="L1184" s="8">
        <f t="shared" si="625"/>
        <v>1.0037300199999999</v>
      </c>
      <c r="M1184" s="96">
        <f t="shared" si="610"/>
        <v>1.0056002500000001</v>
      </c>
      <c r="N1184" s="96">
        <f t="shared" si="631"/>
        <v>1.1851921856782497</v>
      </c>
      <c r="O1184" s="89">
        <f t="shared" si="608"/>
        <v>1.18961297</v>
      </c>
      <c r="P1184" s="89">
        <f t="shared" si="618"/>
        <v>0</v>
      </c>
      <c r="Q1184" s="11">
        <f t="shared" si="628"/>
        <v>0</v>
      </c>
      <c r="R1184" s="7">
        <f t="shared" si="626"/>
        <v>0</v>
      </c>
      <c r="S1184" s="89">
        <f t="shared" si="607"/>
        <v>0</v>
      </c>
      <c r="T1184" s="98">
        <f t="shared" si="627"/>
        <v>8.5000000000000006E-2</v>
      </c>
      <c r="U1184" s="97">
        <f t="shared" si="606"/>
        <v>14</v>
      </c>
      <c r="V1184" s="97">
        <v>252</v>
      </c>
      <c r="W1184" s="96">
        <f t="shared" si="619"/>
        <v>1.0045425079999999</v>
      </c>
      <c r="X1184" s="89">
        <f t="shared" si="620"/>
        <v>0</v>
      </c>
      <c r="Y1184" s="137">
        <f t="shared" si="621"/>
        <v>0</v>
      </c>
      <c r="Z1184" s="99" t="str">
        <f t="shared" si="629"/>
        <v>J=</v>
      </c>
      <c r="AA1184" s="94">
        <f t="shared" si="630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22"/>
        <v>46061</v>
      </c>
      <c r="B1185" s="89">
        <f t="shared" si="615"/>
        <v>0</v>
      </c>
      <c r="C1185" s="89">
        <f t="shared" si="609"/>
        <v>3.1009221856947988E-9</v>
      </c>
      <c r="D1185" s="90">
        <f t="shared" si="623"/>
        <v>7205.03</v>
      </c>
      <c r="E1185" s="91">
        <f t="shared" si="612"/>
        <v>7245.38</v>
      </c>
      <c r="F1185" s="92">
        <f t="shared" si="613"/>
        <v>46011</v>
      </c>
      <c r="G1185" s="93">
        <f t="shared" si="616"/>
        <v>5.6002542668107669E-3</v>
      </c>
      <c r="H1185" s="94">
        <f t="shared" si="614"/>
        <v>46073</v>
      </c>
      <c r="I1185" s="94">
        <f t="shared" si="617"/>
        <v>46073</v>
      </c>
      <c r="J1185" s="95">
        <f t="shared" si="624"/>
        <v>21</v>
      </c>
      <c r="K1185" s="95">
        <f t="shared" si="611"/>
        <v>14</v>
      </c>
      <c r="L1185" s="8">
        <f t="shared" si="625"/>
        <v>1.0037300199999999</v>
      </c>
      <c r="M1185" s="96">
        <f t="shared" si="610"/>
        <v>1.0056002500000001</v>
      </c>
      <c r="N1185" s="96">
        <f t="shared" si="631"/>
        <v>1.1851921856782497</v>
      </c>
      <c r="O1185" s="89">
        <f t="shared" si="608"/>
        <v>1.18961297</v>
      </c>
      <c r="P1185" s="89">
        <f t="shared" si="618"/>
        <v>0</v>
      </c>
      <c r="Q1185" s="11">
        <f t="shared" si="628"/>
        <v>0</v>
      </c>
      <c r="R1185" s="7">
        <f t="shared" si="626"/>
        <v>0</v>
      </c>
      <c r="S1185" s="89">
        <f t="shared" si="607"/>
        <v>0</v>
      </c>
      <c r="T1185" s="98">
        <f t="shared" si="627"/>
        <v>8.5000000000000006E-2</v>
      </c>
      <c r="U1185" s="97">
        <f t="shared" si="606"/>
        <v>14</v>
      </c>
      <c r="V1185" s="97">
        <v>252</v>
      </c>
      <c r="W1185" s="96">
        <f t="shared" si="619"/>
        <v>1.0045425079999999</v>
      </c>
      <c r="X1185" s="89">
        <f t="shared" si="620"/>
        <v>0</v>
      </c>
      <c r="Y1185" s="137">
        <f t="shared" si="621"/>
        <v>0</v>
      </c>
      <c r="Z1185" s="99" t="str">
        <f t="shared" si="629"/>
        <v>J=</v>
      </c>
      <c r="AA1185" s="94">
        <f t="shared" si="630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22"/>
        <v>46062</v>
      </c>
      <c r="B1186" s="89">
        <f t="shared" si="615"/>
        <v>0</v>
      </c>
      <c r="C1186" s="89">
        <f t="shared" si="609"/>
        <v>3.1009221856947988E-9</v>
      </c>
      <c r="D1186" s="90">
        <f t="shared" si="623"/>
        <v>7205.03</v>
      </c>
      <c r="E1186" s="91">
        <f t="shared" si="612"/>
        <v>7245.38</v>
      </c>
      <c r="F1186" s="92">
        <f t="shared" si="613"/>
        <v>46011</v>
      </c>
      <c r="G1186" s="93">
        <f t="shared" si="616"/>
        <v>5.6002542668107669E-3</v>
      </c>
      <c r="H1186" s="94">
        <f t="shared" si="614"/>
        <v>46073</v>
      </c>
      <c r="I1186" s="94">
        <f t="shared" si="617"/>
        <v>46073</v>
      </c>
      <c r="J1186" s="95">
        <f t="shared" si="624"/>
        <v>21</v>
      </c>
      <c r="K1186" s="95">
        <f t="shared" si="611"/>
        <v>14</v>
      </c>
      <c r="L1186" s="8">
        <f t="shared" si="625"/>
        <v>1.0037300199999999</v>
      </c>
      <c r="M1186" s="96">
        <f t="shared" si="610"/>
        <v>1.0056002500000001</v>
      </c>
      <c r="N1186" s="96">
        <f t="shared" si="631"/>
        <v>1.1851921856782497</v>
      </c>
      <c r="O1186" s="89">
        <f t="shared" si="608"/>
        <v>1.18961297</v>
      </c>
      <c r="P1186" s="89">
        <f t="shared" si="618"/>
        <v>0</v>
      </c>
      <c r="Q1186" s="11">
        <f t="shared" si="628"/>
        <v>0</v>
      </c>
      <c r="R1186" s="7">
        <f t="shared" si="626"/>
        <v>0</v>
      </c>
      <c r="S1186" s="89">
        <f t="shared" si="607"/>
        <v>0</v>
      </c>
      <c r="T1186" s="98">
        <f t="shared" si="627"/>
        <v>8.5000000000000006E-2</v>
      </c>
      <c r="U1186" s="97">
        <f t="shared" si="606"/>
        <v>14</v>
      </c>
      <c r="V1186" s="97">
        <v>252</v>
      </c>
      <c r="W1186" s="96">
        <f t="shared" si="619"/>
        <v>1.0045425079999999</v>
      </c>
      <c r="X1186" s="89">
        <f t="shared" si="620"/>
        <v>0</v>
      </c>
      <c r="Y1186" s="137">
        <f t="shared" si="621"/>
        <v>0</v>
      </c>
      <c r="Z1186" s="99" t="str">
        <f t="shared" si="629"/>
        <v>J=</v>
      </c>
      <c r="AA1186" s="94">
        <f t="shared" si="630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22"/>
        <v>46063</v>
      </c>
      <c r="B1187" s="89">
        <f t="shared" si="615"/>
        <v>0</v>
      </c>
      <c r="C1187" s="89">
        <f t="shared" si="609"/>
        <v>3.1009221856947988E-9</v>
      </c>
      <c r="D1187" s="90">
        <f t="shared" si="623"/>
        <v>7205.03</v>
      </c>
      <c r="E1187" s="91">
        <f t="shared" si="612"/>
        <v>7245.38</v>
      </c>
      <c r="F1187" s="92">
        <f t="shared" si="613"/>
        <v>46011</v>
      </c>
      <c r="G1187" s="93">
        <f t="shared" si="616"/>
        <v>5.6002542668107669E-3</v>
      </c>
      <c r="H1187" s="94">
        <f t="shared" si="614"/>
        <v>46073</v>
      </c>
      <c r="I1187" s="94">
        <f t="shared" si="617"/>
        <v>46073</v>
      </c>
      <c r="J1187" s="95">
        <f t="shared" si="624"/>
        <v>21</v>
      </c>
      <c r="K1187" s="95">
        <f t="shared" si="611"/>
        <v>15</v>
      </c>
      <c r="L1187" s="8">
        <f t="shared" si="625"/>
        <v>1.0039969799999999</v>
      </c>
      <c r="M1187" s="96">
        <f t="shared" si="610"/>
        <v>1.0056002500000001</v>
      </c>
      <c r="N1187" s="96">
        <f t="shared" si="631"/>
        <v>1.1851921856782497</v>
      </c>
      <c r="O1187" s="89">
        <f t="shared" si="608"/>
        <v>1.18992937</v>
      </c>
      <c r="P1187" s="89">
        <f t="shared" si="618"/>
        <v>0</v>
      </c>
      <c r="Q1187" s="11">
        <f t="shared" si="628"/>
        <v>0</v>
      </c>
      <c r="R1187" s="7">
        <f t="shared" si="626"/>
        <v>0</v>
      </c>
      <c r="S1187" s="89">
        <f t="shared" si="607"/>
        <v>0</v>
      </c>
      <c r="T1187" s="98">
        <f t="shared" si="627"/>
        <v>8.5000000000000006E-2</v>
      </c>
      <c r="U1187" s="97">
        <f t="shared" si="606"/>
        <v>15</v>
      </c>
      <c r="V1187" s="97">
        <v>252</v>
      </c>
      <c r="W1187" s="96">
        <f t="shared" si="619"/>
        <v>1.0048677610000001</v>
      </c>
      <c r="X1187" s="89">
        <f t="shared" si="620"/>
        <v>0</v>
      </c>
      <c r="Y1187" s="137">
        <f t="shared" si="621"/>
        <v>0</v>
      </c>
      <c r="Z1187" s="99" t="str">
        <f t="shared" si="629"/>
        <v>J=</v>
      </c>
      <c r="AA1187" s="94">
        <f t="shared" si="630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22"/>
        <v>46064</v>
      </c>
      <c r="B1188" s="89">
        <f t="shared" si="615"/>
        <v>0</v>
      </c>
      <c r="C1188" s="89">
        <f t="shared" si="609"/>
        <v>3.1009221856947988E-9</v>
      </c>
      <c r="D1188" s="90">
        <f t="shared" si="623"/>
        <v>7205.03</v>
      </c>
      <c r="E1188" s="91">
        <f t="shared" si="612"/>
        <v>7245.38</v>
      </c>
      <c r="F1188" s="92">
        <f t="shared" si="613"/>
        <v>46011</v>
      </c>
      <c r="G1188" s="93">
        <f t="shared" si="616"/>
        <v>5.6002542668107669E-3</v>
      </c>
      <c r="H1188" s="94">
        <f t="shared" si="614"/>
        <v>46073</v>
      </c>
      <c r="I1188" s="94">
        <f t="shared" si="617"/>
        <v>46073</v>
      </c>
      <c r="J1188" s="95">
        <f t="shared" si="624"/>
        <v>21</v>
      </c>
      <c r="K1188" s="95">
        <f t="shared" si="611"/>
        <v>16</v>
      </c>
      <c r="L1188" s="8">
        <f t="shared" si="625"/>
        <v>1.0042640199999999</v>
      </c>
      <c r="M1188" s="96">
        <f t="shared" si="610"/>
        <v>1.0056002500000001</v>
      </c>
      <c r="N1188" s="96">
        <f t="shared" si="631"/>
        <v>1.1851921856782497</v>
      </c>
      <c r="O1188" s="89">
        <f t="shared" si="608"/>
        <v>1.1902458600000001</v>
      </c>
      <c r="P1188" s="89">
        <f t="shared" si="618"/>
        <v>0</v>
      </c>
      <c r="Q1188" s="11">
        <f t="shared" si="628"/>
        <v>0</v>
      </c>
      <c r="R1188" s="7">
        <f t="shared" si="626"/>
        <v>0</v>
      </c>
      <c r="S1188" s="89">
        <f t="shared" si="607"/>
        <v>0</v>
      </c>
      <c r="T1188" s="98">
        <f t="shared" si="627"/>
        <v>8.5000000000000006E-2</v>
      </c>
      <c r="U1188" s="97">
        <f t="shared" si="606"/>
        <v>16</v>
      </c>
      <c r="V1188" s="97">
        <v>252</v>
      </c>
      <c r="W1188" s="96">
        <f t="shared" si="619"/>
        <v>1.0051931190000001</v>
      </c>
      <c r="X1188" s="89">
        <f t="shared" si="620"/>
        <v>0</v>
      </c>
      <c r="Y1188" s="137">
        <f t="shared" si="621"/>
        <v>0</v>
      </c>
      <c r="Z1188" s="99" t="str">
        <f t="shared" si="629"/>
        <v>J=</v>
      </c>
      <c r="AA1188" s="94">
        <f t="shared" si="630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22"/>
        <v>46065</v>
      </c>
      <c r="B1189" s="89">
        <f t="shared" si="615"/>
        <v>0</v>
      </c>
      <c r="C1189" s="89">
        <f t="shared" si="609"/>
        <v>3.1009221856947988E-9</v>
      </c>
      <c r="D1189" s="90">
        <f t="shared" si="623"/>
        <v>7205.03</v>
      </c>
      <c r="E1189" s="91">
        <f t="shared" si="612"/>
        <v>7245.38</v>
      </c>
      <c r="F1189" s="92">
        <f t="shared" si="613"/>
        <v>46011</v>
      </c>
      <c r="G1189" s="93">
        <f t="shared" si="616"/>
        <v>5.6002542668107669E-3</v>
      </c>
      <c r="H1189" s="94">
        <f t="shared" si="614"/>
        <v>46073</v>
      </c>
      <c r="I1189" s="94">
        <f t="shared" si="617"/>
        <v>46073</v>
      </c>
      <c r="J1189" s="95">
        <f t="shared" si="624"/>
        <v>21</v>
      </c>
      <c r="K1189" s="95">
        <f t="shared" si="611"/>
        <v>17</v>
      </c>
      <c r="L1189" s="8">
        <f t="shared" si="625"/>
        <v>1.00453112</v>
      </c>
      <c r="M1189" s="96">
        <f t="shared" si="610"/>
        <v>1.0056002500000001</v>
      </c>
      <c r="N1189" s="96">
        <f t="shared" si="631"/>
        <v>1.1851921856782497</v>
      </c>
      <c r="O1189" s="89">
        <f t="shared" si="608"/>
        <v>1.1905624299999999</v>
      </c>
      <c r="P1189" s="89">
        <f t="shared" si="618"/>
        <v>0</v>
      </c>
      <c r="Q1189" s="11">
        <f t="shared" si="628"/>
        <v>0</v>
      </c>
      <c r="R1189" s="7">
        <f t="shared" si="626"/>
        <v>0</v>
      </c>
      <c r="S1189" s="89">
        <f t="shared" si="607"/>
        <v>0</v>
      </c>
      <c r="T1189" s="98">
        <f t="shared" si="627"/>
        <v>8.5000000000000006E-2</v>
      </c>
      <c r="U1189" s="97">
        <f t="shared" ref="U1189:U1252" si="632">IF(Q1188&gt;0,1,IF(K1189=K1188,U1188,U1188+1))</f>
        <v>17</v>
      </c>
      <c r="V1189" s="97">
        <v>252</v>
      </c>
      <c r="W1189" s="96">
        <f t="shared" si="619"/>
        <v>1.005518583</v>
      </c>
      <c r="X1189" s="89">
        <f t="shared" si="620"/>
        <v>0</v>
      </c>
      <c r="Y1189" s="137">
        <f t="shared" si="621"/>
        <v>0</v>
      </c>
      <c r="Z1189" s="99" t="str">
        <f t="shared" si="629"/>
        <v>J=</v>
      </c>
      <c r="AA1189" s="94">
        <f t="shared" si="630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22"/>
        <v>46066</v>
      </c>
      <c r="B1190" s="89">
        <f t="shared" si="615"/>
        <v>0</v>
      </c>
      <c r="C1190" s="89">
        <f t="shared" si="609"/>
        <v>3.1009221856947988E-9</v>
      </c>
      <c r="D1190" s="90">
        <f t="shared" si="623"/>
        <v>7205.03</v>
      </c>
      <c r="E1190" s="91">
        <f t="shared" si="612"/>
        <v>7245.38</v>
      </c>
      <c r="F1190" s="92">
        <f t="shared" si="613"/>
        <v>46011</v>
      </c>
      <c r="G1190" s="93">
        <f t="shared" si="616"/>
        <v>5.6002542668107669E-3</v>
      </c>
      <c r="H1190" s="94">
        <f t="shared" si="614"/>
        <v>46073</v>
      </c>
      <c r="I1190" s="94">
        <f t="shared" si="617"/>
        <v>46073</v>
      </c>
      <c r="J1190" s="95">
        <f t="shared" si="624"/>
        <v>21</v>
      </c>
      <c r="K1190" s="95">
        <f t="shared" si="611"/>
        <v>18</v>
      </c>
      <c r="L1190" s="8">
        <f t="shared" si="625"/>
        <v>1.0047983</v>
      </c>
      <c r="M1190" s="96">
        <f t="shared" si="610"/>
        <v>1.0056002500000001</v>
      </c>
      <c r="N1190" s="96">
        <f t="shared" si="631"/>
        <v>1.1851921856782497</v>
      </c>
      <c r="O1190" s="89">
        <f t="shared" si="608"/>
        <v>1.1908790899999999</v>
      </c>
      <c r="P1190" s="89">
        <f t="shared" si="618"/>
        <v>0</v>
      </c>
      <c r="Q1190" s="11">
        <f t="shared" si="628"/>
        <v>0</v>
      </c>
      <c r="R1190" s="7">
        <f t="shared" si="626"/>
        <v>0</v>
      </c>
      <c r="S1190" s="89">
        <f t="shared" si="607"/>
        <v>0</v>
      </c>
      <c r="T1190" s="98">
        <f t="shared" si="627"/>
        <v>8.5000000000000006E-2</v>
      </c>
      <c r="U1190" s="97">
        <f t="shared" si="632"/>
        <v>18</v>
      </c>
      <c r="V1190" s="97">
        <v>252</v>
      </c>
      <c r="W1190" s="96">
        <f t="shared" si="619"/>
        <v>1.005844153</v>
      </c>
      <c r="X1190" s="89">
        <f t="shared" si="620"/>
        <v>0</v>
      </c>
      <c r="Y1190" s="137">
        <f t="shared" si="621"/>
        <v>0</v>
      </c>
      <c r="Z1190" s="99" t="str">
        <f t="shared" si="629"/>
        <v>J=</v>
      </c>
      <c r="AA1190" s="94">
        <f t="shared" si="630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22"/>
        <v>46067</v>
      </c>
      <c r="B1191" s="89">
        <f t="shared" si="615"/>
        <v>0</v>
      </c>
      <c r="C1191" s="89">
        <f t="shared" si="609"/>
        <v>3.1009221856947988E-9</v>
      </c>
      <c r="D1191" s="90">
        <f t="shared" si="623"/>
        <v>7205.03</v>
      </c>
      <c r="E1191" s="91">
        <f t="shared" si="612"/>
        <v>7245.38</v>
      </c>
      <c r="F1191" s="92">
        <f t="shared" si="613"/>
        <v>46011</v>
      </c>
      <c r="G1191" s="93">
        <f t="shared" si="616"/>
        <v>5.6002542668107669E-3</v>
      </c>
      <c r="H1191" s="94">
        <f t="shared" si="614"/>
        <v>46073</v>
      </c>
      <c r="I1191" s="94">
        <f t="shared" si="617"/>
        <v>46073</v>
      </c>
      <c r="J1191" s="95">
        <f t="shared" si="624"/>
        <v>21</v>
      </c>
      <c r="K1191" s="95">
        <f t="shared" si="611"/>
        <v>19</v>
      </c>
      <c r="L1191" s="8">
        <f t="shared" si="625"/>
        <v>1.0050655399999999</v>
      </c>
      <c r="M1191" s="96">
        <f t="shared" si="610"/>
        <v>1.0056002500000001</v>
      </c>
      <c r="N1191" s="96">
        <f t="shared" si="631"/>
        <v>1.1851921856782497</v>
      </c>
      <c r="O1191" s="89">
        <f t="shared" si="608"/>
        <v>1.1911958199999999</v>
      </c>
      <c r="P1191" s="89">
        <f t="shared" si="618"/>
        <v>0</v>
      </c>
      <c r="Q1191" s="11">
        <f t="shared" si="628"/>
        <v>0</v>
      </c>
      <c r="R1191" s="7">
        <f t="shared" si="626"/>
        <v>0</v>
      </c>
      <c r="S1191" s="89">
        <f t="shared" ref="S1191:S1254" si="633">IF(R1191&gt;0,TRUNC(R1191*P1191,8),0)</f>
        <v>0</v>
      </c>
      <c r="T1191" s="98">
        <f t="shared" si="627"/>
        <v>8.5000000000000006E-2</v>
      </c>
      <c r="U1191" s="97">
        <f t="shared" si="632"/>
        <v>19</v>
      </c>
      <c r="V1191" s="97">
        <v>252</v>
      </c>
      <c r="W1191" s="96">
        <f t="shared" si="619"/>
        <v>1.0061698269999999</v>
      </c>
      <c r="X1191" s="89">
        <f t="shared" si="620"/>
        <v>0</v>
      </c>
      <c r="Y1191" s="137">
        <f t="shared" si="621"/>
        <v>0</v>
      </c>
      <c r="Z1191" s="99" t="str">
        <f t="shared" si="629"/>
        <v>J=</v>
      </c>
      <c r="AA1191" s="94">
        <f t="shared" si="630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22"/>
        <v>46068</v>
      </c>
      <c r="B1192" s="89">
        <f t="shared" si="615"/>
        <v>0</v>
      </c>
      <c r="C1192" s="89">
        <f t="shared" si="609"/>
        <v>3.1009221856947988E-9</v>
      </c>
      <c r="D1192" s="90">
        <f t="shared" si="623"/>
        <v>7205.03</v>
      </c>
      <c r="E1192" s="91">
        <f t="shared" si="612"/>
        <v>7245.38</v>
      </c>
      <c r="F1192" s="92">
        <f t="shared" si="613"/>
        <v>46011</v>
      </c>
      <c r="G1192" s="93">
        <f t="shared" si="616"/>
        <v>5.6002542668107669E-3</v>
      </c>
      <c r="H1192" s="94">
        <f t="shared" si="614"/>
        <v>46073</v>
      </c>
      <c r="I1192" s="94">
        <f t="shared" si="617"/>
        <v>46073</v>
      </c>
      <c r="J1192" s="95">
        <f t="shared" si="624"/>
        <v>21</v>
      </c>
      <c r="K1192" s="95">
        <f t="shared" si="611"/>
        <v>19</v>
      </c>
      <c r="L1192" s="8">
        <f t="shared" si="625"/>
        <v>1.0050655399999999</v>
      </c>
      <c r="M1192" s="96">
        <f t="shared" si="610"/>
        <v>1.0056002500000001</v>
      </c>
      <c r="N1192" s="96">
        <f t="shared" si="631"/>
        <v>1.1851921856782497</v>
      </c>
      <c r="O1192" s="89">
        <f t="shared" si="608"/>
        <v>1.1911958199999999</v>
      </c>
      <c r="P1192" s="89">
        <f t="shared" si="618"/>
        <v>0</v>
      </c>
      <c r="Q1192" s="11">
        <f t="shared" si="628"/>
        <v>0</v>
      </c>
      <c r="R1192" s="7">
        <f t="shared" si="626"/>
        <v>0</v>
      </c>
      <c r="S1192" s="89">
        <f t="shared" si="633"/>
        <v>0</v>
      </c>
      <c r="T1192" s="98">
        <f t="shared" si="627"/>
        <v>8.5000000000000006E-2</v>
      </c>
      <c r="U1192" s="97">
        <f t="shared" si="632"/>
        <v>19</v>
      </c>
      <c r="V1192" s="97">
        <v>252</v>
      </c>
      <c r="W1192" s="96">
        <f t="shared" si="619"/>
        <v>1.0061698269999999</v>
      </c>
      <c r="X1192" s="89">
        <f t="shared" si="620"/>
        <v>0</v>
      </c>
      <c r="Y1192" s="137">
        <f t="shared" si="621"/>
        <v>0</v>
      </c>
      <c r="Z1192" s="99" t="str">
        <f t="shared" si="629"/>
        <v>J=</v>
      </c>
      <c r="AA1192" s="94">
        <f t="shared" si="630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22"/>
        <v>46069</v>
      </c>
      <c r="B1193" s="89">
        <f t="shared" si="615"/>
        <v>0</v>
      </c>
      <c r="C1193" s="89">
        <f t="shared" si="609"/>
        <v>3.1009221856947988E-9</v>
      </c>
      <c r="D1193" s="90">
        <f t="shared" si="623"/>
        <v>7205.03</v>
      </c>
      <c r="E1193" s="91">
        <f t="shared" si="612"/>
        <v>7245.38</v>
      </c>
      <c r="F1193" s="92">
        <f t="shared" si="613"/>
        <v>46011</v>
      </c>
      <c r="G1193" s="93">
        <f t="shared" si="616"/>
        <v>5.6002542668107669E-3</v>
      </c>
      <c r="H1193" s="94">
        <f t="shared" si="614"/>
        <v>46073</v>
      </c>
      <c r="I1193" s="94">
        <f t="shared" si="617"/>
        <v>46073</v>
      </c>
      <c r="J1193" s="95">
        <f t="shared" si="624"/>
        <v>21</v>
      </c>
      <c r="K1193" s="95">
        <f t="shared" si="611"/>
        <v>19</v>
      </c>
      <c r="L1193" s="8">
        <f t="shared" si="625"/>
        <v>1.0050655399999999</v>
      </c>
      <c r="M1193" s="96">
        <f t="shared" si="610"/>
        <v>1.0056002500000001</v>
      </c>
      <c r="N1193" s="96">
        <f t="shared" si="631"/>
        <v>1.1851921856782497</v>
      </c>
      <c r="O1193" s="89">
        <f t="shared" ref="O1193:O1256" si="634">TRUNC(TRUNC((L1193*N1193),15),8)</f>
        <v>1.1911958199999999</v>
      </c>
      <c r="P1193" s="89">
        <f t="shared" si="618"/>
        <v>0</v>
      </c>
      <c r="Q1193" s="11">
        <f t="shared" si="628"/>
        <v>0</v>
      </c>
      <c r="R1193" s="7">
        <f t="shared" si="626"/>
        <v>0</v>
      </c>
      <c r="S1193" s="89">
        <f t="shared" si="633"/>
        <v>0</v>
      </c>
      <c r="T1193" s="98">
        <f t="shared" si="627"/>
        <v>8.5000000000000006E-2</v>
      </c>
      <c r="U1193" s="97">
        <f t="shared" si="632"/>
        <v>19</v>
      </c>
      <c r="V1193" s="97">
        <v>252</v>
      </c>
      <c r="W1193" s="96">
        <f t="shared" si="619"/>
        <v>1.0061698269999999</v>
      </c>
      <c r="X1193" s="89">
        <f t="shared" si="620"/>
        <v>0</v>
      </c>
      <c r="Y1193" s="137">
        <f t="shared" si="621"/>
        <v>0</v>
      </c>
      <c r="Z1193" s="99" t="str">
        <f t="shared" si="629"/>
        <v>J=</v>
      </c>
      <c r="AA1193" s="94">
        <f t="shared" si="630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22"/>
        <v>46070</v>
      </c>
      <c r="B1194" s="89">
        <f t="shared" si="615"/>
        <v>0</v>
      </c>
      <c r="C1194" s="89">
        <f t="shared" ref="C1194:C1257" si="635">C1193-(S1193/O1193)</f>
        <v>3.1009221856947988E-9</v>
      </c>
      <c r="D1194" s="90">
        <f t="shared" si="623"/>
        <v>7205.03</v>
      </c>
      <c r="E1194" s="91">
        <f t="shared" si="612"/>
        <v>7245.38</v>
      </c>
      <c r="F1194" s="92">
        <f t="shared" si="613"/>
        <v>46011</v>
      </c>
      <c r="G1194" s="93">
        <f t="shared" si="616"/>
        <v>5.6002542668107669E-3</v>
      </c>
      <c r="H1194" s="94">
        <f t="shared" si="614"/>
        <v>46073</v>
      </c>
      <c r="I1194" s="94">
        <f t="shared" si="617"/>
        <v>46073</v>
      </c>
      <c r="J1194" s="95">
        <f t="shared" si="624"/>
        <v>21</v>
      </c>
      <c r="K1194" s="95">
        <f t="shared" si="611"/>
        <v>19</v>
      </c>
      <c r="L1194" s="8">
        <f t="shared" si="625"/>
        <v>1.0050655399999999</v>
      </c>
      <c r="M1194" s="96">
        <f t="shared" ref="M1194:M1257" si="636">IF(I1194&gt;I1193,L1193,M1193)</f>
        <v>1.0056002500000001</v>
      </c>
      <c r="N1194" s="96">
        <f t="shared" si="631"/>
        <v>1.1851921856782497</v>
      </c>
      <c r="O1194" s="89">
        <f t="shared" si="634"/>
        <v>1.1911958199999999</v>
      </c>
      <c r="P1194" s="89">
        <f t="shared" si="618"/>
        <v>0</v>
      </c>
      <c r="Q1194" s="11">
        <f t="shared" si="628"/>
        <v>0</v>
      </c>
      <c r="R1194" s="7">
        <f t="shared" si="626"/>
        <v>0</v>
      </c>
      <c r="S1194" s="89">
        <f t="shared" si="633"/>
        <v>0</v>
      </c>
      <c r="T1194" s="98">
        <f t="shared" si="627"/>
        <v>8.5000000000000006E-2</v>
      </c>
      <c r="U1194" s="97">
        <f t="shared" si="632"/>
        <v>19</v>
      </c>
      <c r="V1194" s="97">
        <v>252</v>
      </c>
      <c r="W1194" s="96">
        <f t="shared" si="619"/>
        <v>1.0061698269999999</v>
      </c>
      <c r="X1194" s="89">
        <f t="shared" si="620"/>
        <v>0</v>
      </c>
      <c r="Y1194" s="137">
        <f t="shared" si="621"/>
        <v>0</v>
      </c>
      <c r="Z1194" s="99" t="str">
        <f t="shared" si="629"/>
        <v>J=</v>
      </c>
      <c r="AA1194" s="94">
        <f t="shared" si="630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22"/>
        <v>46071</v>
      </c>
      <c r="B1195" s="89">
        <f t="shared" si="615"/>
        <v>0</v>
      </c>
      <c r="C1195" s="89">
        <f t="shared" si="635"/>
        <v>3.1009221856947988E-9</v>
      </c>
      <c r="D1195" s="90">
        <f t="shared" si="623"/>
        <v>7205.03</v>
      </c>
      <c r="E1195" s="91">
        <f t="shared" si="612"/>
        <v>7245.38</v>
      </c>
      <c r="F1195" s="92">
        <f t="shared" si="613"/>
        <v>46011</v>
      </c>
      <c r="G1195" s="93">
        <f t="shared" si="616"/>
        <v>5.6002542668107669E-3</v>
      </c>
      <c r="H1195" s="94">
        <f t="shared" si="614"/>
        <v>46073</v>
      </c>
      <c r="I1195" s="94">
        <f t="shared" si="617"/>
        <v>46073</v>
      </c>
      <c r="J1195" s="95">
        <f t="shared" si="624"/>
        <v>21</v>
      </c>
      <c r="K1195" s="95">
        <f t="shared" ref="K1195:K1258" si="637">(J1195-(NETWORKDAYS(A1195,I1195,AD$201:AD$502)-1))</f>
        <v>19</v>
      </c>
      <c r="L1195" s="8">
        <f t="shared" si="625"/>
        <v>1.0050655399999999</v>
      </c>
      <c r="M1195" s="96">
        <f t="shared" si="636"/>
        <v>1.0056002500000001</v>
      </c>
      <c r="N1195" s="96">
        <f t="shared" si="631"/>
        <v>1.1851921856782497</v>
      </c>
      <c r="O1195" s="89">
        <f t="shared" si="634"/>
        <v>1.1911958199999999</v>
      </c>
      <c r="P1195" s="89">
        <f t="shared" si="618"/>
        <v>0</v>
      </c>
      <c r="Q1195" s="11">
        <f t="shared" si="628"/>
        <v>0</v>
      </c>
      <c r="R1195" s="7">
        <f t="shared" si="626"/>
        <v>0</v>
      </c>
      <c r="S1195" s="89">
        <f t="shared" si="633"/>
        <v>0</v>
      </c>
      <c r="T1195" s="98">
        <f t="shared" si="627"/>
        <v>8.5000000000000006E-2</v>
      </c>
      <c r="U1195" s="97">
        <f t="shared" si="632"/>
        <v>19</v>
      </c>
      <c r="V1195" s="97">
        <v>252</v>
      </c>
      <c r="W1195" s="96">
        <f t="shared" si="619"/>
        <v>1.0061698269999999</v>
      </c>
      <c r="X1195" s="89">
        <f t="shared" si="620"/>
        <v>0</v>
      </c>
      <c r="Y1195" s="137">
        <f t="shared" si="621"/>
        <v>0</v>
      </c>
      <c r="Z1195" s="99" t="str">
        <f t="shared" si="629"/>
        <v>J=</v>
      </c>
      <c r="AA1195" s="94">
        <f t="shared" si="630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22"/>
        <v>46072</v>
      </c>
      <c r="B1196" s="89">
        <f t="shared" si="615"/>
        <v>0</v>
      </c>
      <c r="C1196" s="89">
        <f t="shared" si="635"/>
        <v>3.1009221856947988E-9</v>
      </c>
      <c r="D1196" s="90">
        <f t="shared" si="623"/>
        <v>7205.03</v>
      </c>
      <c r="E1196" s="91">
        <f t="shared" ref="E1196:E1259" si="638">IF($K1196=1,VLOOKUP($A1195,$AO$10:$AS$200,4),E1195)</f>
        <v>7245.38</v>
      </c>
      <c r="F1196" s="92">
        <f t="shared" ref="F1196:F1259" si="639">IF($K1196=1,VLOOKUP($A1195,$AO$10:$AS$200,5),F1195)</f>
        <v>46011</v>
      </c>
      <c r="G1196" s="93">
        <f t="shared" si="616"/>
        <v>5.6002542668107669E-3</v>
      </c>
      <c r="H1196" s="94">
        <f t="shared" ref="H1196:H1259" si="640">IF(DAY(A1196)=H$9,VLOOKUP(A1196,AH$118:AN$450,4),H1195)</f>
        <v>46073</v>
      </c>
      <c r="I1196" s="94">
        <f t="shared" si="617"/>
        <v>46073</v>
      </c>
      <c r="J1196" s="95">
        <f t="shared" si="624"/>
        <v>21</v>
      </c>
      <c r="K1196" s="95">
        <f t="shared" si="637"/>
        <v>20</v>
      </c>
      <c r="L1196" s="8">
        <f t="shared" si="625"/>
        <v>1.00533286</v>
      </c>
      <c r="M1196" s="96">
        <f t="shared" si="636"/>
        <v>1.0056002500000001</v>
      </c>
      <c r="N1196" s="96">
        <f t="shared" si="631"/>
        <v>1.1851921856782497</v>
      </c>
      <c r="O1196" s="89">
        <f t="shared" si="634"/>
        <v>1.19151264</v>
      </c>
      <c r="P1196" s="89">
        <f t="shared" si="618"/>
        <v>0</v>
      </c>
      <c r="Q1196" s="11">
        <f t="shared" si="628"/>
        <v>0</v>
      </c>
      <c r="R1196" s="7">
        <f t="shared" si="626"/>
        <v>0</v>
      </c>
      <c r="S1196" s="89">
        <f t="shared" si="633"/>
        <v>0</v>
      </c>
      <c r="T1196" s="98">
        <f t="shared" si="627"/>
        <v>8.5000000000000006E-2</v>
      </c>
      <c r="U1196" s="97">
        <f t="shared" si="632"/>
        <v>20</v>
      </c>
      <c r="V1196" s="97">
        <v>252</v>
      </c>
      <c r="W1196" s="96">
        <f t="shared" si="619"/>
        <v>1.006495608</v>
      </c>
      <c r="X1196" s="89">
        <f t="shared" si="620"/>
        <v>0</v>
      </c>
      <c r="Y1196" s="137">
        <f t="shared" si="621"/>
        <v>0</v>
      </c>
      <c r="Z1196" s="99" t="str">
        <f t="shared" si="629"/>
        <v>J=</v>
      </c>
      <c r="AA1196" s="94">
        <f t="shared" si="630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22"/>
        <v>46073</v>
      </c>
      <c r="B1197" s="89">
        <f t="shared" si="615"/>
        <v>0</v>
      </c>
      <c r="C1197" s="89">
        <f t="shared" si="635"/>
        <v>3.1009221856947988E-9</v>
      </c>
      <c r="D1197" s="90">
        <f t="shared" si="623"/>
        <v>7205.03</v>
      </c>
      <c r="E1197" s="91">
        <f t="shared" si="638"/>
        <v>7245.38</v>
      </c>
      <c r="F1197" s="92">
        <f t="shared" si="639"/>
        <v>46011</v>
      </c>
      <c r="G1197" s="93">
        <f t="shared" si="616"/>
        <v>5.6002542668107669E-3</v>
      </c>
      <c r="H1197" s="94">
        <f t="shared" si="640"/>
        <v>46101</v>
      </c>
      <c r="I1197" s="94">
        <f t="shared" si="617"/>
        <v>46073</v>
      </c>
      <c r="J1197" s="95">
        <f t="shared" si="624"/>
        <v>21</v>
      </c>
      <c r="K1197" s="95">
        <f t="shared" si="637"/>
        <v>21</v>
      </c>
      <c r="L1197" s="8">
        <f t="shared" si="625"/>
        <v>1.0056002500000001</v>
      </c>
      <c r="M1197" s="96">
        <f t="shared" si="636"/>
        <v>1.0056002500000001</v>
      </c>
      <c r="N1197" s="96">
        <f t="shared" si="631"/>
        <v>1.1851921856782497</v>
      </c>
      <c r="O1197" s="89">
        <f t="shared" si="634"/>
        <v>1.19182955</v>
      </c>
      <c r="P1197" s="89">
        <f t="shared" si="618"/>
        <v>0</v>
      </c>
      <c r="Q1197" s="11">
        <f t="shared" si="628"/>
        <v>39</v>
      </c>
      <c r="R1197" s="7">
        <f t="shared" si="626"/>
        <v>2.9637E-2</v>
      </c>
      <c r="S1197" s="89">
        <f t="shared" si="633"/>
        <v>0</v>
      </c>
      <c r="T1197" s="98">
        <f t="shared" si="627"/>
        <v>8.5000000000000006E-2</v>
      </c>
      <c r="U1197" s="97">
        <f t="shared" si="632"/>
        <v>21</v>
      </c>
      <c r="V1197" s="97">
        <v>252</v>
      </c>
      <c r="W1197" s="96">
        <f t="shared" si="619"/>
        <v>1.0068214929999999</v>
      </c>
      <c r="X1197" s="89">
        <f t="shared" si="620"/>
        <v>0</v>
      </c>
      <c r="Y1197" s="137">
        <f t="shared" si="621"/>
        <v>0</v>
      </c>
      <c r="Z1197" s="99" t="str">
        <f t="shared" si="629"/>
        <v>J=</v>
      </c>
      <c r="AA1197" s="94">
        <f t="shared" si="630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22"/>
        <v>46074</v>
      </c>
      <c r="B1198" s="89">
        <f t="shared" si="615"/>
        <v>0</v>
      </c>
      <c r="C1198" s="89">
        <f t="shared" si="635"/>
        <v>3.1009221856947988E-9</v>
      </c>
      <c r="D1198" s="90">
        <f t="shared" si="623"/>
        <v>7205.03</v>
      </c>
      <c r="E1198" s="91">
        <f t="shared" si="638"/>
        <v>7245.38</v>
      </c>
      <c r="F1198" s="92">
        <f t="shared" si="639"/>
        <v>46042</v>
      </c>
      <c r="G1198" s="93">
        <f t="shared" si="616"/>
        <v>5.6002542668107669E-3</v>
      </c>
      <c r="H1198" s="94">
        <f t="shared" si="640"/>
        <v>46101</v>
      </c>
      <c r="I1198" s="94">
        <f t="shared" si="617"/>
        <v>46101</v>
      </c>
      <c r="J1198" s="95">
        <f t="shared" si="624"/>
        <v>20</v>
      </c>
      <c r="K1198" s="95">
        <f t="shared" si="637"/>
        <v>1</v>
      </c>
      <c r="L1198" s="8">
        <f t="shared" si="625"/>
        <v>1.0002792700000001</v>
      </c>
      <c r="M1198" s="96">
        <f t="shared" si="636"/>
        <v>1.0056002500000001</v>
      </c>
      <c r="N1198" s="96">
        <f t="shared" si="631"/>
        <v>1.1918295582160945</v>
      </c>
      <c r="O1198" s="89">
        <f t="shared" si="634"/>
        <v>1.1921624</v>
      </c>
      <c r="P1198" s="89">
        <f t="shared" si="618"/>
        <v>0</v>
      </c>
      <c r="Q1198" s="11">
        <f t="shared" si="628"/>
        <v>0</v>
      </c>
      <c r="R1198" s="7">
        <f t="shared" si="626"/>
        <v>0</v>
      </c>
      <c r="S1198" s="89">
        <f t="shared" si="633"/>
        <v>0</v>
      </c>
      <c r="T1198" s="98">
        <f t="shared" si="627"/>
        <v>8.5000000000000006E-2</v>
      </c>
      <c r="U1198" s="97">
        <f t="shared" si="632"/>
        <v>1</v>
      </c>
      <c r="V1198" s="97">
        <v>252</v>
      </c>
      <c r="W1198" s="96">
        <f t="shared" si="619"/>
        <v>1.0003237819999999</v>
      </c>
      <c r="X1198" s="89">
        <f t="shared" si="620"/>
        <v>0</v>
      </c>
      <c r="Y1198" s="137">
        <f t="shared" si="621"/>
        <v>0</v>
      </c>
      <c r="Z1198" s="99" t="str">
        <f t="shared" si="629"/>
        <v>J=</v>
      </c>
      <c r="AA1198" s="94">
        <f t="shared" si="630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22"/>
        <v>46075</v>
      </c>
      <c r="B1199" s="89">
        <f t="shared" si="615"/>
        <v>0</v>
      </c>
      <c r="C1199" s="89">
        <f t="shared" si="635"/>
        <v>3.1009221856947988E-9</v>
      </c>
      <c r="D1199" s="90">
        <f t="shared" si="623"/>
        <v>7205.03</v>
      </c>
      <c r="E1199" s="91">
        <f t="shared" si="638"/>
        <v>7245.38</v>
      </c>
      <c r="F1199" s="92">
        <f t="shared" si="639"/>
        <v>46042</v>
      </c>
      <c r="G1199" s="93">
        <f t="shared" si="616"/>
        <v>5.6002542668107669E-3</v>
      </c>
      <c r="H1199" s="94">
        <f t="shared" si="640"/>
        <v>46101</v>
      </c>
      <c r="I1199" s="94">
        <f t="shared" si="617"/>
        <v>46101</v>
      </c>
      <c r="J1199" s="95">
        <f t="shared" si="624"/>
        <v>20</v>
      </c>
      <c r="K1199" s="95">
        <f t="shared" si="637"/>
        <v>1</v>
      </c>
      <c r="L1199" s="8">
        <f t="shared" si="625"/>
        <v>1.0002792700000001</v>
      </c>
      <c r="M1199" s="96">
        <f t="shared" si="636"/>
        <v>1.0056002500000001</v>
      </c>
      <c r="N1199" s="96">
        <f t="shared" si="631"/>
        <v>1.1918295582160945</v>
      </c>
      <c r="O1199" s="89">
        <f t="shared" si="634"/>
        <v>1.1921624</v>
      </c>
      <c r="P1199" s="89">
        <f t="shared" si="618"/>
        <v>0</v>
      </c>
      <c r="Q1199" s="11">
        <f t="shared" si="628"/>
        <v>0</v>
      </c>
      <c r="R1199" s="7">
        <f t="shared" si="626"/>
        <v>0</v>
      </c>
      <c r="S1199" s="89">
        <f t="shared" si="633"/>
        <v>0</v>
      </c>
      <c r="T1199" s="98">
        <f t="shared" si="627"/>
        <v>8.5000000000000006E-2</v>
      </c>
      <c r="U1199" s="97">
        <f t="shared" si="632"/>
        <v>1</v>
      </c>
      <c r="V1199" s="97">
        <v>252</v>
      </c>
      <c r="W1199" s="96">
        <f t="shared" si="619"/>
        <v>1.0003237819999999</v>
      </c>
      <c r="X1199" s="89">
        <f t="shared" si="620"/>
        <v>0</v>
      </c>
      <c r="Y1199" s="137">
        <f t="shared" si="621"/>
        <v>0</v>
      </c>
      <c r="Z1199" s="99" t="str">
        <f t="shared" si="629"/>
        <v>J=</v>
      </c>
      <c r="AA1199" s="94">
        <f t="shared" si="630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22"/>
        <v>46076</v>
      </c>
      <c r="B1200" s="89">
        <f t="shared" si="615"/>
        <v>0</v>
      </c>
      <c r="C1200" s="89">
        <f t="shared" si="635"/>
        <v>3.1009221856947988E-9</v>
      </c>
      <c r="D1200" s="90">
        <f t="shared" si="623"/>
        <v>7205.03</v>
      </c>
      <c r="E1200" s="91">
        <f t="shared" si="638"/>
        <v>7245.38</v>
      </c>
      <c r="F1200" s="92">
        <f t="shared" si="639"/>
        <v>46042</v>
      </c>
      <c r="G1200" s="93">
        <f t="shared" si="616"/>
        <v>5.6002542668107669E-3</v>
      </c>
      <c r="H1200" s="94">
        <f t="shared" si="640"/>
        <v>46101</v>
      </c>
      <c r="I1200" s="94">
        <f t="shared" si="617"/>
        <v>46101</v>
      </c>
      <c r="J1200" s="95">
        <f t="shared" si="624"/>
        <v>20</v>
      </c>
      <c r="K1200" s="95">
        <f t="shared" si="637"/>
        <v>1</v>
      </c>
      <c r="L1200" s="8">
        <f t="shared" si="625"/>
        <v>1.0002792700000001</v>
      </c>
      <c r="M1200" s="96">
        <f t="shared" si="636"/>
        <v>1.0056002500000001</v>
      </c>
      <c r="N1200" s="96">
        <f t="shared" si="631"/>
        <v>1.1918295582160945</v>
      </c>
      <c r="O1200" s="89">
        <f t="shared" si="634"/>
        <v>1.1921624</v>
      </c>
      <c r="P1200" s="89">
        <f t="shared" si="618"/>
        <v>0</v>
      </c>
      <c r="Q1200" s="11">
        <f t="shared" si="628"/>
        <v>0</v>
      </c>
      <c r="R1200" s="7">
        <f t="shared" si="626"/>
        <v>0</v>
      </c>
      <c r="S1200" s="89">
        <f t="shared" si="633"/>
        <v>0</v>
      </c>
      <c r="T1200" s="98">
        <f t="shared" si="627"/>
        <v>8.5000000000000006E-2</v>
      </c>
      <c r="U1200" s="97">
        <f t="shared" si="632"/>
        <v>1</v>
      </c>
      <c r="V1200" s="97">
        <v>252</v>
      </c>
      <c r="W1200" s="96">
        <f t="shared" si="619"/>
        <v>1.0003237819999999</v>
      </c>
      <c r="X1200" s="89">
        <f t="shared" si="620"/>
        <v>0</v>
      </c>
      <c r="Y1200" s="137">
        <f t="shared" si="621"/>
        <v>0</v>
      </c>
      <c r="Z1200" s="99" t="str">
        <f t="shared" si="629"/>
        <v>J=</v>
      </c>
      <c r="AA1200" s="94">
        <f t="shared" si="630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22"/>
        <v>46077</v>
      </c>
      <c r="B1201" s="89">
        <f t="shared" si="615"/>
        <v>0</v>
      </c>
      <c r="C1201" s="89">
        <f t="shared" si="635"/>
        <v>3.1009221856947988E-9</v>
      </c>
      <c r="D1201" s="90">
        <f t="shared" si="623"/>
        <v>7205.03</v>
      </c>
      <c r="E1201" s="91">
        <f t="shared" si="638"/>
        <v>7245.38</v>
      </c>
      <c r="F1201" s="92">
        <f t="shared" si="639"/>
        <v>46042</v>
      </c>
      <c r="G1201" s="93">
        <f t="shared" si="616"/>
        <v>5.6002542668107669E-3</v>
      </c>
      <c r="H1201" s="94">
        <f t="shared" si="640"/>
        <v>46101</v>
      </c>
      <c r="I1201" s="94">
        <f t="shared" si="617"/>
        <v>46101</v>
      </c>
      <c r="J1201" s="95">
        <f t="shared" si="624"/>
        <v>20</v>
      </c>
      <c r="K1201" s="95">
        <f t="shared" si="637"/>
        <v>2</v>
      </c>
      <c r="L1201" s="8">
        <f t="shared" si="625"/>
        <v>1.0005586099999999</v>
      </c>
      <c r="M1201" s="96">
        <f t="shared" si="636"/>
        <v>1.0056002500000001</v>
      </c>
      <c r="N1201" s="96">
        <f t="shared" si="631"/>
        <v>1.1918295582160945</v>
      </c>
      <c r="O1201" s="89">
        <f t="shared" si="634"/>
        <v>1.1924953199999999</v>
      </c>
      <c r="P1201" s="89">
        <f t="shared" si="618"/>
        <v>0</v>
      </c>
      <c r="Q1201" s="11">
        <f t="shared" si="628"/>
        <v>0</v>
      </c>
      <c r="R1201" s="7">
        <f t="shared" si="626"/>
        <v>0</v>
      </c>
      <c r="S1201" s="89">
        <f t="shared" si="633"/>
        <v>0</v>
      </c>
      <c r="T1201" s="98">
        <f t="shared" si="627"/>
        <v>8.5000000000000006E-2</v>
      </c>
      <c r="U1201" s="97">
        <f t="shared" si="632"/>
        <v>2</v>
      </c>
      <c r="V1201" s="97">
        <v>252</v>
      </c>
      <c r="W1201" s="96">
        <f t="shared" si="619"/>
        <v>1.00064767</v>
      </c>
      <c r="X1201" s="89">
        <f t="shared" si="620"/>
        <v>0</v>
      </c>
      <c r="Y1201" s="137">
        <f t="shared" si="621"/>
        <v>0</v>
      </c>
      <c r="Z1201" s="99" t="str">
        <f t="shared" si="629"/>
        <v>J=</v>
      </c>
      <c r="AA1201" s="94">
        <f t="shared" si="630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22"/>
        <v>46078</v>
      </c>
      <c r="B1202" s="89">
        <f t="shared" si="615"/>
        <v>0</v>
      </c>
      <c r="C1202" s="89">
        <f t="shared" si="635"/>
        <v>3.1009221856947988E-9</v>
      </c>
      <c r="D1202" s="90">
        <f t="shared" si="623"/>
        <v>7205.03</v>
      </c>
      <c r="E1202" s="91">
        <f t="shared" si="638"/>
        <v>7245.38</v>
      </c>
      <c r="F1202" s="92">
        <f t="shared" si="639"/>
        <v>46042</v>
      </c>
      <c r="G1202" s="93">
        <f t="shared" si="616"/>
        <v>5.6002542668107669E-3</v>
      </c>
      <c r="H1202" s="94">
        <f t="shared" si="640"/>
        <v>46101</v>
      </c>
      <c r="I1202" s="94">
        <f t="shared" si="617"/>
        <v>46101</v>
      </c>
      <c r="J1202" s="95">
        <f t="shared" si="624"/>
        <v>20</v>
      </c>
      <c r="K1202" s="95">
        <f t="shared" si="637"/>
        <v>3</v>
      </c>
      <c r="L1202" s="8">
        <f t="shared" si="625"/>
        <v>1.0008380400000001</v>
      </c>
      <c r="M1202" s="96">
        <f t="shared" si="636"/>
        <v>1.0056002500000001</v>
      </c>
      <c r="N1202" s="96">
        <f t="shared" si="631"/>
        <v>1.1918295582160945</v>
      </c>
      <c r="O1202" s="89">
        <f t="shared" si="634"/>
        <v>1.1928283500000001</v>
      </c>
      <c r="P1202" s="89">
        <f t="shared" si="618"/>
        <v>0</v>
      </c>
      <c r="Q1202" s="11">
        <f t="shared" si="628"/>
        <v>0</v>
      </c>
      <c r="R1202" s="7">
        <f t="shared" si="626"/>
        <v>0</v>
      </c>
      <c r="S1202" s="89">
        <f t="shared" si="633"/>
        <v>0</v>
      </c>
      <c r="T1202" s="98">
        <f t="shared" si="627"/>
        <v>8.5000000000000006E-2</v>
      </c>
      <c r="U1202" s="97">
        <f t="shared" si="632"/>
        <v>3</v>
      </c>
      <c r="V1202" s="97">
        <v>252</v>
      </c>
      <c r="W1202" s="96">
        <f t="shared" si="619"/>
        <v>1.000971662</v>
      </c>
      <c r="X1202" s="89">
        <f t="shared" si="620"/>
        <v>0</v>
      </c>
      <c r="Y1202" s="137">
        <f t="shared" si="621"/>
        <v>0</v>
      </c>
      <c r="Z1202" s="99" t="str">
        <f t="shared" si="629"/>
        <v>J=</v>
      </c>
      <c r="AA1202" s="94">
        <f t="shared" si="630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22"/>
        <v>46079</v>
      </c>
      <c r="B1203" s="89">
        <f t="shared" si="615"/>
        <v>0</v>
      </c>
      <c r="C1203" s="89">
        <f t="shared" si="635"/>
        <v>3.1009221856947988E-9</v>
      </c>
      <c r="D1203" s="90">
        <f t="shared" si="623"/>
        <v>7205.03</v>
      </c>
      <c r="E1203" s="91">
        <f t="shared" si="638"/>
        <v>7245.38</v>
      </c>
      <c r="F1203" s="92">
        <f t="shared" si="639"/>
        <v>46042</v>
      </c>
      <c r="G1203" s="93">
        <f t="shared" si="616"/>
        <v>5.6002542668107669E-3</v>
      </c>
      <c r="H1203" s="94">
        <f t="shared" si="640"/>
        <v>46101</v>
      </c>
      <c r="I1203" s="94">
        <f t="shared" si="617"/>
        <v>46101</v>
      </c>
      <c r="J1203" s="95">
        <f t="shared" si="624"/>
        <v>20</v>
      </c>
      <c r="K1203" s="95">
        <f t="shared" si="637"/>
        <v>4</v>
      </c>
      <c r="L1203" s="8">
        <f t="shared" si="625"/>
        <v>1.00111755</v>
      </c>
      <c r="M1203" s="96">
        <f t="shared" si="636"/>
        <v>1.0056002500000001</v>
      </c>
      <c r="N1203" s="96">
        <f t="shared" si="631"/>
        <v>1.1918295582160945</v>
      </c>
      <c r="O1203" s="89">
        <f t="shared" si="634"/>
        <v>1.1931614800000001</v>
      </c>
      <c r="P1203" s="89">
        <f t="shared" si="618"/>
        <v>0</v>
      </c>
      <c r="Q1203" s="11">
        <f t="shared" si="628"/>
        <v>0</v>
      </c>
      <c r="R1203" s="7">
        <f t="shared" si="626"/>
        <v>0</v>
      </c>
      <c r="S1203" s="89">
        <f t="shared" si="633"/>
        <v>0</v>
      </c>
      <c r="T1203" s="98">
        <f t="shared" si="627"/>
        <v>8.5000000000000006E-2</v>
      </c>
      <c r="U1203" s="97">
        <f t="shared" si="632"/>
        <v>4</v>
      </c>
      <c r="V1203" s="97">
        <v>252</v>
      </c>
      <c r="W1203" s="96">
        <f t="shared" si="619"/>
        <v>1.001295759</v>
      </c>
      <c r="X1203" s="89">
        <f t="shared" si="620"/>
        <v>0</v>
      </c>
      <c r="Y1203" s="137">
        <f t="shared" si="621"/>
        <v>0</v>
      </c>
      <c r="Z1203" s="99" t="str">
        <f t="shared" si="629"/>
        <v>J=</v>
      </c>
      <c r="AA1203" s="94">
        <f t="shared" si="630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22"/>
        <v>46080</v>
      </c>
      <c r="B1204" s="89">
        <f t="shared" si="615"/>
        <v>0</v>
      </c>
      <c r="C1204" s="89">
        <f t="shared" si="635"/>
        <v>3.1009221856947988E-9</v>
      </c>
      <c r="D1204" s="90">
        <f t="shared" si="623"/>
        <v>7205.03</v>
      </c>
      <c r="E1204" s="91">
        <f t="shared" si="638"/>
        <v>7245.38</v>
      </c>
      <c r="F1204" s="92">
        <f t="shared" si="639"/>
        <v>46042</v>
      </c>
      <c r="G1204" s="93">
        <f t="shared" si="616"/>
        <v>5.6002542668107669E-3</v>
      </c>
      <c r="H1204" s="94">
        <f t="shared" si="640"/>
        <v>46101</v>
      </c>
      <c r="I1204" s="94">
        <f t="shared" si="617"/>
        <v>46101</v>
      </c>
      <c r="J1204" s="95">
        <f t="shared" si="624"/>
        <v>20</v>
      </c>
      <c r="K1204" s="95">
        <f t="shared" si="637"/>
        <v>5</v>
      </c>
      <c r="L1204" s="8">
        <f t="shared" si="625"/>
        <v>1.00139713</v>
      </c>
      <c r="M1204" s="96">
        <f t="shared" si="636"/>
        <v>1.0056002500000001</v>
      </c>
      <c r="N1204" s="96">
        <f t="shared" si="631"/>
        <v>1.1918295582160945</v>
      </c>
      <c r="O1204" s="89">
        <f t="shared" si="634"/>
        <v>1.1934946900000001</v>
      </c>
      <c r="P1204" s="89">
        <f t="shared" si="618"/>
        <v>0</v>
      </c>
      <c r="Q1204" s="11">
        <f t="shared" si="628"/>
        <v>0</v>
      </c>
      <c r="R1204" s="7">
        <f t="shared" si="626"/>
        <v>0</v>
      </c>
      <c r="S1204" s="89">
        <f t="shared" si="633"/>
        <v>0</v>
      </c>
      <c r="T1204" s="98">
        <f t="shared" si="627"/>
        <v>8.5000000000000006E-2</v>
      </c>
      <c r="U1204" s="97">
        <f t="shared" si="632"/>
        <v>5</v>
      </c>
      <c r="V1204" s="97">
        <v>252</v>
      </c>
      <c r="W1204" s="96">
        <f t="shared" si="619"/>
        <v>1.0016199610000001</v>
      </c>
      <c r="X1204" s="89">
        <f t="shared" si="620"/>
        <v>0</v>
      </c>
      <c r="Y1204" s="137">
        <f t="shared" si="621"/>
        <v>0</v>
      </c>
      <c r="Z1204" s="99" t="str">
        <f t="shared" si="629"/>
        <v>J=</v>
      </c>
      <c r="AA1204" s="94">
        <f t="shared" si="630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22"/>
        <v>46081</v>
      </c>
      <c r="B1205" s="89">
        <f t="shared" si="615"/>
        <v>0</v>
      </c>
      <c r="C1205" s="89">
        <f t="shared" si="635"/>
        <v>3.1009221856947988E-9</v>
      </c>
      <c r="D1205" s="90">
        <f t="shared" si="623"/>
        <v>7205.03</v>
      </c>
      <c r="E1205" s="91">
        <f t="shared" si="638"/>
        <v>7245.38</v>
      </c>
      <c r="F1205" s="92">
        <f t="shared" si="639"/>
        <v>46042</v>
      </c>
      <c r="G1205" s="93">
        <f t="shared" si="616"/>
        <v>5.6002542668107669E-3</v>
      </c>
      <c r="H1205" s="94">
        <f t="shared" si="640"/>
        <v>46101</v>
      </c>
      <c r="I1205" s="94">
        <f t="shared" si="617"/>
        <v>46101</v>
      </c>
      <c r="J1205" s="95">
        <f t="shared" si="624"/>
        <v>20</v>
      </c>
      <c r="K1205" s="95">
        <f t="shared" si="637"/>
        <v>6</v>
      </c>
      <c r="L1205" s="8">
        <f t="shared" si="625"/>
        <v>1.0016767900000001</v>
      </c>
      <c r="M1205" s="96">
        <f t="shared" si="636"/>
        <v>1.0056002500000001</v>
      </c>
      <c r="N1205" s="96">
        <f t="shared" si="631"/>
        <v>1.1918295582160945</v>
      </c>
      <c r="O1205" s="89">
        <f t="shared" si="634"/>
        <v>1.1938279999999999</v>
      </c>
      <c r="P1205" s="89">
        <f t="shared" si="618"/>
        <v>0</v>
      </c>
      <c r="Q1205" s="11">
        <f t="shared" si="628"/>
        <v>0</v>
      </c>
      <c r="R1205" s="7">
        <f t="shared" si="626"/>
        <v>0</v>
      </c>
      <c r="S1205" s="89">
        <f t="shared" si="633"/>
        <v>0</v>
      </c>
      <c r="T1205" s="98">
        <f t="shared" si="627"/>
        <v>8.5000000000000006E-2</v>
      </c>
      <c r="U1205" s="97">
        <f t="shared" si="632"/>
        <v>6</v>
      </c>
      <c r="V1205" s="97">
        <v>252</v>
      </c>
      <c r="W1205" s="96">
        <f t="shared" si="619"/>
        <v>1.0019442679999999</v>
      </c>
      <c r="X1205" s="89">
        <f t="shared" si="620"/>
        <v>0</v>
      </c>
      <c r="Y1205" s="137">
        <f t="shared" si="621"/>
        <v>0</v>
      </c>
      <c r="Z1205" s="99" t="str">
        <f t="shared" si="629"/>
        <v>J=</v>
      </c>
      <c r="AA1205" s="94">
        <f t="shared" si="630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22"/>
        <v>46082</v>
      </c>
      <c r="B1206" s="89">
        <f t="shared" si="615"/>
        <v>0</v>
      </c>
      <c r="C1206" s="89">
        <f t="shared" si="635"/>
        <v>3.1009221856947988E-9</v>
      </c>
      <c r="D1206" s="90">
        <f t="shared" si="623"/>
        <v>7205.03</v>
      </c>
      <c r="E1206" s="91">
        <f t="shared" si="638"/>
        <v>7245.38</v>
      </c>
      <c r="F1206" s="92">
        <f t="shared" si="639"/>
        <v>46042</v>
      </c>
      <c r="G1206" s="93">
        <f t="shared" si="616"/>
        <v>5.6002542668107669E-3</v>
      </c>
      <c r="H1206" s="94">
        <f t="shared" si="640"/>
        <v>46101</v>
      </c>
      <c r="I1206" s="94">
        <f t="shared" si="617"/>
        <v>46101</v>
      </c>
      <c r="J1206" s="95">
        <f t="shared" si="624"/>
        <v>20</v>
      </c>
      <c r="K1206" s="95">
        <f t="shared" si="637"/>
        <v>6</v>
      </c>
      <c r="L1206" s="8">
        <f t="shared" si="625"/>
        <v>1.0016767900000001</v>
      </c>
      <c r="M1206" s="96">
        <f t="shared" si="636"/>
        <v>1.0056002500000001</v>
      </c>
      <c r="N1206" s="96">
        <f t="shared" si="631"/>
        <v>1.1918295582160945</v>
      </c>
      <c r="O1206" s="89">
        <f t="shared" si="634"/>
        <v>1.1938279999999999</v>
      </c>
      <c r="P1206" s="89">
        <f t="shared" si="618"/>
        <v>0</v>
      </c>
      <c r="Q1206" s="11">
        <f t="shared" si="628"/>
        <v>0</v>
      </c>
      <c r="R1206" s="7">
        <f t="shared" si="626"/>
        <v>0</v>
      </c>
      <c r="S1206" s="89">
        <f t="shared" si="633"/>
        <v>0</v>
      </c>
      <c r="T1206" s="98">
        <f t="shared" si="627"/>
        <v>8.5000000000000006E-2</v>
      </c>
      <c r="U1206" s="97">
        <f t="shared" si="632"/>
        <v>6</v>
      </c>
      <c r="V1206" s="97">
        <v>252</v>
      </c>
      <c r="W1206" s="96">
        <f t="shared" si="619"/>
        <v>1.0019442679999999</v>
      </c>
      <c r="X1206" s="89">
        <f t="shared" si="620"/>
        <v>0</v>
      </c>
      <c r="Y1206" s="137">
        <f t="shared" si="621"/>
        <v>0</v>
      </c>
      <c r="Z1206" s="99" t="str">
        <f t="shared" si="629"/>
        <v>J=</v>
      </c>
      <c r="AA1206" s="94">
        <f t="shared" si="630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22"/>
        <v>46083</v>
      </c>
      <c r="B1207" s="89">
        <f t="shared" si="615"/>
        <v>0</v>
      </c>
      <c r="C1207" s="89">
        <f t="shared" si="635"/>
        <v>3.1009221856947988E-9</v>
      </c>
      <c r="D1207" s="90">
        <f t="shared" si="623"/>
        <v>7205.03</v>
      </c>
      <c r="E1207" s="91">
        <f t="shared" si="638"/>
        <v>7245.38</v>
      </c>
      <c r="F1207" s="92">
        <f t="shared" si="639"/>
        <v>46042</v>
      </c>
      <c r="G1207" s="93">
        <f t="shared" si="616"/>
        <v>5.6002542668107669E-3</v>
      </c>
      <c r="H1207" s="94">
        <f t="shared" si="640"/>
        <v>46101</v>
      </c>
      <c r="I1207" s="94">
        <f t="shared" si="617"/>
        <v>46101</v>
      </c>
      <c r="J1207" s="95">
        <f t="shared" si="624"/>
        <v>20</v>
      </c>
      <c r="K1207" s="95">
        <f t="shared" si="637"/>
        <v>6</v>
      </c>
      <c r="L1207" s="8">
        <f t="shared" si="625"/>
        <v>1.0016767900000001</v>
      </c>
      <c r="M1207" s="96">
        <f t="shared" si="636"/>
        <v>1.0056002500000001</v>
      </c>
      <c r="N1207" s="96">
        <f t="shared" si="631"/>
        <v>1.1918295582160945</v>
      </c>
      <c r="O1207" s="89">
        <f t="shared" si="634"/>
        <v>1.1938279999999999</v>
      </c>
      <c r="P1207" s="89">
        <f t="shared" si="618"/>
        <v>0</v>
      </c>
      <c r="Q1207" s="11">
        <f t="shared" si="628"/>
        <v>0</v>
      </c>
      <c r="R1207" s="7">
        <f t="shared" si="626"/>
        <v>0</v>
      </c>
      <c r="S1207" s="89">
        <f t="shared" si="633"/>
        <v>0</v>
      </c>
      <c r="T1207" s="98">
        <f t="shared" si="627"/>
        <v>8.5000000000000006E-2</v>
      </c>
      <c r="U1207" s="97">
        <f t="shared" si="632"/>
        <v>6</v>
      </c>
      <c r="V1207" s="97">
        <v>252</v>
      </c>
      <c r="W1207" s="96">
        <f t="shared" si="619"/>
        <v>1.0019442679999999</v>
      </c>
      <c r="X1207" s="89">
        <f t="shared" si="620"/>
        <v>0</v>
      </c>
      <c r="Y1207" s="137">
        <f t="shared" si="621"/>
        <v>0</v>
      </c>
      <c r="Z1207" s="99" t="str">
        <f t="shared" si="629"/>
        <v>J=</v>
      </c>
      <c r="AA1207" s="94">
        <f t="shared" si="630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22"/>
        <v>46084</v>
      </c>
      <c r="B1208" s="89">
        <f t="shared" si="615"/>
        <v>0</v>
      </c>
      <c r="C1208" s="89">
        <f t="shared" si="635"/>
        <v>3.1009221856947988E-9</v>
      </c>
      <c r="D1208" s="90">
        <f t="shared" si="623"/>
        <v>7205.03</v>
      </c>
      <c r="E1208" s="91">
        <f t="shared" si="638"/>
        <v>7245.38</v>
      </c>
      <c r="F1208" s="92">
        <f t="shared" si="639"/>
        <v>46042</v>
      </c>
      <c r="G1208" s="93">
        <f t="shared" si="616"/>
        <v>5.6002542668107669E-3</v>
      </c>
      <c r="H1208" s="94">
        <f t="shared" si="640"/>
        <v>46101</v>
      </c>
      <c r="I1208" s="94">
        <f t="shared" si="617"/>
        <v>46101</v>
      </c>
      <c r="J1208" s="95">
        <f t="shared" si="624"/>
        <v>20</v>
      </c>
      <c r="K1208" s="95">
        <f t="shared" si="637"/>
        <v>7</v>
      </c>
      <c r="L1208" s="8">
        <f t="shared" si="625"/>
        <v>1.00195653</v>
      </c>
      <c r="M1208" s="96">
        <f t="shared" si="636"/>
        <v>1.0056002500000001</v>
      </c>
      <c r="N1208" s="96">
        <f t="shared" si="631"/>
        <v>1.1918295582160945</v>
      </c>
      <c r="O1208" s="89">
        <f t="shared" si="634"/>
        <v>1.1941614</v>
      </c>
      <c r="P1208" s="89">
        <f t="shared" si="618"/>
        <v>0</v>
      </c>
      <c r="Q1208" s="11">
        <f t="shared" si="628"/>
        <v>0</v>
      </c>
      <c r="R1208" s="7">
        <f t="shared" si="626"/>
        <v>0</v>
      </c>
      <c r="S1208" s="89">
        <f t="shared" si="633"/>
        <v>0</v>
      </c>
      <c r="T1208" s="98">
        <f t="shared" si="627"/>
        <v>8.5000000000000006E-2</v>
      </c>
      <c r="U1208" s="97">
        <f t="shared" si="632"/>
        <v>7</v>
      </c>
      <c r="V1208" s="97">
        <v>252</v>
      </c>
      <c r="W1208" s="96">
        <f t="shared" si="619"/>
        <v>1.00226868</v>
      </c>
      <c r="X1208" s="89">
        <f t="shared" si="620"/>
        <v>0</v>
      </c>
      <c r="Y1208" s="137">
        <f t="shared" si="621"/>
        <v>0</v>
      </c>
      <c r="Z1208" s="99" t="str">
        <f t="shared" si="629"/>
        <v>J=</v>
      </c>
      <c r="AA1208" s="94">
        <f t="shared" si="630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22"/>
        <v>46085</v>
      </c>
      <c r="B1209" s="89">
        <f t="shared" si="615"/>
        <v>0</v>
      </c>
      <c r="C1209" s="89">
        <f t="shared" si="635"/>
        <v>3.1009221856947988E-9</v>
      </c>
      <c r="D1209" s="90">
        <f t="shared" si="623"/>
        <v>7205.03</v>
      </c>
      <c r="E1209" s="91">
        <f t="shared" si="638"/>
        <v>7245.38</v>
      </c>
      <c r="F1209" s="92">
        <f t="shared" si="639"/>
        <v>46042</v>
      </c>
      <c r="G1209" s="93">
        <f t="shared" si="616"/>
        <v>5.6002542668107669E-3</v>
      </c>
      <c r="H1209" s="94">
        <f t="shared" si="640"/>
        <v>46101</v>
      </c>
      <c r="I1209" s="94">
        <f t="shared" si="617"/>
        <v>46101</v>
      </c>
      <c r="J1209" s="95">
        <f t="shared" si="624"/>
        <v>20</v>
      </c>
      <c r="K1209" s="95">
        <f t="shared" si="637"/>
        <v>8</v>
      </c>
      <c r="L1209" s="8">
        <f t="shared" si="625"/>
        <v>1.0022363400000001</v>
      </c>
      <c r="M1209" s="96">
        <f t="shared" si="636"/>
        <v>1.0056002500000001</v>
      </c>
      <c r="N1209" s="96">
        <f t="shared" si="631"/>
        <v>1.1918295582160945</v>
      </c>
      <c r="O1209" s="89">
        <f t="shared" si="634"/>
        <v>1.1944948900000001</v>
      </c>
      <c r="P1209" s="89">
        <f t="shared" si="618"/>
        <v>0</v>
      </c>
      <c r="Q1209" s="11">
        <f t="shared" si="628"/>
        <v>0</v>
      </c>
      <c r="R1209" s="7">
        <f t="shared" si="626"/>
        <v>0</v>
      </c>
      <c r="S1209" s="89">
        <f t="shared" si="633"/>
        <v>0</v>
      </c>
      <c r="T1209" s="98">
        <f t="shared" si="627"/>
        <v>8.5000000000000006E-2</v>
      </c>
      <c r="U1209" s="97">
        <f t="shared" si="632"/>
        <v>8</v>
      </c>
      <c r="V1209" s="97">
        <v>252</v>
      </c>
      <c r="W1209" s="96">
        <f t="shared" si="619"/>
        <v>1.0025931969999999</v>
      </c>
      <c r="X1209" s="89">
        <f t="shared" si="620"/>
        <v>0</v>
      </c>
      <c r="Y1209" s="137">
        <f t="shared" si="621"/>
        <v>0</v>
      </c>
      <c r="Z1209" s="99" t="str">
        <f t="shared" si="629"/>
        <v>J=</v>
      </c>
      <c r="AA1209" s="94">
        <f t="shared" si="630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22"/>
        <v>46086</v>
      </c>
      <c r="B1210" s="89">
        <f t="shared" si="615"/>
        <v>0</v>
      </c>
      <c r="C1210" s="89">
        <f t="shared" si="635"/>
        <v>3.1009221856947988E-9</v>
      </c>
      <c r="D1210" s="90">
        <f t="shared" si="623"/>
        <v>7205.03</v>
      </c>
      <c r="E1210" s="91">
        <f t="shared" si="638"/>
        <v>7245.38</v>
      </c>
      <c r="F1210" s="92">
        <f t="shared" si="639"/>
        <v>46042</v>
      </c>
      <c r="G1210" s="93">
        <f t="shared" si="616"/>
        <v>5.6002542668107669E-3</v>
      </c>
      <c r="H1210" s="94">
        <f t="shared" si="640"/>
        <v>46101</v>
      </c>
      <c r="I1210" s="94">
        <f t="shared" si="617"/>
        <v>46101</v>
      </c>
      <c r="J1210" s="95">
        <f t="shared" si="624"/>
        <v>20</v>
      </c>
      <c r="K1210" s="95">
        <f t="shared" si="637"/>
        <v>9</v>
      </c>
      <c r="L1210" s="8">
        <f t="shared" si="625"/>
        <v>1.0025162400000001</v>
      </c>
      <c r="M1210" s="96">
        <f t="shared" si="636"/>
        <v>1.0056002500000001</v>
      </c>
      <c r="N1210" s="96">
        <f t="shared" si="631"/>
        <v>1.1918295582160945</v>
      </c>
      <c r="O1210" s="89">
        <f t="shared" si="634"/>
        <v>1.19482848</v>
      </c>
      <c r="P1210" s="89">
        <f t="shared" si="618"/>
        <v>0</v>
      </c>
      <c r="Q1210" s="11">
        <f t="shared" si="628"/>
        <v>0</v>
      </c>
      <c r="R1210" s="7">
        <f t="shared" si="626"/>
        <v>0</v>
      </c>
      <c r="S1210" s="89">
        <f t="shared" si="633"/>
        <v>0</v>
      </c>
      <c r="T1210" s="98">
        <f t="shared" si="627"/>
        <v>8.5000000000000006E-2</v>
      </c>
      <c r="U1210" s="97">
        <f t="shared" si="632"/>
        <v>9</v>
      </c>
      <c r="V1210" s="97">
        <v>252</v>
      </c>
      <c r="W1210" s="96">
        <f t="shared" si="619"/>
        <v>1.0029178190000001</v>
      </c>
      <c r="X1210" s="89">
        <f t="shared" si="620"/>
        <v>0</v>
      </c>
      <c r="Y1210" s="137">
        <f t="shared" si="621"/>
        <v>0</v>
      </c>
      <c r="Z1210" s="99" t="str">
        <f t="shared" si="629"/>
        <v>J=</v>
      </c>
      <c r="AA1210" s="94">
        <f t="shared" si="630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22"/>
        <v>46087</v>
      </c>
      <c r="B1211" s="89">
        <f t="shared" si="615"/>
        <v>0</v>
      </c>
      <c r="C1211" s="89">
        <f t="shared" si="635"/>
        <v>3.1009221856947988E-9</v>
      </c>
      <c r="D1211" s="90">
        <f t="shared" si="623"/>
        <v>7205.03</v>
      </c>
      <c r="E1211" s="91">
        <f t="shared" si="638"/>
        <v>7245.38</v>
      </c>
      <c r="F1211" s="92">
        <f t="shared" si="639"/>
        <v>46042</v>
      </c>
      <c r="G1211" s="93">
        <f t="shared" si="616"/>
        <v>5.6002542668107669E-3</v>
      </c>
      <c r="H1211" s="94">
        <f t="shared" si="640"/>
        <v>46101</v>
      </c>
      <c r="I1211" s="94">
        <f t="shared" si="617"/>
        <v>46101</v>
      </c>
      <c r="J1211" s="95">
        <f t="shared" si="624"/>
        <v>20</v>
      </c>
      <c r="K1211" s="95">
        <f t="shared" si="637"/>
        <v>10</v>
      </c>
      <c r="L1211" s="8">
        <f t="shared" si="625"/>
        <v>1.0027962100000001</v>
      </c>
      <c r="M1211" s="96">
        <f t="shared" si="636"/>
        <v>1.0056002500000001</v>
      </c>
      <c r="N1211" s="96">
        <f t="shared" si="631"/>
        <v>1.1918295582160945</v>
      </c>
      <c r="O1211" s="89">
        <f t="shared" si="634"/>
        <v>1.19516216</v>
      </c>
      <c r="P1211" s="89">
        <f t="shared" si="618"/>
        <v>0</v>
      </c>
      <c r="Q1211" s="11">
        <f t="shared" si="628"/>
        <v>0</v>
      </c>
      <c r="R1211" s="7">
        <f t="shared" si="626"/>
        <v>0</v>
      </c>
      <c r="S1211" s="89">
        <f t="shared" si="633"/>
        <v>0</v>
      </c>
      <c r="T1211" s="98">
        <f t="shared" si="627"/>
        <v>8.5000000000000006E-2</v>
      </c>
      <c r="U1211" s="97">
        <f t="shared" si="632"/>
        <v>10</v>
      </c>
      <c r="V1211" s="97">
        <v>252</v>
      </c>
      <c r="W1211" s="96">
        <f t="shared" si="619"/>
        <v>1.0032425469999999</v>
      </c>
      <c r="X1211" s="89">
        <f t="shared" si="620"/>
        <v>0</v>
      </c>
      <c r="Y1211" s="137">
        <f t="shared" si="621"/>
        <v>0</v>
      </c>
      <c r="Z1211" s="99" t="str">
        <f t="shared" si="629"/>
        <v>J=</v>
      </c>
      <c r="AA1211" s="94">
        <f t="shared" si="630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22"/>
        <v>46088</v>
      </c>
      <c r="B1212" s="89">
        <f t="shared" si="615"/>
        <v>0</v>
      </c>
      <c r="C1212" s="89">
        <f t="shared" si="635"/>
        <v>3.1009221856947988E-9</v>
      </c>
      <c r="D1212" s="90">
        <f t="shared" si="623"/>
        <v>7205.03</v>
      </c>
      <c r="E1212" s="91">
        <f t="shared" si="638"/>
        <v>7245.38</v>
      </c>
      <c r="F1212" s="92">
        <f t="shared" si="639"/>
        <v>46042</v>
      </c>
      <c r="G1212" s="93">
        <f t="shared" si="616"/>
        <v>5.6002542668107669E-3</v>
      </c>
      <c r="H1212" s="94">
        <f t="shared" si="640"/>
        <v>46101</v>
      </c>
      <c r="I1212" s="94">
        <f t="shared" si="617"/>
        <v>46101</v>
      </c>
      <c r="J1212" s="95">
        <f t="shared" si="624"/>
        <v>20</v>
      </c>
      <c r="K1212" s="95">
        <f t="shared" si="637"/>
        <v>11</v>
      </c>
      <c r="L1212" s="8">
        <f t="shared" si="625"/>
        <v>1.0030762600000001</v>
      </c>
      <c r="M1212" s="96">
        <f t="shared" si="636"/>
        <v>1.0056002500000001</v>
      </c>
      <c r="N1212" s="96">
        <f t="shared" si="631"/>
        <v>1.1918295582160945</v>
      </c>
      <c r="O1212" s="89">
        <f t="shared" si="634"/>
        <v>1.1954959300000001</v>
      </c>
      <c r="P1212" s="89">
        <f t="shared" si="618"/>
        <v>0</v>
      </c>
      <c r="Q1212" s="11">
        <f t="shared" si="628"/>
        <v>0</v>
      </c>
      <c r="R1212" s="7">
        <f t="shared" si="626"/>
        <v>0</v>
      </c>
      <c r="S1212" s="89">
        <f t="shared" si="633"/>
        <v>0</v>
      </c>
      <c r="T1212" s="98">
        <f t="shared" si="627"/>
        <v>8.5000000000000006E-2</v>
      </c>
      <c r="U1212" s="97">
        <f t="shared" si="632"/>
        <v>11</v>
      </c>
      <c r="V1212" s="97">
        <v>252</v>
      </c>
      <c r="W1212" s="96">
        <f t="shared" si="619"/>
        <v>1.0035673789999999</v>
      </c>
      <c r="X1212" s="89">
        <f t="shared" si="620"/>
        <v>0</v>
      </c>
      <c r="Y1212" s="137">
        <f t="shared" si="621"/>
        <v>0</v>
      </c>
      <c r="Z1212" s="99" t="str">
        <f t="shared" si="629"/>
        <v>J=</v>
      </c>
      <c r="AA1212" s="94">
        <f t="shared" si="630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22"/>
        <v>46089</v>
      </c>
      <c r="B1213" s="89">
        <f t="shared" si="615"/>
        <v>0</v>
      </c>
      <c r="C1213" s="89">
        <f t="shared" si="635"/>
        <v>3.1009221856947988E-9</v>
      </c>
      <c r="D1213" s="90">
        <f t="shared" si="623"/>
        <v>7205.03</v>
      </c>
      <c r="E1213" s="91">
        <f t="shared" si="638"/>
        <v>7245.38</v>
      </c>
      <c r="F1213" s="92">
        <f t="shared" si="639"/>
        <v>46042</v>
      </c>
      <c r="G1213" s="93">
        <f t="shared" si="616"/>
        <v>5.6002542668107669E-3</v>
      </c>
      <c r="H1213" s="94">
        <f t="shared" si="640"/>
        <v>46101</v>
      </c>
      <c r="I1213" s="94">
        <f t="shared" si="617"/>
        <v>46101</v>
      </c>
      <c r="J1213" s="95">
        <f t="shared" si="624"/>
        <v>20</v>
      </c>
      <c r="K1213" s="95">
        <f t="shared" si="637"/>
        <v>11</v>
      </c>
      <c r="L1213" s="8">
        <f t="shared" si="625"/>
        <v>1.0030762600000001</v>
      </c>
      <c r="M1213" s="96">
        <f t="shared" si="636"/>
        <v>1.0056002500000001</v>
      </c>
      <c r="N1213" s="96">
        <f t="shared" si="631"/>
        <v>1.1918295582160945</v>
      </c>
      <c r="O1213" s="89">
        <f t="shared" si="634"/>
        <v>1.1954959300000001</v>
      </c>
      <c r="P1213" s="89">
        <f t="shared" si="618"/>
        <v>0</v>
      </c>
      <c r="Q1213" s="11">
        <f t="shared" si="628"/>
        <v>0</v>
      </c>
      <c r="R1213" s="7">
        <f t="shared" si="626"/>
        <v>0</v>
      </c>
      <c r="S1213" s="89">
        <f t="shared" si="633"/>
        <v>0</v>
      </c>
      <c r="T1213" s="98">
        <f t="shared" si="627"/>
        <v>8.5000000000000006E-2</v>
      </c>
      <c r="U1213" s="97">
        <f t="shared" si="632"/>
        <v>11</v>
      </c>
      <c r="V1213" s="97">
        <v>252</v>
      </c>
      <c r="W1213" s="96">
        <f t="shared" si="619"/>
        <v>1.0035673789999999</v>
      </c>
      <c r="X1213" s="89">
        <f t="shared" si="620"/>
        <v>0</v>
      </c>
      <c r="Y1213" s="137">
        <f t="shared" si="621"/>
        <v>0</v>
      </c>
      <c r="Z1213" s="99" t="str">
        <f t="shared" si="629"/>
        <v>J=</v>
      </c>
      <c r="AA1213" s="94">
        <f t="shared" si="630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22"/>
        <v>46090</v>
      </c>
      <c r="B1214" s="89">
        <f t="shared" si="615"/>
        <v>0</v>
      </c>
      <c r="C1214" s="89">
        <f t="shared" si="635"/>
        <v>3.1009221856947988E-9</v>
      </c>
      <c r="D1214" s="90">
        <f t="shared" si="623"/>
        <v>7205.03</v>
      </c>
      <c r="E1214" s="91">
        <f t="shared" si="638"/>
        <v>7245.38</v>
      </c>
      <c r="F1214" s="92">
        <f t="shared" si="639"/>
        <v>46042</v>
      </c>
      <c r="G1214" s="93">
        <f t="shared" si="616"/>
        <v>5.6002542668107669E-3</v>
      </c>
      <c r="H1214" s="94">
        <f t="shared" si="640"/>
        <v>46101</v>
      </c>
      <c r="I1214" s="94">
        <f t="shared" si="617"/>
        <v>46101</v>
      </c>
      <c r="J1214" s="95">
        <f t="shared" si="624"/>
        <v>20</v>
      </c>
      <c r="K1214" s="95">
        <f t="shared" si="637"/>
        <v>11</v>
      </c>
      <c r="L1214" s="8">
        <f t="shared" si="625"/>
        <v>1.0030762600000001</v>
      </c>
      <c r="M1214" s="96">
        <f t="shared" si="636"/>
        <v>1.0056002500000001</v>
      </c>
      <c r="N1214" s="96">
        <f t="shared" si="631"/>
        <v>1.1918295582160945</v>
      </c>
      <c r="O1214" s="89">
        <f t="shared" si="634"/>
        <v>1.1954959300000001</v>
      </c>
      <c r="P1214" s="89">
        <f t="shared" si="618"/>
        <v>0</v>
      </c>
      <c r="Q1214" s="11">
        <f t="shared" si="628"/>
        <v>0</v>
      </c>
      <c r="R1214" s="7">
        <f t="shared" si="626"/>
        <v>0</v>
      </c>
      <c r="S1214" s="89">
        <f t="shared" si="633"/>
        <v>0</v>
      </c>
      <c r="T1214" s="98">
        <f t="shared" si="627"/>
        <v>8.5000000000000006E-2</v>
      </c>
      <c r="U1214" s="97">
        <f t="shared" si="632"/>
        <v>11</v>
      </c>
      <c r="V1214" s="97">
        <v>252</v>
      </c>
      <c r="W1214" s="96">
        <f t="shared" si="619"/>
        <v>1.0035673789999999</v>
      </c>
      <c r="X1214" s="89">
        <f t="shared" si="620"/>
        <v>0</v>
      </c>
      <c r="Y1214" s="137">
        <f t="shared" si="621"/>
        <v>0</v>
      </c>
      <c r="Z1214" s="99" t="str">
        <f t="shared" si="629"/>
        <v>J=</v>
      </c>
      <c r="AA1214" s="94">
        <f t="shared" si="630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22"/>
        <v>46091</v>
      </c>
      <c r="B1215" s="89">
        <f t="shared" si="615"/>
        <v>0</v>
      </c>
      <c r="C1215" s="89">
        <f t="shared" si="635"/>
        <v>3.1009221856947988E-9</v>
      </c>
      <c r="D1215" s="90">
        <f t="shared" si="623"/>
        <v>7205.03</v>
      </c>
      <c r="E1215" s="91">
        <f t="shared" si="638"/>
        <v>7245.38</v>
      </c>
      <c r="F1215" s="92">
        <f t="shared" si="639"/>
        <v>46042</v>
      </c>
      <c r="G1215" s="93">
        <f t="shared" si="616"/>
        <v>5.6002542668107669E-3</v>
      </c>
      <c r="H1215" s="94">
        <f t="shared" si="640"/>
        <v>46101</v>
      </c>
      <c r="I1215" s="94">
        <f t="shared" si="617"/>
        <v>46101</v>
      </c>
      <c r="J1215" s="95">
        <f t="shared" si="624"/>
        <v>20</v>
      </c>
      <c r="K1215" s="95">
        <f t="shared" si="637"/>
        <v>12</v>
      </c>
      <c r="L1215" s="8">
        <f t="shared" si="625"/>
        <v>1.00335639</v>
      </c>
      <c r="M1215" s="96">
        <f t="shared" si="636"/>
        <v>1.0056002500000001</v>
      </c>
      <c r="N1215" s="96">
        <f t="shared" si="631"/>
        <v>1.1918295582160945</v>
      </c>
      <c r="O1215" s="89">
        <f t="shared" si="634"/>
        <v>1.1958298000000001</v>
      </c>
      <c r="P1215" s="89">
        <f t="shared" si="618"/>
        <v>0</v>
      </c>
      <c r="Q1215" s="11">
        <f t="shared" si="628"/>
        <v>0</v>
      </c>
      <c r="R1215" s="7">
        <f t="shared" si="626"/>
        <v>0</v>
      </c>
      <c r="S1215" s="89">
        <f t="shared" si="633"/>
        <v>0</v>
      </c>
      <c r="T1215" s="98">
        <f t="shared" si="627"/>
        <v>8.5000000000000006E-2</v>
      </c>
      <c r="U1215" s="97">
        <f t="shared" si="632"/>
        <v>12</v>
      </c>
      <c r="V1215" s="97">
        <v>252</v>
      </c>
      <c r="W1215" s="96">
        <f t="shared" si="619"/>
        <v>1.003892317</v>
      </c>
      <c r="X1215" s="89">
        <f t="shared" si="620"/>
        <v>0</v>
      </c>
      <c r="Y1215" s="137">
        <f t="shared" si="621"/>
        <v>0</v>
      </c>
      <c r="Z1215" s="99" t="str">
        <f t="shared" si="629"/>
        <v>J=</v>
      </c>
      <c r="AA1215" s="94">
        <f t="shared" si="630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22"/>
        <v>46092</v>
      </c>
      <c r="B1216" s="89">
        <f t="shared" si="615"/>
        <v>0</v>
      </c>
      <c r="C1216" s="89">
        <f t="shared" si="635"/>
        <v>3.1009221856947988E-9</v>
      </c>
      <c r="D1216" s="90">
        <f t="shared" si="623"/>
        <v>7205.03</v>
      </c>
      <c r="E1216" s="91">
        <f t="shared" si="638"/>
        <v>7245.38</v>
      </c>
      <c r="F1216" s="92">
        <f t="shared" si="639"/>
        <v>46042</v>
      </c>
      <c r="G1216" s="93">
        <f t="shared" si="616"/>
        <v>5.6002542668107669E-3</v>
      </c>
      <c r="H1216" s="94">
        <f t="shared" si="640"/>
        <v>46101</v>
      </c>
      <c r="I1216" s="94">
        <f t="shared" si="617"/>
        <v>46101</v>
      </c>
      <c r="J1216" s="95">
        <f t="shared" si="624"/>
        <v>20</v>
      </c>
      <c r="K1216" s="95">
        <f t="shared" si="637"/>
        <v>13</v>
      </c>
      <c r="L1216" s="8">
        <f t="shared" si="625"/>
        <v>1.0036366000000001</v>
      </c>
      <c r="M1216" s="96">
        <f t="shared" si="636"/>
        <v>1.0056002500000001</v>
      </c>
      <c r="N1216" s="96">
        <f t="shared" si="631"/>
        <v>1.1918295582160945</v>
      </c>
      <c r="O1216" s="89">
        <f t="shared" si="634"/>
        <v>1.1961637599999999</v>
      </c>
      <c r="P1216" s="89">
        <f t="shared" si="618"/>
        <v>0</v>
      </c>
      <c r="Q1216" s="11">
        <f t="shared" si="628"/>
        <v>0</v>
      </c>
      <c r="R1216" s="7">
        <f t="shared" si="626"/>
        <v>0</v>
      </c>
      <c r="S1216" s="89">
        <f t="shared" si="633"/>
        <v>0</v>
      </c>
      <c r="T1216" s="98">
        <f t="shared" si="627"/>
        <v>8.5000000000000006E-2</v>
      </c>
      <c r="U1216" s="97">
        <f t="shared" si="632"/>
        <v>13</v>
      </c>
      <c r="V1216" s="97">
        <v>252</v>
      </c>
      <c r="W1216" s="96">
        <f t="shared" si="619"/>
        <v>1.0042173590000001</v>
      </c>
      <c r="X1216" s="89">
        <f t="shared" si="620"/>
        <v>0</v>
      </c>
      <c r="Y1216" s="137">
        <f t="shared" si="621"/>
        <v>0</v>
      </c>
      <c r="Z1216" s="99" t="str">
        <f t="shared" si="629"/>
        <v>J=</v>
      </c>
      <c r="AA1216" s="94">
        <f t="shared" si="630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22"/>
        <v>46093</v>
      </c>
      <c r="B1217" s="89">
        <f t="shared" si="615"/>
        <v>0</v>
      </c>
      <c r="C1217" s="89">
        <f t="shared" si="635"/>
        <v>3.1009221856947988E-9</v>
      </c>
      <c r="D1217" s="90">
        <f t="shared" si="623"/>
        <v>7205.03</v>
      </c>
      <c r="E1217" s="91">
        <f t="shared" si="638"/>
        <v>7245.38</v>
      </c>
      <c r="F1217" s="92">
        <f t="shared" si="639"/>
        <v>46042</v>
      </c>
      <c r="G1217" s="93">
        <f t="shared" si="616"/>
        <v>5.6002542668107669E-3</v>
      </c>
      <c r="H1217" s="94">
        <f t="shared" si="640"/>
        <v>46101</v>
      </c>
      <c r="I1217" s="94">
        <f t="shared" si="617"/>
        <v>46101</v>
      </c>
      <c r="J1217" s="95">
        <f t="shared" si="624"/>
        <v>20</v>
      </c>
      <c r="K1217" s="95">
        <f t="shared" si="637"/>
        <v>14</v>
      </c>
      <c r="L1217" s="8">
        <f t="shared" si="625"/>
        <v>1.00391689</v>
      </c>
      <c r="M1217" s="96">
        <f t="shared" si="636"/>
        <v>1.0056002500000001</v>
      </c>
      <c r="N1217" s="96">
        <f t="shared" si="631"/>
        <v>1.1918295582160945</v>
      </c>
      <c r="O1217" s="89">
        <f t="shared" si="634"/>
        <v>1.19649782</v>
      </c>
      <c r="P1217" s="89">
        <f t="shared" si="618"/>
        <v>0</v>
      </c>
      <c r="Q1217" s="11">
        <f t="shared" si="628"/>
        <v>0</v>
      </c>
      <c r="R1217" s="7">
        <f t="shared" si="626"/>
        <v>0</v>
      </c>
      <c r="S1217" s="89">
        <f t="shared" si="633"/>
        <v>0</v>
      </c>
      <c r="T1217" s="98">
        <f t="shared" si="627"/>
        <v>8.5000000000000006E-2</v>
      </c>
      <c r="U1217" s="97">
        <f t="shared" si="632"/>
        <v>14</v>
      </c>
      <c r="V1217" s="97">
        <v>252</v>
      </c>
      <c r="W1217" s="96">
        <f t="shared" si="619"/>
        <v>1.0045425079999999</v>
      </c>
      <c r="X1217" s="89">
        <f t="shared" si="620"/>
        <v>0</v>
      </c>
      <c r="Y1217" s="137">
        <f t="shared" si="621"/>
        <v>0</v>
      </c>
      <c r="Z1217" s="99" t="str">
        <f t="shared" si="629"/>
        <v>J=</v>
      </c>
      <c r="AA1217" s="94">
        <f t="shared" si="630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22"/>
        <v>46094</v>
      </c>
      <c r="B1218" s="89">
        <f t="shared" si="615"/>
        <v>0</v>
      </c>
      <c r="C1218" s="89">
        <f t="shared" si="635"/>
        <v>3.1009221856947988E-9</v>
      </c>
      <c r="D1218" s="90">
        <f t="shared" si="623"/>
        <v>7205.03</v>
      </c>
      <c r="E1218" s="91">
        <f t="shared" si="638"/>
        <v>7245.38</v>
      </c>
      <c r="F1218" s="92">
        <f t="shared" si="639"/>
        <v>46042</v>
      </c>
      <c r="G1218" s="93">
        <f t="shared" si="616"/>
        <v>5.6002542668107669E-3</v>
      </c>
      <c r="H1218" s="94">
        <f t="shared" si="640"/>
        <v>46101</v>
      </c>
      <c r="I1218" s="94">
        <f t="shared" si="617"/>
        <v>46101</v>
      </c>
      <c r="J1218" s="95">
        <f t="shared" si="624"/>
        <v>20</v>
      </c>
      <c r="K1218" s="95">
        <f t="shared" si="637"/>
        <v>15</v>
      </c>
      <c r="L1218" s="8">
        <f t="shared" si="625"/>
        <v>1.00419725</v>
      </c>
      <c r="M1218" s="96">
        <f t="shared" si="636"/>
        <v>1.0056002500000001</v>
      </c>
      <c r="N1218" s="96">
        <f t="shared" si="631"/>
        <v>1.1918295582160945</v>
      </c>
      <c r="O1218" s="89">
        <f t="shared" si="634"/>
        <v>1.1968319599999999</v>
      </c>
      <c r="P1218" s="89">
        <f t="shared" si="618"/>
        <v>0</v>
      </c>
      <c r="Q1218" s="11">
        <f t="shared" si="628"/>
        <v>0</v>
      </c>
      <c r="R1218" s="7">
        <f t="shared" si="626"/>
        <v>0</v>
      </c>
      <c r="S1218" s="89">
        <f t="shared" si="633"/>
        <v>0</v>
      </c>
      <c r="T1218" s="98">
        <f t="shared" si="627"/>
        <v>8.5000000000000006E-2</v>
      </c>
      <c r="U1218" s="97">
        <f t="shared" si="632"/>
        <v>15</v>
      </c>
      <c r="V1218" s="97">
        <v>252</v>
      </c>
      <c r="W1218" s="96">
        <f t="shared" si="619"/>
        <v>1.0048677610000001</v>
      </c>
      <c r="X1218" s="89">
        <f t="shared" si="620"/>
        <v>0</v>
      </c>
      <c r="Y1218" s="137">
        <f t="shared" si="621"/>
        <v>0</v>
      </c>
      <c r="Z1218" s="99" t="str">
        <f t="shared" si="629"/>
        <v>J=</v>
      </c>
      <c r="AA1218" s="94">
        <f t="shared" si="630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22"/>
        <v>46095</v>
      </c>
      <c r="B1219" s="89">
        <f t="shared" si="615"/>
        <v>0</v>
      </c>
      <c r="C1219" s="89">
        <f t="shared" si="635"/>
        <v>3.1009221856947988E-9</v>
      </c>
      <c r="D1219" s="90">
        <f t="shared" si="623"/>
        <v>7205.03</v>
      </c>
      <c r="E1219" s="91">
        <f t="shared" si="638"/>
        <v>7245.38</v>
      </c>
      <c r="F1219" s="92">
        <f t="shared" si="639"/>
        <v>46042</v>
      </c>
      <c r="G1219" s="93">
        <f t="shared" si="616"/>
        <v>5.6002542668107669E-3</v>
      </c>
      <c r="H1219" s="94">
        <f t="shared" si="640"/>
        <v>46101</v>
      </c>
      <c r="I1219" s="94">
        <f t="shared" si="617"/>
        <v>46101</v>
      </c>
      <c r="J1219" s="95">
        <f t="shared" si="624"/>
        <v>20</v>
      </c>
      <c r="K1219" s="95">
        <f t="shared" si="637"/>
        <v>16</v>
      </c>
      <c r="L1219" s="8">
        <f t="shared" si="625"/>
        <v>1.0044776900000001</v>
      </c>
      <c r="M1219" s="96">
        <f t="shared" si="636"/>
        <v>1.0056002500000001</v>
      </c>
      <c r="N1219" s="96">
        <f t="shared" si="631"/>
        <v>1.1918295582160945</v>
      </c>
      <c r="O1219" s="89">
        <f t="shared" si="634"/>
        <v>1.1971662000000001</v>
      </c>
      <c r="P1219" s="89">
        <f t="shared" si="618"/>
        <v>0</v>
      </c>
      <c r="Q1219" s="11">
        <f t="shared" si="628"/>
        <v>0</v>
      </c>
      <c r="R1219" s="7">
        <f t="shared" si="626"/>
        <v>0</v>
      </c>
      <c r="S1219" s="89">
        <f t="shared" si="633"/>
        <v>0</v>
      </c>
      <c r="T1219" s="98">
        <f t="shared" si="627"/>
        <v>8.5000000000000006E-2</v>
      </c>
      <c r="U1219" s="97">
        <f t="shared" si="632"/>
        <v>16</v>
      </c>
      <c r="V1219" s="97">
        <v>252</v>
      </c>
      <c r="W1219" s="96">
        <f t="shared" si="619"/>
        <v>1.0051931190000001</v>
      </c>
      <c r="X1219" s="89">
        <f t="shared" si="620"/>
        <v>0</v>
      </c>
      <c r="Y1219" s="137">
        <f t="shared" si="621"/>
        <v>0</v>
      </c>
      <c r="Z1219" s="99" t="str">
        <f t="shared" si="629"/>
        <v>J=</v>
      </c>
      <c r="AA1219" s="94">
        <f t="shared" si="630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22"/>
        <v>46096</v>
      </c>
      <c r="B1220" s="89">
        <f t="shared" si="615"/>
        <v>0</v>
      </c>
      <c r="C1220" s="89">
        <f t="shared" si="635"/>
        <v>3.1009221856947988E-9</v>
      </c>
      <c r="D1220" s="90">
        <f t="shared" si="623"/>
        <v>7205.03</v>
      </c>
      <c r="E1220" s="91">
        <f t="shared" si="638"/>
        <v>7245.38</v>
      </c>
      <c r="F1220" s="92">
        <f t="shared" si="639"/>
        <v>46042</v>
      </c>
      <c r="G1220" s="93">
        <f t="shared" si="616"/>
        <v>5.6002542668107669E-3</v>
      </c>
      <c r="H1220" s="94">
        <f t="shared" si="640"/>
        <v>46101</v>
      </c>
      <c r="I1220" s="94">
        <f t="shared" si="617"/>
        <v>46101</v>
      </c>
      <c r="J1220" s="95">
        <f t="shared" si="624"/>
        <v>20</v>
      </c>
      <c r="K1220" s="95">
        <f t="shared" si="637"/>
        <v>16</v>
      </c>
      <c r="L1220" s="8">
        <f t="shared" si="625"/>
        <v>1.0044776900000001</v>
      </c>
      <c r="M1220" s="96">
        <f t="shared" si="636"/>
        <v>1.0056002500000001</v>
      </c>
      <c r="N1220" s="96">
        <f t="shared" si="631"/>
        <v>1.1918295582160945</v>
      </c>
      <c r="O1220" s="89">
        <f t="shared" si="634"/>
        <v>1.1971662000000001</v>
      </c>
      <c r="P1220" s="89">
        <f t="shared" si="618"/>
        <v>0</v>
      </c>
      <c r="Q1220" s="11">
        <f t="shared" si="628"/>
        <v>0</v>
      </c>
      <c r="R1220" s="7">
        <f t="shared" si="626"/>
        <v>0</v>
      </c>
      <c r="S1220" s="89">
        <f t="shared" si="633"/>
        <v>0</v>
      </c>
      <c r="T1220" s="98">
        <f t="shared" si="627"/>
        <v>8.5000000000000006E-2</v>
      </c>
      <c r="U1220" s="97">
        <f t="shared" si="632"/>
        <v>16</v>
      </c>
      <c r="V1220" s="97">
        <v>252</v>
      </c>
      <c r="W1220" s="96">
        <f t="shared" si="619"/>
        <v>1.0051931190000001</v>
      </c>
      <c r="X1220" s="89">
        <f t="shared" si="620"/>
        <v>0</v>
      </c>
      <c r="Y1220" s="137">
        <f t="shared" si="621"/>
        <v>0</v>
      </c>
      <c r="Z1220" s="99" t="str">
        <f t="shared" si="629"/>
        <v>J=</v>
      </c>
      <c r="AA1220" s="94">
        <f t="shared" si="630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22"/>
        <v>46097</v>
      </c>
      <c r="B1221" s="89">
        <f t="shared" si="615"/>
        <v>0</v>
      </c>
      <c r="C1221" s="89">
        <f t="shared" si="635"/>
        <v>3.1009221856947988E-9</v>
      </c>
      <c r="D1221" s="90">
        <f t="shared" si="623"/>
        <v>7205.03</v>
      </c>
      <c r="E1221" s="91">
        <f t="shared" si="638"/>
        <v>7245.38</v>
      </c>
      <c r="F1221" s="92">
        <f t="shared" si="639"/>
        <v>46042</v>
      </c>
      <c r="G1221" s="93">
        <f t="shared" si="616"/>
        <v>5.6002542668107669E-3</v>
      </c>
      <c r="H1221" s="94">
        <f t="shared" si="640"/>
        <v>46101</v>
      </c>
      <c r="I1221" s="94">
        <f t="shared" si="617"/>
        <v>46101</v>
      </c>
      <c r="J1221" s="95">
        <f t="shared" si="624"/>
        <v>20</v>
      </c>
      <c r="K1221" s="95">
        <f t="shared" si="637"/>
        <v>16</v>
      </c>
      <c r="L1221" s="8">
        <f t="shared" si="625"/>
        <v>1.0044776900000001</v>
      </c>
      <c r="M1221" s="96">
        <f t="shared" si="636"/>
        <v>1.0056002500000001</v>
      </c>
      <c r="N1221" s="96">
        <f t="shared" si="631"/>
        <v>1.1918295582160945</v>
      </c>
      <c r="O1221" s="89">
        <f t="shared" si="634"/>
        <v>1.1971662000000001</v>
      </c>
      <c r="P1221" s="89">
        <f t="shared" si="618"/>
        <v>0</v>
      </c>
      <c r="Q1221" s="11">
        <f t="shared" si="628"/>
        <v>0</v>
      </c>
      <c r="R1221" s="7">
        <f t="shared" si="626"/>
        <v>0</v>
      </c>
      <c r="S1221" s="89">
        <f t="shared" si="633"/>
        <v>0</v>
      </c>
      <c r="T1221" s="98">
        <f t="shared" si="627"/>
        <v>8.5000000000000006E-2</v>
      </c>
      <c r="U1221" s="97">
        <f t="shared" si="632"/>
        <v>16</v>
      </c>
      <c r="V1221" s="97">
        <v>252</v>
      </c>
      <c r="W1221" s="96">
        <f t="shared" si="619"/>
        <v>1.0051931190000001</v>
      </c>
      <c r="X1221" s="89">
        <f t="shared" si="620"/>
        <v>0</v>
      </c>
      <c r="Y1221" s="137">
        <f t="shared" si="621"/>
        <v>0</v>
      </c>
      <c r="Z1221" s="99" t="str">
        <f t="shared" si="629"/>
        <v>J=</v>
      </c>
      <c r="AA1221" s="94">
        <f t="shared" si="630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22"/>
        <v>46098</v>
      </c>
      <c r="B1222" s="89">
        <f t="shared" si="615"/>
        <v>0</v>
      </c>
      <c r="C1222" s="89">
        <f t="shared" si="635"/>
        <v>3.1009221856947988E-9</v>
      </c>
      <c r="D1222" s="90">
        <f t="shared" si="623"/>
        <v>7205.03</v>
      </c>
      <c r="E1222" s="91">
        <f t="shared" si="638"/>
        <v>7245.38</v>
      </c>
      <c r="F1222" s="92">
        <f t="shared" si="639"/>
        <v>46042</v>
      </c>
      <c r="G1222" s="93">
        <f t="shared" si="616"/>
        <v>5.6002542668107669E-3</v>
      </c>
      <c r="H1222" s="94">
        <f t="shared" si="640"/>
        <v>46101</v>
      </c>
      <c r="I1222" s="94">
        <f t="shared" si="617"/>
        <v>46101</v>
      </c>
      <c r="J1222" s="95">
        <f t="shared" si="624"/>
        <v>20</v>
      </c>
      <c r="K1222" s="95">
        <f t="shared" si="637"/>
        <v>17</v>
      </c>
      <c r="L1222" s="8">
        <f t="shared" si="625"/>
        <v>1.00475822</v>
      </c>
      <c r="M1222" s="96">
        <f t="shared" si="636"/>
        <v>1.0056002500000001</v>
      </c>
      <c r="N1222" s="96">
        <f t="shared" si="631"/>
        <v>1.1918295582160945</v>
      </c>
      <c r="O1222" s="89">
        <f t="shared" si="634"/>
        <v>1.1975005400000001</v>
      </c>
      <c r="P1222" s="89">
        <f t="shared" si="618"/>
        <v>0</v>
      </c>
      <c r="Q1222" s="11">
        <f t="shared" si="628"/>
        <v>0</v>
      </c>
      <c r="R1222" s="7">
        <f t="shared" si="626"/>
        <v>0</v>
      </c>
      <c r="S1222" s="89">
        <f t="shared" si="633"/>
        <v>0</v>
      </c>
      <c r="T1222" s="98">
        <f t="shared" si="627"/>
        <v>8.5000000000000006E-2</v>
      </c>
      <c r="U1222" s="97">
        <f t="shared" si="632"/>
        <v>17</v>
      </c>
      <c r="V1222" s="97">
        <v>252</v>
      </c>
      <c r="W1222" s="96">
        <f t="shared" si="619"/>
        <v>1.005518583</v>
      </c>
      <c r="X1222" s="89">
        <f t="shared" si="620"/>
        <v>0</v>
      </c>
      <c r="Y1222" s="137">
        <f t="shared" si="621"/>
        <v>0</v>
      </c>
      <c r="Z1222" s="99" t="str">
        <f t="shared" si="629"/>
        <v>J=</v>
      </c>
      <c r="AA1222" s="94">
        <f t="shared" si="630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22"/>
        <v>46099</v>
      </c>
      <c r="B1223" s="89">
        <f t="shared" si="615"/>
        <v>0</v>
      </c>
      <c r="C1223" s="89">
        <f t="shared" si="635"/>
        <v>3.1009221856947988E-9</v>
      </c>
      <c r="D1223" s="90">
        <f t="shared" si="623"/>
        <v>7205.03</v>
      </c>
      <c r="E1223" s="91">
        <f t="shared" si="638"/>
        <v>7245.38</v>
      </c>
      <c r="F1223" s="92">
        <f t="shared" si="639"/>
        <v>46042</v>
      </c>
      <c r="G1223" s="93">
        <f t="shared" si="616"/>
        <v>5.6002542668107669E-3</v>
      </c>
      <c r="H1223" s="94">
        <f t="shared" si="640"/>
        <v>46101</v>
      </c>
      <c r="I1223" s="94">
        <f t="shared" si="617"/>
        <v>46101</v>
      </c>
      <c r="J1223" s="95">
        <f t="shared" si="624"/>
        <v>20</v>
      </c>
      <c r="K1223" s="95">
        <f t="shared" si="637"/>
        <v>18</v>
      </c>
      <c r="L1223" s="8">
        <f t="shared" si="625"/>
        <v>1.00503882</v>
      </c>
      <c r="M1223" s="96">
        <f t="shared" si="636"/>
        <v>1.0056002500000001</v>
      </c>
      <c r="N1223" s="96">
        <f t="shared" si="631"/>
        <v>1.1918295582160945</v>
      </c>
      <c r="O1223" s="89">
        <f t="shared" si="634"/>
        <v>1.1978349699999999</v>
      </c>
      <c r="P1223" s="89">
        <f t="shared" si="618"/>
        <v>0</v>
      </c>
      <c r="Q1223" s="11">
        <f t="shared" si="628"/>
        <v>0</v>
      </c>
      <c r="R1223" s="7">
        <f t="shared" si="626"/>
        <v>0</v>
      </c>
      <c r="S1223" s="89">
        <f t="shared" si="633"/>
        <v>0</v>
      </c>
      <c r="T1223" s="98">
        <f t="shared" si="627"/>
        <v>8.5000000000000006E-2</v>
      </c>
      <c r="U1223" s="97">
        <f t="shared" si="632"/>
        <v>18</v>
      </c>
      <c r="V1223" s="97">
        <v>252</v>
      </c>
      <c r="W1223" s="96">
        <f t="shared" si="619"/>
        <v>1.005844153</v>
      </c>
      <c r="X1223" s="89">
        <f t="shared" si="620"/>
        <v>0</v>
      </c>
      <c r="Y1223" s="137">
        <f t="shared" si="621"/>
        <v>0</v>
      </c>
      <c r="Z1223" s="99" t="str">
        <f t="shared" si="629"/>
        <v>J=</v>
      </c>
      <c r="AA1223" s="94">
        <f t="shared" si="630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22"/>
        <v>46100</v>
      </c>
      <c r="B1224" s="89">
        <f t="shared" si="615"/>
        <v>0</v>
      </c>
      <c r="C1224" s="89">
        <f t="shared" si="635"/>
        <v>3.1009221856947988E-9</v>
      </c>
      <c r="D1224" s="90">
        <f t="shared" si="623"/>
        <v>7205.03</v>
      </c>
      <c r="E1224" s="91">
        <f t="shared" si="638"/>
        <v>7245.38</v>
      </c>
      <c r="F1224" s="92">
        <f t="shared" si="639"/>
        <v>46042</v>
      </c>
      <c r="G1224" s="93">
        <f t="shared" si="616"/>
        <v>5.6002542668107669E-3</v>
      </c>
      <c r="H1224" s="94">
        <f t="shared" si="640"/>
        <v>46101</v>
      </c>
      <c r="I1224" s="94">
        <f t="shared" si="617"/>
        <v>46101</v>
      </c>
      <c r="J1224" s="95">
        <f t="shared" si="624"/>
        <v>20</v>
      </c>
      <c r="K1224" s="95">
        <f t="shared" si="637"/>
        <v>19</v>
      </c>
      <c r="L1224" s="8">
        <f t="shared" si="625"/>
        <v>1.00531949</v>
      </c>
      <c r="M1224" s="96">
        <f t="shared" si="636"/>
        <v>1.0056002500000001</v>
      </c>
      <c r="N1224" s="96">
        <f t="shared" si="631"/>
        <v>1.1918295582160945</v>
      </c>
      <c r="O1224" s="89">
        <f t="shared" si="634"/>
        <v>1.19816948</v>
      </c>
      <c r="P1224" s="89">
        <f t="shared" si="618"/>
        <v>0</v>
      </c>
      <c r="Q1224" s="11">
        <f t="shared" si="628"/>
        <v>0</v>
      </c>
      <c r="R1224" s="7">
        <f t="shared" si="626"/>
        <v>0</v>
      </c>
      <c r="S1224" s="89">
        <f t="shared" si="633"/>
        <v>0</v>
      </c>
      <c r="T1224" s="98">
        <f t="shared" si="627"/>
        <v>8.5000000000000006E-2</v>
      </c>
      <c r="U1224" s="97">
        <f t="shared" si="632"/>
        <v>19</v>
      </c>
      <c r="V1224" s="97">
        <v>252</v>
      </c>
      <c r="W1224" s="96">
        <f t="shared" si="619"/>
        <v>1.0061698269999999</v>
      </c>
      <c r="X1224" s="89">
        <f t="shared" si="620"/>
        <v>0</v>
      </c>
      <c r="Y1224" s="137">
        <f t="shared" si="621"/>
        <v>0</v>
      </c>
      <c r="Z1224" s="99" t="str">
        <f t="shared" si="629"/>
        <v>J=</v>
      </c>
      <c r="AA1224" s="94">
        <f t="shared" si="630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22"/>
        <v>46101</v>
      </c>
      <c r="B1225" s="89">
        <f t="shared" si="615"/>
        <v>0</v>
      </c>
      <c r="C1225" s="89">
        <f t="shared" si="635"/>
        <v>3.1009221856947988E-9</v>
      </c>
      <c r="D1225" s="90">
        <f t="shared" si="623"/>
        <v>7205.03</v>
      </c>
      <c r="E1225" s="91">
        <f t="shared" si="638"/>
        <v>7245.38</v>
      </c>
      <c r="F1225" s="92">
        <f t="shared" si="639"/>
        <v>46042</v>
      </c>
      <c r="G1225" s="93">
        <f t="shared" si="616"/>
        <v>5.6002542668107669E-3</v>
      </c>
      <c r="H1225" s="94">
        <f t="shared" si="640"/>
        <v>46132</v>
      </c>
      <c r="I1225" s="94">
        <f t="shared" si="617"/>
        <v>46101</v>
      </c>
      <c r="J1225" s="95">
        <f t="shared" si="624"/>
        <v>20</v>
      </c>
      <c r="K1225" s="95">
        <f t="shared" si="637"/>
        <v>20</v>
      </c>
      <c r="L1225" s="8">
        <f t="shared" si="625"/>
        <v>1.0056002500000001</v>
      </c>
      <c r="M1225" s="96">
        <f t="shared" si="636"/>
        <v>1.0056002500000001</v>
      </c>
      <c r="N1225" s="96">
        <f t="shared" si="631"/>
        <v>1.1918295582160945</v>
      </c>
      <c r="O1225" s="89">
        <f t="shared" si="634"/>
        <v>1.1985041000000001</v>
      </c>
      <c r="P1225" s="89">
        <f t="shared" si="618"/>
        <v>0</v>
      </c>
      <c r="Q1225" s="11">
        <f t="shared" si="628"/>
        <v>40</v>
      </c>
      <c r="R1225" s="7">
        <f t="shared" si="626"/>
        <v>3.0786000000000001E-2</v>
      </c>
      <c r="S1225" s="89">
        <f t="shared" si="633"/>
        <v>0</v>
      </c>
      <c r="T1225" s="98">
        <f t="shared" si="627"/>
        <v>8.5000000000000006E-2</v>
      </c>
      <c r="U1225" s="97">
        <f t="shared" si="632"/>
        <v>20</v>
      </c>
      <c r="V1225" s="97">
        <v>252</v>
      </c>
      <c r="W1225" s="96">
        <f t="shared" si="619"/>
        <v>1.006495608</v>
      </c>
      <c r="X1225" s="89">
        <f t="shared" si="620"/>
        <v>0</v>
      </c>
      <c r="Y1225" s="137">
        <f t="shared" si="621"/>
        <v>0</v>
      </c>
      <c r="Z1225" s="99" t="str">
        <f t="shared" si="629"/>
        <v>J=</v>
      </c>
      <c r="AA1225" s="94">
        <f t="shared" si="630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22"/>
        <v>46102</v>
      </c>
      <c r="B1226" s="89">
        <f t="shared" ref="B1226:B1289" si="641">(P1226+X1226)</f>
        <v>0</v>
      </c>
      <c r="C1226" s="89">
        <f t="shared" si="635"/>
        <v>3.1009221856947988E-9</v>
      </c>
      <c r="D1226" s="90">
        <f t="shared" si="623"/>
        <v>7205.03</v>
      </c>
      <c r="E1226" s="91">
        <f t="shared" si="638"/>
        <v>7245.38</v>
      </c>
      <c r="F1226" s="92">
        <f t="shared" si="639"/>
        <v>46073</v>
      </c>
      <c r="G1226" s="93">
        <f t="shared" ref="G1226:G1289" si="642">(E1226/D1226)-1</f>
        <v>5.6002542668107669E-3</v>
      </c>
      <c r="H1226" s="94">
        <f t="shared" si="640"/>
        <v>46132</v>
      </c>
      <c r="I1226" s="94">
        <f t="shared" ref="I1226:I1289" si="643">IF(A1226&gt;I1225,H1226,I1225)</f>
        <v>46132</v>
      </c>
      <c r="J1226" s="95">
        <f t="shared" si="624"/>
        <v>20</v>
      </c>
      <c r="K1226" s="95">
        <f t="shared" si="637"/>
        <v>1</v>
      </c>
      <c r="L1226" s="8">
        <f t="shared" si="625"/>
        <v>1.0002792700000001</v>
      </c>
      <c r="M1226" s="96">
        <f t="shared" si="636"/>
        <v>1.0056002500000001</v>
      </c>
      <c r="N1226" s="96">
        <f t="shared" si="631"/>
        <v>1.1985041016994942</v>
      </c>
      <c r="O1226" s="89">
        <f t="shared" si="634"/>
        <v>1.1988388000000001</v>
      </c>
      <c r="P1226" s="89">
        <f t="shared" ref="P1226:P1289" si="644">TRUNC(C1226*O1226,8)</f>
        <v>0</v>
      </c>
      <c r="Q1226" s="11">
        <f t="shared" si="628"/>
        <v>0</v>
      </c>
      <c r="R1226" s="7">
        <f t="shared" si="626"/>
        <v>0</v>
      </c>
      <c r="S1226" s="89">
        <f t="shared" si="633"/>
        <v>0</v>
      </c>
      <c r="T1226" s="98">
        <f t="shared" si="627"/>
        <v>8.5000000000000006E-2</v>
      </c>
      <c r="U1226" s="97">
        <f t="shared" si="632"/>
        <v>1</v>
      </c>
      <c r="V1226" s="97">
        <v>252</v>
      </c>
      <c r="W1226" s="96">
        <f t="shared" ref="W1226:W1289" si="645">ROUND((1+T1226)^TRUNC((U1226/V1226),9),9)</f>
        <v>1.0003237819999999</v>
      </c>
      <c r="X1226" s="89">
        <f t="shared" ref="X1226:X1289" si="646">TRUNC((P1226*(W1226-1)),8)</f>
        <v>0</v>
      </c>
      <c r="Y1226" s="137">
        <f t="shared" ref="Y1226:Y1289" si="647">IF(AND(Q1226&gt;0,Z1226&lt;&gt;"INCORPJ="),S1226+X1226,0)</f>
        <v>0</v>
      </c>
      <c r="Z1226" s="99" t="str">
        <f t="shared" si="629"/>
        <v>J=</v>
      </c>
      <c r="AA1226" s="94">
        <f t="shared" si="630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48">(A1226+1)</f>
        <v>46103</v>
      </c>
      <c r="B1227" s="89">
        <f t="shared" si="641"/>
        <v>0</v>
      </c>
      <c r="C1227" s="89">
        <f t="shared" si="635"/>
        <v>3.1009221856947988E-9</v>
      </c>
      <c r="D1227" s="90">
        <f t="shared" ref="D1227:D1290" si="649">IF(E1227=E1226,D1226,E1226)</f>
        <v>7205.03</v>
      </c>
      <c r="E1227" s="91">
        <f t="shared" si="638"/>
        <v>7245.38</v>
      </c>
      <c r="F1227" s="92">
        <f t="shared" si="639"/>
        <v>46073</v>
      </c>
      <c r="G1227" s="93">
        <f t="shared" si="642"/>
        <v>5.6002542668107669E-3</v>
      </c>
      <c r="H1227" s="94">
        <f t="shared" si="640"/>
        <v>46132</v>
      </c>
      <c r="I1227" s="94">
        <f t="shared" si="643"/>
        <v>46132</v>
      </c>
      <c r="J1227" s="95">
        <f t="shared" ref="J1227:J1290" si="650">IF(I1227=I1226,J1226,NETWORKDAYS(I1226,I1227,$AD$201:$AD$502)-1)</f>
        <v>20</v>
      </c>
      <c r="K1227" s="95">
        <f t="shared" si="637"/>
        <v>1</v>
      </c>
      <c r="L1227" s="8">
        <f t="shared" ref="L1227:L1290" si="651">IF(E1227&lt;D1227,1,TRUNC((E1227/D1227)^TRUNC((K1227/J1227),9),8))</f>
        <v>1.0002792700000001</v>
      </c>
      <c r="M1227" s="96">
        <f t="shared" si="636"/>
        <v>1.0056002500000001</v>
      </c>
      <c r="N1227" s="96">
        <f t="shared" si="631"/>
        <v>1.1985041016994942</v>
      </c>
      <c r="O1227" s="89">
        <f t="shared" si="634"/>
        <v>1.1988388000000001</v>
      </c>
      <c r="P1227" s="89">
        <f t="shared" si="644"/>
        <v>0</v>
      </c>
      <c r="Q1227" s="11">
        <f t="shared" si="628"/>
        <v>0</v>
      </c>
      <c r="R1227" s="7">
        <f t="shared" ref="R1227:R1290" si="652">IF(Q1227&gt;0,VLOOKUP($A1227,$AD$10:$AI$200,6),0)</f>
        <v>0</v>
      </c>
      <c r="S1227" s="89">
        <f t="shared" si="633"/>
        <v>0</v>
      </c>
      <c r="T1227" s="98">
        <f t="shared" ref="T1227:T1290" si="653">(T1226)</f>
        <v>8.5000000000000006E-2</v>
      </c>
      <c r="U1227" s="97">
        <f t="shared" si="632"/>
        <v>1</v>
      </c>
      <c r="V1227" s="97">
        <v>252</v>
      </c>
      <c r="W1227" s="96">
        <f t="shared" si="645"/>
        <v>1.0003237819999999</v>
      </c>
      <c r="X1227" s="89">
        <f t="shared" si="646"/>
        <v>0</v>
      </c>
      <c r="Y1227" s="137">
        <f t="shared" si="647"/>
        <v>0</v>
      </c>
      <c r="Z1227" s="99" t="str">
        <f t="shared" si="629"/>
        <v>J=</v>
      </c>
      <c r="AA1227" s="94">
        <f t="shared" si="630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48"/>
        <v>46104</v>
      </c>
      <c r="B1228" s="89">
        <f t="shared" si="641"/>
        <v>0</v>
      </c>
      <c r="C1228" s="89">
        <f t="shared" si="635"/>
        <v>3.1009221856947988E-9</v>
      </c>
      <c r="D1228" s="90">
        <f t="shared" si="649"/>
        <v>7205.03</v>
      </c>
      <c r="E1228" s="91">
        <f t="shared" si="638"/>
        <v>7245.38</v>
      </c>
      <c r="F1228" s="92">
        <f t="shared" si="639"/>
        <v>46073</v>
      </c>
      <c r="G1228" s="93">
        <f t="shared" si="642"/>
        <v>5.6002542668107669E-3</v>
      </c>
      <c r="H1228" s="94">
        <f t="shared" si="640"/>
        <v>46132</v>
      </c>
      <c r="I1228" s="94">
        <f t="shared" si="643"/>
        <v>46132</v>
      </c>
      <c r="J1228" s="95">
        <f t="shared" si="650"/>
        <v>20</v>
      </c>
      <c r="K1228" s="95">
        <f t="shared" si="637"/>
        <v>1</v>
      </c>
      <c r="L1228" s="8">
        <f t="shared" si="651"/>
        <v>1.0002792700000001</v>
      </c>
      <c r="M1228" s="96">
        <f t="shared" si="636"/>
        <v>1.0056002500000001</v>
      </c>
      <c r="N1228" s="96">
        <f t="shared" si="631"/>
        <v>1.1985041016994942</v>
      </c>
      <c r="O1228" s="89">
        <f t="shared" si="634"/>
        <v>1.1988388000000001</v>
      </c>
      <c r="P1228" s="89">
        <f t="shared" si="644"/>
        <v>0</v>
      </c>
      <c r="Q1228" s="11">
        <f t="shared" ref="Q1228:Q1291" si="654">IF(VLOOKUP(A1228,AD$10:AK$200,8)=VLOOKUP(A1227,AD$10:AK$200,8),0,VLOOKUP(A1228,AD$10:AK$200,8))</f>
        <v>0</v>
      </c>
      <c r="R1228" s="7">
        <f t="shared" si="652"/>
        <v>0</v>
      </c>
      <c r="S1228" s="89">
        <f t="shared" si="633"/>
        <v>0</v>
      </c>
      <c r="T1228" s="98">
        <f t="shared" si="653"/>
        <v>8.5000000000000006E-2</v>
      </c>
      <c r="U1228" s="97">
        <f t="shared" si="632"/>
        <v>1</v>
      </c>
      <c r="V1228" s="97">
        <v>252</v>
      </c>
      <c r="W1228" s="96">
        <f t="shared" si="645"/>
        <v>1.0003237819999999</v>
      </c>
      <c r="X1228" s="89">
        <f t="shared" si="646"/>
        <v>0</v>
      </c>
      <c r="Y1228" s="137">
        <f t="shared" si="647"/>
        <v>0</v>
      </c>
      <c r="Z1228" s="99" t="str">
        <f t="shared" ref="Z1228:Z1291" si="655">IF($Q1227&gt;0,VLOOKUP($A1227,$AD$10:$AM$200,9),Z1227)</f>
        <v>J=</v>
      </c>
      <c r="AA1228" s="94">
        <f t="shared" ref="AA1228:AA1291" si="656">IF($Q1227&gt;0,VLOOKUP($A1227,$AD$10:$AM$200,10),AA1227)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48"/>
        <v>46105</v>
      </c>
      <c r="B1229" s="89">
        <f t="shared" si="641"/>
        <v>0</v>
      </c>
      <c r="C1229" s="89">
        <f t="shared" si="635"/>
        <v>3.1009221856947988E-9</v>
      </c>
      <c r="D1229" s="90">
        <f t="shared" si="649"/>
        <v>7205.03</v>
      </c>
      <c r="E1229" s="91">
        <f t="shared" si="638"/>
        <v>7245.38</v>
      </c>
      <c r="F1229" s="92">
        <f t="shared" si="639"/>
        <v>46073</v>
      </c>
      <c r="G1229" s="93">
        <f t="shared" si="642"/>
        <v>5.6002542668107669E-3</v>
      </c>
      <c r="H1229" s="94">
        <f t="shared" si="640"/>
        <v>46132</v>
      </c>
      <c r="I1229" s="94">
        <f t="shared" si="643"/>
        <v>46132</v>
      </c>
      <c r="J1229" s="95">
        <f t="shared" si="650"/>
        <v>20</v>
      </c>
      <c r="K1229" s="95">
        <f t="shared" si="637"/>
        <v>2</v>
      </c>
      <c r="L1229" s="8">
        <f t="shared" si="651"/>
        <v>1.0005586099999999</v>
      </c>
      <c r="M1229" s="96">
        <f t="shared" si="636"/>
        <v>1.0056002500000001</v>
      </c>
      <c r="N1229" s="96">
        <f t="shared" si="631"/>
        <v>1.1985041016994942</v>
      </c>
      <c r="O1229" s="89">
        <f t="shared" si="634"/>
        <v>1.19917359</v>
      </c>
      <c r="P1229" s="89">
        <f t="shared" si="644"/>
        <v>0</v>
      </c>
      <c r="Q1229" s="11">
        <f t="shared" si="654"/>
        <v>0</v>
      </c>
      <c r="R1229" s="7">
        <f t="shared" si="652"/>
        <v>0</v>
      </c>
      <c r="S1229" s="89">
        <f t="shared" si="633"/>
        <v>0</v>
      </c>
      <c r="T1229" s="98">
        <f t="shared" si="653"/>
        <v>8.5000000000000006E-2</v>
      </c>
      <c r="U1229" s="97">
        <f t="shared" si="632"/>
        <v>2</v>
      </c>
      <c r="V1229" s="97">
        <v>252</v>
      </c>
      <c r="W1229" s="96">
        <f t="shared" si="645"/>
        <v>1.00064767</v>
      </c>
      <c r="X1229" s="89">
        <f t="shared" si="646"/>
        <v>0</v>
      </c>
      <c r="Y1229" s="137">
        <f t="shared" si="647"/>
        <v>0</v>
      </c>
      <c r="Z1229" s="99" t="str">
        <f t="shared" si="655"/>
        <v>J=</v>
      </c>
      <c r="AA1229" s="94">
        <f t="shared" si="656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48"/>
        <v>46106</v>
      </c>
      <c r="B1230" s="89">
        <f t="shared" si="641"/>
        <v>0</v>
      </c>
      <c r="C1230" s="89">
        <f t="shared" si="635"/>
        <v>3.1009221856947988E-9</v>
      </c>
      <c r="D1230" s="90">
        <f t="shared" si="649"/>
        <v>7205.03</v>
      </c>
      <c r="E1230" s="91">
        <f t="shared" si="638"/>
        <v>7245.38</v>
      </c>
      <c r="F1230" s="92">
        <f t="shared" si="639"/>
        <v>46073</v>
      </c>
      <c r="G1230" s="93">
        <f t="shared" si="642"/>
        <v>5.6002542668107669E-3</v>
      </c>
      <c r="H1230" s="94">
        <f t="shared" si="640"/>
        <v>46132</v>
      </c>
      <c r="I1230" s="94">
        <f t="shared" si="643"/>
        <v>46132</v>
      </c>
      <c r="J1230" s="95">
        <f t="shared" si="650"/>
        <v>20</v>
      </c>
      <c r="K1230" s="95">
        <f t="shared" si="637"/>
        <v>3</v>
      </c>
      <c r="L1230" s="8">
        <f t="shared" si="651"/>
        <v>1.0008380400000001</v>
      </c>
      <c r="M1230" s="96">
        <f t="shared" si="636"/>
        <v>1.0056002500000001</v>
      </c>
      <c r="N1230" s="96">
        <f t="shared" si="631"/>
        <v>1.1985041016994942</v>
      </c>
      <c r="O1230" s="89">
        <f t="shared" si="634"/>
        <v>1.1995084899999999</v>
      </c>
      <c r="P1230" s="89">
        <f t="shared" si="644"/>
        <v>0</v>
      </c>
      <c r="Q1230" s="11">
        <f t="shared" si="654"/>
        <v>0</v>
      </c>
      <c r="R1230" s="7">
        <f t="shared" si="652"/>
        <v>0</v>
      </c>
      <c r="S1230" s="89">
        <f t="shared" si="633"/>
        <v>0</v>
      </c>
      <c r="T1230" s="98">
        <f t="shared" si="653"/>
        <v>8.5000000000000006E-2</v>
      </c>
      <c r="U1230" s="97">
        <f t="shared" si="632"/>
        <v>3</v>
      </c>
      <c r="V1230" s="97">
        <v>252</v>
      </c>
      <c r="W1230" s="96">
        <f t="shared" si="645"/>
        <v>1.000971662</v>
      </c>
      <c r="X1230" s="89">
        <f t="shared" si="646"/>
        <v>0</v>
      </c>
      <c r="Y1230" s="137">
        <f t="shared" si="647"/>
        <v>0</v>
      </c>
      <c r="Z1230" s="99" t="str">
        <f t="shared" si="655"/>
        <v>J=</v>
      </c>
      <c r="AA1230" s="94">
        <f t="shared" si="656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48"/>
        <v>46107</v>
      </c>
      <c r="B1231" s="89">
        <f t="shared" si="641"/>
        <v>0</v>
      </c>
      <c r="C1231" s="89">
        <f t="shared" si="635"/>
        <v>3.1009221856947988E-9</v>
      </c>
      <c r="D1231" s="90">
        <f t="shared" si="649"/>
        <v>7205.03</v>
      </c>
      <c r="E1231" s="91">
        <f t="shared" si="638"/>
        <v>7245.38</v>
      </c>
      <c r="F1231" s="92">
        <f t="shared" si="639"/>
        <v>46073</v>
      </c>
      <c r="G1231" s="93">
        <f t="shared" si="642"/>
        <v>5.6002542668107669E-3</v>
      </c>
      <c r="H1231" s="94">
        <f t="shared" si="640"/>
        <v>46132</v>
      </c>
      <c r="I1231" s="94">
        <f t="shared" si="643"/>
        <v>46132</v>
      </c>
      <c r="J1231" s="95">
        <f t="shared" si="650"/>
        <v>20</v>
      </c>
      <c r="K1231" s="95">
        <f t="shared" si="637"/>
        <v>4</v>
      </c>
      <c r="L1231" s="8">
        <f t="shared" si="651"/>
        <v>1.00111755</v>
      </c>
      <c r="M1231" s="96">
        <f t="shared" si="636"/>
        <v>1.0056002500000001</v>
      </c>
      <c r="N1231" s="96">
        <f t="shared" si="631"/>
        <v>1.1985041016994942</v>
      </c>
      <c r="O1231" s="89">
        <f t="shared" si="634"/>
        <v>1.19984348</v>
      </c>
      <c r="P1231" s="89">
        <f t="shared" si="644"/>
        <v>0</v>
      </c>
      <c r="Q1231" s="11">
        <f t="shared" si="654"/>
        <v>0</v>
      </c>
      <c r="R1231" s="7">
        <f t="shared" si="652"/>
        <v>0</v>
      </c>
      <c r="S1231" s="89">
        <f t="shared" si="633"/>
        <v>0</v>
      </c>
      <c r="T1231" s="98">
        <f t="shared" si="653"/>
        <v>8.5000000000000006E-2</v>
      </c>
      <c r="U1231" s="97">
        <f t="shared" si="632"/>
        <v>4</v>
      </c>
      <c r="V1231" s="97">
        <v>252</v>
      </c>
      <c r="W1231" s="96">
        <f t="shared" si="645"/>
        <v>1.001295759</v>
      </c>
      <c r="X1231" s="89">
        <f t="shared" si="646"/>
        <v>0</v>
      </c>
      <c r="Y1231" s="137">
        <f t="shared" si="647"/>
        <v>0</v>
      </c>
      <c r="Z1231" s="99" t="str">
        <f t="shared" si="655"/>
        <v>J=</v>
      </c>
      <c r="AA1231" s="94">
        <f t="shared" si="656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48"/>
        <v>46108</v>
      </c>
      <c r="B1232" s="89">
        <f t="shared" si="641"/>
        <v>0</v>
      </c>
      <c r="C1232" s="89">
        <f t="shared" si="635"/>
        <v>3.1009221856947988E-9</v>
      </c>
      <c r="D1232" s="90">
        <f t="shared" si="649"/>
        <v>7205.03</v>
      </c>
      <c r="E1232" s="91">
        <f t="shared" si="638"/>
        <v>7245.38</v>
      </c>
      <c r="F1232" s="92">
        <f t="shared" si="639"/>
        <v>46073</v>
      </c>
      <c r="G1232" s="93">
        <f t="shared" si="642"/>
        <v>5.6002542668107669E-3</v>
      </c>
      <c r="H1232" s="94">
        <f t="shared" si="640"/>
        <v>46132</v>
      </c>
      <c r="I1232" s="94">
        <f t="shared" si="643"/>
        <v>46132</v>
      </c>
      <c r="J1232" s="95">
        <f t="shared" si="650"/>
        <v>20</v>
      </c>
      <c r="K1232" s="95">
        <f t="shared" si="637"/>
        <v>5</v>
      </c>
      <c r="L1232" s="8">
        <f t="shared" si="651"/>
        <v>1.00139713</v>
      </c>
      <c r="M1232" s="96">
        <f t="shared" si="636"/>
        <v>1.0056002500000001</v>
      </c>
      <c r="N1232" s="96">
        <f t="shared" si="631"/>
        <v>1.1985041016994942</v>
      </c>
      <c r="O1232" s="89">
        <f t="shared" si="634"/>
        <v>1.2001785599999999</v>
      </c>
      <c r="P1232" s="89">
        <f t="shared" si="644"/>
        <v>0</v>
      </c>
      <c r="Q1232" s="11">
        <f t="shared" si="654"/>
        <v>0</v>
      </c>
      <c r="R1232" s="7">
        <f t="shared" si="652"/>
        <v>0</v>
      </c>
      <c r="S1232" s="89">
        <f t="shared" si="633"/>
        <v>0</v>
      </c>
      <c r="T1232" s="98">
        <f t="shared" si="653"/>
        <v>8.5000000000000006E-2</v>
      </c>
      <c r="U1232" s="97">
        <f t="shared" si="632"/>
        <v>5</v>
      </c>
      <c r="V1232" s="97">
        <v>252</v>
      </c>
      <c r="W1232" s="96">
        <f t="shared" si="645"/>
        <v>1.0016199610000001</v>
      </c>
      <c r="X1232" s="89">
        <f t="shared" si="646"/>
        <v>0</v>
      </c>
      <c r="Y1232" s="137">
        <f t="shared" si="647"/>
        <v>0</v>
      </c>
      <c r="Z1232" s="99" t="str">
        <f t="shared" si="655"/>
        <v>J=</v>
      </c>
      <c r="AA1232" s="94">
        <f t="shared" si="656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48"/>
        <v>46109</v>
      </c>
      <c r="B1233" s="89">
        <f t="shared" si="641"/>
        <v>0</v>
      </c>
      <c r="C1233" s="89">
        <f t="shared" si="635"/>
        <v>3.1009221856947988E-9</v>
      </c>
      <c r="D1233" s="90">
        <f t="shared" si="649"/>
        <v>7205.03</v>
      </c>
      <c r="E1233" s="91">
        <f t="shared" si="638"/>
        <v>7245.38</v>
      </c>
      <c r="F1233" s="92">
        <f t="shared" si="639"/>
        <v>46073</v>
      </c>
      <c r="G1233" s="93">
        <f t="shared" si="642"/>
        <v>5.6002542668107669E-3</v>
      </c>
      <c r="H1233" s="94">
        <f t="shared" si="640"/>
        <v>46132</v>
      </c>
      <c r="I1233" s="94">
        <f t="shared" si="643"/>
        <v>46132</v>
      </c>
      <c r="J1233" s="95">
        <f t="shared" si="650"/>
        <v>20</v>
      </c>
      <c r="K1233" s="95">
        <f t="shared" si="637"/>
        <v>6</v>
      </c>
      <c r="L1233" s="8">
        <f t="shared" si="651"/>
        <v>1.0016767900000001</v>
      </c>
      <c r="M1233" s="96">
        <f t="shared" si="636"/>
        <v>1.0056002500000001</v>
      </c>
      <c r="N1233" s="96">
        <f t="shared" si="631"/>
        <v>1.1985041016994942</v>
      </c>
      <c r="O1233" s="89">
        <f t="shared" si="634"/>
        <v>1.2005137400000001</v>
      </c>
      <c r="P1233" s="89">
        <f t="shared" si="644"/>
        <v>0</v>
      </c>
      <c r="Q1233" s="11">
        <f t="shared" si="654"/>
        <v>0</v>
      </c>
      <c r="R1233" s="7">
        <f t="shared" si="652"/>
        <v>0</v>
      </c>
      <c r="S1233" s="89">
        <f t="shared" si="633"/>
        <v>0</v>
      </c>
      <c r="T1233" s="98">
        <f t="shared" si="653"/>
        <v>8.5000000000000006E-2</v>
      </c>
      <c r="U1233" s="97">
        <f t="shared" si="632"/>
        <v>6</v>
      </c>
      <c r="V1233" s="97">
        <v>252</v>
      </c>
      <c r="W1233" s="96">
        <f t="shared" si="645"/>
        <v>1.0019442679999999</v>
      </c>
      <c r="X1233" s="89">
        <f t="shared" si="646"/>
        <v>0</v>
      </c>
      <c r="Y1233" s="137">
        <f t="shared" si="647"/>
        <v>0</v>
      </c>
      <c r="Z1233" s="99" t="str">
        <f t="shared" si="655"/>
        <v>J=</v>
      </c>
      <c r="AA1233" s="94">
        <f t="shared" si="656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48"/>
        <v>46110</v>
      </c>
      <c r="B1234" s="89">
        <f t="shared" si="641"/>
        <v>0</v>
      </c>
      <c r="C1234" s="89">
        <f t="shared" si="635"/>
        <v>3.1009221856947988E-9</v>
      </c>
      <c r="D1234" s="90">
        <f t="shared" si="649"/>
        <v>7205.03</v>
      </c>
      <c r="E1234" s="91">
        <f t="shared" si="638"/>
        <v>7245.38</v>
      </c>
      <c r="F1234" s="92">
        <f t="shared" si="639"/>
        <v>46073</v>
      </c>
      <c r="G1234" s="93">
        <f t="shared" si="642"/>
        <v>5.6002542668107669E-3</v>
      </c>
      <c r="H1234" s="94">
        <f t="shared" si="640"/>
        <v>46132</v>
      </c>
      <c r="I1234" s="94">
        <f t="shared" si="643"/>
        <v>46132</v>
      </c>
      <c r="J1234" s="95">
        <f t="shared" si="650"/>
        <v>20</v>
      </c>
      <c r="K1234" s="95">
        <f t="shared" si="637"/>
        <v>6</v>
      </c>
      <c r="L1234" s="8">
        <f t="shared" si="651"/>
        <v>1.0016767900000001</v>
      </c>
      <c r="M1234" s="96">
        <f t="shared" si="636"/>
        <v>1.0056002500000001</v>
      </c>
      <c r="N1234" s="96">
        <f t="shared" si="631"/>
        <v>1.1985041016994942</v>
      </c>
      <c r="O1234" s="89">
        <f t="shared" si="634"/>
        <v>1.2005137400000001</v>
      </c>
      <c r="P1234" s="89">
        <f t="shared" si="644"/>
        <v>0</v>
      </c>
      <c r="Q1234" s="11">
        <f t="shared" si="654"/>
        <v>0</v>
      </c>
      <c r="R1234" s="7">
        <f t="shared" si="652"/>
        <v>0</v>
      </c>
      <c r="S1234" s="89">
        <f t="shared" si="633"/>
        <v>0</v>
      </c>
      <c r="T1234" s="98">
        <f t="shared" si="653"/>
        <v>8.5000000000000006E-2</v>
      </c>
      <c r="U1234" s="97">
        <f t="shared" si="632"/>
        <v>6</v>
      </c>
      <c r="V1234" s="97">
        <v>252</v>
      </c>
      <c r="W1234" s="96">
        <f t="shared" si="645"/>
        <v>1.0019442679999999</v>
      </c>
      <c r="X1234" s="89">
        <f t="shared" si="646"/>
        <v>0</v>
      </c>
      <c r="Y1234" s="137">
        <f t="shared" si="647"/>
        <v>0</v>
      </c>
      <c r="Z1234" s="99" t="str">
        <f t="shared" si="655"/>
        <v>J=</v>
      </c>
      <c r="AA1234" s="94">
        <f t="shared" si="656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48"/>
        <v>46111</v>
      </c>
      <c r="B1235" s="89">
        <f t="shared" si="641"/>
        <v>0</v>
      </c>
      <c r="C1235" s="89">
        <f t="shared" si="635"/>
        <v>3.1009221856947988E-9</v>
      </c>
      <c r="D1235" s="90">
        <f t="shared" si="649"/>
        <v>7205.03</v>
      </c>
      <c r="E1235" s="91">
        <f t="shared" si="638"/>
        <v>7245.38</v>
      </c>
      <c r="F1235" s="92">
        <f t="shared" si="639"/>
        <v>46073</v>
      </c>
      <c r="G1235" s="93">
        <f t="shared" si="642"/>
        <v>5.6002542668107669E-3</v>
      </c>
      <c r="H1235" s="94">
        <f t="shared" si="640"/>
        <v>46132</v>
      </c>
      <c r="I1235" s="94">
        <f t="shared" si="643"/>
        <v>46132</v>
      </c>
      <c r="J1235" s="95">
        <f t="shared" si="650"/>
        <v>20</v>
      </c>
      <c r="K1235" s="95">
        <f t="shared" si="637"/>
        <v>6</v>
      </c>
      <c r="L1235" s="8">
        <f t="shared" si="651"/>
        <v>1.0016767900000001</v>
      </c>
      <c r="M1235" s="96">
        <f t="shared" si="636"/>
        <v>1.0056002500000001</v>
      </c>
      <c r="N1235" s="96">
        <f t="shared" si="631"/>
        <v>1.1985041016994942</v>
      </c>
      <c r="O1235" s="89">
        <f t="shared" si="634"/>
        <v>1.2005137400000001</v>
      </c>
      <c r="P1235" s="89">
        <f t="shared" si="644"/>
        <v>0</v>
      </c>
      <c r="Q1235" s="11">
        <f t="shared" si="654"/>
        <v>0</v>
      </c>
      <c r="R1235" s="7">
        <f t="shared" si="652"/>
        <v>0</v>
      </c>
      <c r="S1235" s="89">
        <f t="shared" si="633"/>
        <v>0</v>
      </c>
      <c r="T1235" s="98">
        <f t="shared" si="653"/>
        <v>8.5000000000000006E-2</v>
      </c>
      <c r="U1235" s="97">
        <f t="shared" si="632"/>
        <v>6</v>
      </c>
      <c r="V1235" s="97">
        <v>252</v>
      </c>
      <c r="W1235" s="96">
        <f t="shared" si="645"/>
        <v>1.0019442679999999</v>
      </c>
      <c r="X1235" s="89">
        <f t="shared" si="646"/>
        <v>0</v>
      </c>
      <c r="Y1235" s="137">
        <f t="shared" si="647"/>
        <v>0</v>
      </c>
      <c r="Z1235" s="99" t="str">
        <f t="shared" si="655"/>
        <v>J=</v>
      </c>
      <c r="AA1235" s="94">
        <f t="shared" si="656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48"/>
        <v>46112</v>
      </c>
      <c r="B1236" s="89">
        <f t="shared" si="641"/>
        <v>0</v>
      </c>
      <c r="C1236" s="89">
        <f t="shared" si="635"/>
        <v>3.1009221856947988E-9</v>
      </c>
      <c r="D1236" s="90">
        <f t="shared" si="649"/>
        <v>7205.03</v>
      </c>
      <c r="E1236" s="91">
        <f t="shared" si="638"/>
        <v>7245.38</v>
      </c>
      <c r="F1236" s="92">
        <f t="shared" si="639"/>
        <v>46073</v>
      </c>
      <c r="G1236" s="93">
        <f t="shared" si="642"/>
        <v>5.6002542668107669E-3</v>
      </c>
      <c r="H1236" s="94">
        <f t="shared" si="640"/>
        <v>46132</v>
      </c>
      <c r="I1236" s="94">
        <f t="shared" si="643"/>
        <v>46132</v>
      </c>
      <c r="J1236" s="95">
        <f t="shared" si="650"/>
        <v>20</v>
      </c>
      <c r="K1236" s="95">
        <f t="shared" si="637"/>
        <v>7</v>
      </c>
      <c r="L1236" s="8">
        <f t="shared" si="651"/>
        <v>1.00195653</v>
      </c>
      <c r="M1236" s="96">
        <f t="shared" si="636"/>
        <v>1.0056002500000001</v>
      </c>
      <c r="N1236" s="96">
        <f t="shared" si="631"/>
        <v>1.1985041016994942</v>
      </c>
      <c r="O1236" s="89">
        <f t="shared" si="634"/>
        <v>1.20084901</v>
      </c>
      <c r="P1236" s="89">
        <f t="shared" si="644"/>
        <v>0</v>
      </c>
      <c r="Q1236" s="11">
        <f t="shared" si="654"/>
        <v>0</v>
      </c>
      <c r="R1236" s="7">
        <f t="shared" si="652"/>
        <v>0</v>
      </c>
      <c r="S1236" s="89">
        <f t="shared" si="633"/>
        <v>0</v>
      </c>
      <c r="T1236" s="98">
        <f t="shared" si="653"/>
        <v>8.5000000000000006E-2</v>
      </c>
      <c r="U1236" s="97">
        <f t="shared" si="632"/>
        <v>7</v>
      </c>
      <c r="V1236" s="97">
        <v>252</v>
      </c>
      <c r="W1236" s="96">
        <f t="shared" si="645"/>
        <v>1.00226868</v>
      </c>
      <c r="X1236" s="89">
        <f t="shared" si="646"/>
        <v>0</v>
      </c>
      <c r="Y1236" s="137">
        <f t="shared" si="647"/>
        <v>0</v>
      </c>
      <c r="Z1236" s="99" t="str">
        <f t="shared" si="655"/>
        <v>J=</v>
      </c>
      <c r="AA1236" s="94">
        <f t="shared" si="656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48"/>
        <v>46113</v>
      </c>
      <c r="B1237" s="89">
        <f t="shared" si="641"/>
        <v>0</v>
      </c>
      <c r="C1237" s="89">
        <f t="shared" si="635"/>
        <v>3.1009221856947988E-9</v>
      </c>
      <c r="D1237" s="90">
        <f t="shared" si="649"/>
        <v>7205.03</v>
      </c>
      <c r="E1237" s="91">
        <f t="shared" si="638"/>
        <v>7245.38</v>
      </c>
      <c r="F1237" s="92">
        <f t="shared" si="639"/>
        <v>46073</v>
      </c>
      <c r="G1237" s="93">
        <f t="shared" si="642"/>
        <v>5.6002542668107669E-3</v>
      </c>
      <c r="H1237" s="94">
        <f t="shared" si="640"/>
        <v>46132</v>
      </c>
      <c r="I1237" s="94">
        <f t="shared" si="643"/>
        <v>46132</v>
      </c>
      <c r="J1237" s="95">
        <f t="shared" si="650"/>
        <v>20</v>
      </c>
      <c r="K1237" s="95">
        <f t="shared" si="637"/>
        <v>8</v>
      </c>
      <c r="L1237" s="8">
        <f t="shared" si="651"/>
        <v>1.0022363400000001</v>
      </c>
      <c r="M1237" s="96">
        <f t="shared" si="636"/>
        <v>1.0056002500000001</v>
      </c>
      <c r="N1237" s="96">
        <f t="shared" si="631"/>
        <v>1.1985041016994942</v>
      </c>
      <c r="O1237" s="89">
        <f t="shared" si="634"/>
        <v>1.2011843600000001</v>
      </c>
      <c r="P1237" s="89">
        <f t="shared" si="644"/>
        <v>0</v>
      </c>
      <c r="Q1237" s="11">
        <f t="shared" si="654"/>
        <v>0</v>
      </c>
      <c r="R1237" s="7">
        <f t="shared" si="652"/>
        <v>0</v>
      </c>
      <c r="S1237" s="89">
        <f t="shared" si="633"/>
        <v>0</v>
      </c>
      <c r="T1237" s="98">
        <f t="shared" si="653"/>
        <v>8.5000000000000006E-2</v>
      </c>
      <c r="U1237" s="97">
        <f t="shared" si="632"/>
        <v>8</v>
      </c>
      <c r="V1237" s="97">
        <v>252</v>
      </c>
      <c r="W1237" s="96">
        <f t="shared" si="645"/>
        <v>1.0025931969999999</v>
      </c>
      <c r="X1237" s="89">
        <f t="shared" si="646"/>
        <v>0</v>
      </c>
      <c r="Y1237" s="137">
        <f t="shared" si="647"/>
        <v>0</v>
      </c>
      <c r="Z1237" s="99" t="str">
        <f t="shared" si="655"/>
        <v>J=</v>
      </c>
      <c r="AA1237" s="94">
        <f t="shared" si="656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48"/>
        <v>46114</v>
      </c>
      <c r="B1238" s="89">
        <f t="shared" si="641"/>
        <v>0</v>
      </c>
      <c r="C1238" s="89">
        <f t="shared" si="635"/>
        <v>3.1009221856947988E-9</v>
      </c>
      <c r="D1238" s="90">
        <f t="shared" si="649"/>
        <v>7205.03</v>
      </c>
      <c r="E1238" s="91">
        <f t="shared" si="638"/>
        <v>7245.38</v>
      </c>
      <c r="F1238" s="92">
        <f t="shared" si="639"/>
        <v>46073</v>
      </c>
      <c r="G1238" s="93">
        <f t="shared" si="642"/>
        <v>5.6002542668107669E-3</v>
      </c>
      <c r="H1238" s="94">
        <f t="shared" si="640"/>
        <v>46132</v>
      </c>
      <c r="I1238" s="94">
        <f t="shared" si="643"/>
        <v>46132</v>
      </c>
      <c r="J1238" s="95">
        <f t="shared" si="650"/>
        <v>20</v>
      </c>
      <c r="K1238" s="95">
        <f t="shared" si="637"/>
        <v>9</v>
      </c>
      <c r="L1238" s="8">
        <f t="shared" si="651"/>
        <v>1.0025162400000001</v>
      </c>
      <c r="M1238" s="96">
        <f t="shared" si="636"/>
        <v>1.0056002500000001</v>
      </c>
      <c r="N1238" s="96">
        <f t="shared" si="631"/>
        <v>1.1985041016994942</v>
      </c>
      <c r="O1238" s="89">
        <f t="shared" si="634"/>
        <v>1.2015198199999999</v>
      </c>
      <c r="P1238" s="89">
        <f t="shared" si="644"/>
        <v>0</v>
      </c>
      <c r="Q1238" s="11">
        <f t="shared" si="654"/>
        <v>0</v>
      </c>
      <c r="R1238" s="7">
        <f t="shared" si="652"/>
        <v>0</v>
      </c>
      <c r="S1238" s="89">
        <f t="shared" si="633"/>
        <v>0</v>
      </c>
      <c r="T1238" s="98">
        <f t="shared" si="653"/>
        <v>8.5000000000000006E-2</v>
      </c>
      <c r="U1238" s="97">
        <f t="shared" si="632"/>
        <v>9</v>
      </c>
      <c r="V1238" s="97">
        <v>252</v>
      </c>
      <c r="W1238" s="96">
        <f t="shared" si="645"/>
        <v>1.0029178190000001</v>
      </c>
      <c r="X1238" s="89">
        <f t="shared" si="646"/>
        <v>0</v>
      </c>
      <c r="Y1238" s="137">
        <f t="shared" si="647"/>
        <v>0</v>
      </c>
      <c r="Z1238" s="99" t="str">
        <f t="shared" si="655"/>
        <v>J=</v>
      </c>
      <c r="AA1238" s="94">
        <f t="shared" si="656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48"/>
        <v>46115</v>
      </c>
      <c r="B1239" s="89">
        <f t="shared" si="641"/>
        <v>0</v>
      </c>
      <c r="C1239" s="89">
        <f t="shared" si="635"/>
        <v>3.1009221856947988E-9</v>
      </c>
      <c r="D1239" s="90">
        <f t="shared" si="649"/>
        <v>7205.03</v>
      </c>
      <c r="E1239" s="91">
        <f t="shared" si="638"/>
        <v>7245.38</v>
      </c>
      <c r="F1239" s="92">
        <f t="shared" si="639"/>
        <v>46073</v>
      </c>
      <c r="G1239" s="93">
        <f t="shared" si="642"/>
        <v>5.6002542668107669E-3</v>
      </c>
      <c r="H1239" s="94">
        <f t="shared" si="640"/>
        <v>46132</v>
      </c>
      <c r="I1239" s="94">
        <f t="shared" si="643"/>
        <v>46132</v>
      </c>
      <c r="J1239" s="95">
        <f t="shared" si="650"/>
        <v>20</v>
      </c>
      <c r="K1239" s="95">
        <f t="shared" si="637"/>
        <v>10</v>
      </c>
      <c r="L1239" s="8">
        <f t="shared" si="651"/>
        <v>1.0027962100000001</v>
      </c>
      <c r="M1239" s="96">
        <f t="shared" si="636"/>
        <v>1.0056002500000001</v>
      </c>
      <c r="N1239" s="96">
        <f t="shared" si="631"/>
        <v>1.1985041016994942</v>
      </c>
      <c r="O1239" s="89">
        <f t="shared" si="634"/>
        <v>1.2018553700000001</v>
      </c>
      <c r="P1239" s="89">
        <f t="shared" si="644"/>
        <v>0</v>
      </c>
      <c r="Q1239" s="11">
        <f t="shared" si="654"/>
        <v>0</v>
      </c>
      <c r="R1239" s="7">
        <f t="shared" si="652"/>
        <v>0</v>
      </c>
      <c r="S1239" s="89">
        <f t="shared" si="633"/>
        <v>0</v>
      </c>
      <c r="T1239" s="98">
        <f t="shared" si="653"/>
        <v>8.5000000000000006E-2</v>
      </c>
      <c r="U1239" s="97">
        <f t="shared" si="632"/>
        <v>10</v>
      </c>
      <c r="V1239" s="97">
        <v>252</v>
      </c>
      <c r="W1239" s="96">
        <f t="shared" si="645"/>
        <v>1.0032425469999999</v>
      </c>
      <c r="X1239" s="89">
        <f t="shared" si="646"/>
        <v>0</v>
      </c>
      <c r="Y1239" s="137">
        <f t="shared" si="647"/>
        <v>0</v>
      </c>
      <c r="Z1239" s="99" t="str">
        <f t="shared" si="655"/>
        <v>J=</v>
      </c>
      <c r="AA1239" s="94">
        <f t="shared" si="656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48"/>
        <v>46116</v>
      </c>
      <c r="B1240" s="89">
        <f t="shared" si="641"/>
        <v>0</v>
      </c>
      <c r="C1240" s="89">
        <f t="shared" si="635"/>
        <v>3.1009221856947988E-9</v>
      </c>
      <c r="D1240" s="90">
        <f t="shared" si="649"/>
        <v>7205.03</v>
      </c>
      <c r="E1240" s="91">
        <f t="shared" si="638"/>
        <v>7245.38</v>
      </c>
      <c r="F1240" s="92">
        <f t="shared" si="639"/>
        <v>46073</v>
      </c>
      <c r="G1240" s="93">
        <f t="shared" si="642"/>
        <v>5.6002542668107669E-3</v>
      </c>
      <c r="H1240" s="94">
        <f t="shared" si="640"/>
        <v>46132</v>
      </c>
      <c r="I1240" s="94">
        <f t="shared" si="643"/>
        <v>46132</v>
      </c>
      <c r="J1240" s="95">
        <f t="shared" si="650"/>
        <v>20</v>
      </c>
      <c r="K1240" s="95">
        <f t="shared" si="637"/>
        <v>10</v>
      </c>
      <c r="L1240" s="8">
        <f t="shared" si="651"/>
        <v>1.0027962100000001</v>
      </c>
      <c r="M1240" s="96">
        <f t="shared" si="636"/>
        <v>1.0056002500000001</v>
      </c>
      <c r="N1240" s="96">
        <f t="shared" si="631"/>
        <v>1.1985041016994942</v>
      </c>
      <c r="O1240" s="89">
        <f t="shared" si="634"/>
        <v>1.2018553700000001</v>
      </c>
      <c r="P1240" s="89">
        <f t="shared" si="644"/>
        <v>0</v>
      </c>
      <c r="Q1240" s="11">
        <f t="shared" si="654"/>
        <v>0</v>
      </c>
      <c r="R1240" s="7">
        <f t="shared" si="652"/>
        <v>0</v>
      </c>
      <c r="S1240" s="89">
        <f t="shared" si="633"/>
        <v>0</v>
      </c>
      <c r="T1240" s="98">
        <f t="shared" si="653"/>
        <v>8.5000000000000006E-2</v>
      </c>
      <c r="U1240" s="97">
        <f t="shared" si="632"/>
        <v>10</v>
      </c>
      <c r="V1240" s="97">
        <v>252</v>
      </c>
      <c r="W1240" s="96">
        <f t="shared" si="645"/>
        <v>1.0032425469999999</v>
      </c>
      <c r="X1240" s="89">
        <f t="shared" si="646"/>
        <v>0</v>
      </c>
      <c r="Y1240" s="137">
        <f t="shared" si="647"/>
        <v>0</v>
      </c>
      <c r="Z1240" s="99" t="str">
        <f t="shared" si="655"/>
        <v>J=</v>
      </c>
      <c r="AA1240" s="94">
        <f t="shared" si="656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48"/>
        <v>46117</v>
      </c>
      <c r="B1241" s="89">
        <f t="shared" si="641"/>
        <v>0</v>
      </c>
      <c r="C1241" s="89">
        <f t="shared" si="635"/>
        <v>3.1009221856947988E-9</v>
      </c>
      <c r="D1241" s="90">
        <f t="shared" si="649"/>
        <v>7205.03</v>
      </c>
      <c r="E1241" s="91">
        <f t="shared" si="638"/>
        <v>7245.38</v>
      </c>
      <c r="F1241" s="92">
        <f t="shared" si="639"/>
        <v>46073</v>
      </c>
      <c r="G1241" s="93">
        <f t="shared" si="642"/>
        <v>5.6002542668107669E-3</v>
      </c>
      <c r="H1241" s="94">
        <f t="shared" si="640"/>
        <v>46132</v>
      </c>
      <c r="I1241" s="94">
        <f t="shared" si="643"/>
        <v>46132</v>
      </c>
      <c r="J1241" s="95">
        <f t="shared" si="650"/>
        <v>20</v>
      </c>
      <c r="K1241" s="95">
        <f t="shared" si="637"/>
        <v>10</v>
      </c>
      <c r="L1241" s="8">
        <f t="shared" si="651"/>
        <v>1.0027962100000001</v>
      </c>
      <c r="M1241" s="96">
        <f t="shared" si="636"/>
        <v>1.0056002500000001</v>
      </c>
      <c r="N1241" s="96">
        <f t="shared" si="631"/>
        <v>1.1985041016994942</v>
      </c>
      <c r="O1241" s="89">
        <f t="shared" si="634"/>
        <v>1.2018553700000001</v>
      </c>
      <c r="P1241" s="89">
        <f t="shared" si="644"/>
        <v>0</v>
      </c>
      <c r="Q1241" s="11">
        <f t="shared" si="654"/>
        <v>0</v>
      </c>
      <c r="R1241" s="7">
        <f t="shared" si="652"/>
        <v>0</v>
      </c>
      <c r="S1241" s="89">
        <f t="shared" si="633"/>
        <v>0</v>
      </c>
      <c r="T1241" s="98">
        <f t="shared" si="653"/>
        <v>8.5000000000000006E-2</v>
      </c>
      <c r="U1241" s="97">
        <f t="shared" si="632"/>
        <v>10</v>
      </c>
      <c r="V1241" s="97">
        <v>252</v>
      </c>
      <c r="W1241" s="96">
        <f t="shared" si="645"/>
        <v>1.0032425469999999</v>
      </c>
      <c r="X1241" s="89">
        <f t="shared" si="646"/>
        <v>0</v>
      </c>
      <c r="Y1241" s="137">
        <f t="shared" si="647"/>
        <v>0</v>
      </c>
      <c r="Z1241" s="99" t="str">
        <f t="shared" si="655"/>
        <v>J=</v>
      </c>
      <c r="AA1241" s="94">
        <f t="shared" si="656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48"/>
        <v>46118</v>
      </c>
      <c r="B1242" s="89">
        <f t="shared" si="641"/>
        <v>0</v>
      </c>
      <c r="C1242" s="89">
        <f t="shared" si="635"/>
        <v>3.1009221856947988E-9</v>
      </c>
      <c r="D1242" s="90">
        <f t="shared" si="649"/>
        <v>7205.03</v>
      </c>
      <c r="E1242" s="91">
        <f t="shared" si="638"/>
        <v>7245.38</v>
      </c>
      <c r="F1242" s="92">
        <f t="shared" si="639"/>
        <v>46073</v>
      </c>
      <c r="G1242" s="93">
        <f t="shared" si="642"/>
        <v>5.6002542668107669E-3</v>
      </c>
      <c r="H1242" s="94">
        <f t="shared" si="640"/>
        <v>46132</v>
      </c>
      <c r="I1242" s="94">
        <f t="shared" si="643"/>
        <v>46132</v>
      </c>
      <c r="J1242" s="95">
        <f t="shared" si="650"/>
        <v>20</v>
      </c>
      <c r="K1242" s="95">
        <f t="shared" si="637"/>
        <v>10</v>
      </c>
      <c r="L1242" s="8">
        <f t="shared" si="651"/>
        <v>1.0027962100000001</v>
      </c>
      <c r="M1242" s="96">
        <f t="shared" si="636"/>
        <v>1.0056002500000001</v>
      </c>
      <c r="N1242" s="96">
        <f t="shared" si="631"/>
        <v>1.1985041016994942</v>
      </c>
      <c r="O1242" s="89">
        <f t="shared" si="634"/>
        <v>1.2018553700000001</v>
      </c>
      <c r="P1242" s="89">
        <f t="shared" si="644"/>
        <v>0</v>
      </c>
      <c r="Q1242" s="11">
        <f t="shared" si="654"/>
        <v>0</v>
      </c>
      <c r="R1242" s="7">
        <f t="shared" si="652"/>
        <v>0</v>
      </c>
      <c r="S1242" s="89">
        <f t="shared" si="633"/>
        <v>0</v>
      </c>
      <c r="T1242" s="98">
        <f t="shared" si="653"/>
        <v>8.5000000000000006E-2</v>
      </c>
      <c r="U1242" s="97">
        <f t="shared" si="632"/>
        <v>10</v>
      </c>
      <c r="V1242" s="97">
        <v>252</v>
      </c>
      <c r="W1242" s="96">
        <f t="shared" si="645"/>
        <v>1.0032425469999999</v>
      </c>
      <c r="X1242" s="89">
        <f t="shared" si="646"/>
        <v>0</v>
      </c>
      <c r="Y1242" s="137">
        <f t="shared" si="647"/>
        <v>0</v>
      </c>
      <c r="Z1242" s="99" t="str">
        <f t="shared" si="655"/>
        <v>J=</v>
      </c>
      <c r="AA1242" s="94">
        <f t="shared" si="656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48"/>
        <v>46119</v>
      </c>
      <c r="B1243" s="89">
        <f t="shared" si="641"/>
        <v>0</v>
      </c>
      <c r="C1243" s="89">
        <f t="shared" si="635"/>
        <v>3.1009221856947988E-9</v>
      </c>
      <c r="D1243" s="90">
        <f t="shared" si="649"/>
        <v>7205.03</v>
      </c>
      <c r="E1243" s="91">
        <f t="shared" si="638"/>
        <v>7245.38</v>
      </c>
      <c r="F1243" s="92">
        <f t="shared" si="639"/>
        <v>46073</v>
      </c>
      <c r="G1243" s="93">
        <f t="shared" si="642"/>
        <v>5.6002542668107669E-3</v>
      </c>
      <c r="H1243" s="94">
        <f t="shared" si="640"/>
        <v>46132</v>
      </c>
      <c r="I1243" s="94">
        <f t="shared" si="643"/>
        <v>46132</v>
      </c>
      <c r="J1243" s="95">
        <f t="shared" si="650"/>
        <v>20</v>
      </c>
      <c r="K1243" s="95">
        <f t="shared" si="637"/>
        <v>11</v>
      </c>
      <c r="L1243" s="8">
        <f t="shared" si="651"/>
        <v>1.0030762600000001</v>
      </c>
      <c r="M1243" s="96">
        <f t="shared" si="636"/>
        <v>1.0056002500000001</v>
      </c>
      <c r="N1243" s="96">
        <f t="shared" si="631"/>
        <v>1.1985041016994942</v>
      </c>
      <c r="O1243" s="89">
        <f t="shared" si="634"/>
        <v>1.2021910099999999</v>
      </c>
      <c r="P1243" s="89">
        <f t="shared" si="644"/>
        <v>0</v>
      </c>
      <c r="Q1243" s="11">
        <f t="shared" si="654"/>
        <v>0</v>
      </c>
      <c r="R1243" s="7">
        <f t="shared" si="652"/>
        <v>0</v>
      </c>
      <c r="S1243" s="89">
        <f t="shared" si="633"/>
        <v>0</v>
      </c>
      <c r="T1243" s="98">
        <f t="shared" si="653"/>
        <v>8.5000000000000006E-2</v>
      </c>
      <c r="U1243" s="97">
        <f t="shared" si="632"/>
        <v>11</v>
      </c>
      <c r="V1243" s="97">
        <v>252</v>
      </c>
      <c r="W1243" s="96">
        <f t="shared" si="645"/>
        <v>1.0035673789999999</v>
      </c>
      <c r="X1243" s="89">
        <f t="shared" si="646"/>
        <v>0</v>
      </c>
      <c r="Y1243" s="137">
        <f t="shared" si="647"/>
        <v>0</v>
      </c>
      <c r="Z1243" s="99" t="str">
        <f t="shared" si="655"/>
        <v>J=</v>
      </c>
      <c r="AA1243" s="94">
        <f t="shared" si="656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48"/>
        <v>46120</v>
      </c>
      <c r="B1244" s="89">
        <f t="shared" si="641"/>
        <v>0</v>
      </c>
      <c r="C1244" s="89">
        <f t="shared" si="635"/>
        <v>3.1009221856947988E-9</v>
      </c>
      <c r="D1244" s="90">
        <f t="shared" si="649"/>
        <v>7205.03</v>
      </c>
      <c r="E1244" s="91">
        <f t="shared" si="638"/>
        <v>7245.38</v>
      </c>
      <c r="F1244" s="92">
        <f t="shared" si="639"/>
        <v>46073</v>
      </c>
      <c r="G1244" s="93">
        <f t="shared" si="642"/>
        <v>5.6002542668107669E-3</v>
      </c>
      <c r="H1244" s="94">
        <f t="shared" si="640"/>
        <v>46132</v>
      </c>
      <c r="I1244" s="94">
        <f t="shared" si="643"/>
        <v>46132</v>
      </c>
      <c r="J1244" s="95">
        <f t="shared" si="650"/>
        <v>20</v>
      </c>
      <c r="K1244" s="95">
        <f t="shared" si="637"/>
        <v>12</v>
      </c>
      <c r="L1244" s="8">
        <f t="shared" si="651"/>
        <v>1.00335639</v>
      </c>
      <c r="M1244" s="96">
        <f t="shared" si="636"/>
        <v>1.0056002500000001</v>
      </c>
      <c r="N1244" s="96">
        <f t="shared" si="631"/>
        <v>1.1985041016994942</v>
      </c>
      <c r="O1244" s="89">
        <f t="shared" si="634"/>
        <v>1.2025267399999999</v>
      </c>
      <c r="P1244" s="89">
        <f t="shared" si="644"/>
        <v>0</v>
      </c>
      <c r="Q1244" s="11">
        <f t="shared" si="654"/>
        <v>0</v>
      </c>
      <c r="R1244" s="7">
        <f t="shared" si="652"/>
        <v>0</v>
      </c>
      <c r="S1244" s="89">
        <f t="shared" si="633"/>
        <v>0</v>
      </c>
      <c r="T1244" s="98">
        <f t="shared" si="653"/>
        <v>8.5000000000000006E-2</v>
      </c>
      <c r="U1244" s="97">
        <f t="shared" si="632"/>
        <v>12</v>
      </c>
      <c r="V1244" s="97">
        <v>252</v>
      </c>
      <c r="W1244" s="96">
        <f t="shared" si="645"/>
        <v>1.003892317</v>
      </c>
      <c r="X1244" s="89">
        <f t="shared" si="646"/>
        <v>0</v>
      </c>
      <c r="Y1244" s="137">
        <f t="shared" si="647"/>
        <v>0</v>
      </c>
      <c r="Z1244" s="99" t="str">
        <f t="shared" si="655"/>
        <v>J=</v>
      </c>
      <c r="AA1244" s="94">
        <f t="shared" si="656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48"/>
        <v>46121</v>
      </c>
      <c r="B1245" s="89">
        <f t="shared" si="641"/>
        <v>0</v>
      </c>
      <c r="C1245" s="89">
        <f t="shared" si="635"/>
        <v>3.1009221856947988E-9</v>
      </c>
      <c r="D1245" s="90">
        <f t="shared" si="649"/>
        <v>7205.03</v>
      </c>
      <c r="E1245" s="91">
        <f t="shared" si="638"/>
        <v>7245.38</v>
      </c>
      <c r="F1245" s="92">
        <f t="shared" si="639"/>
        <v>46073</v>
      </c>
      <c r="G1245" s="93">
        <f t="shared" si="642"/>
        <v>5.6002542668107669E-3</v>
      </c>
      <c r="H1245" s="94">
        <f t="shared" si="640"/>
        <v>46132</v>
      </c>
      <c r="I1245" s="94">
        <f t="shared" si="643"/>
        <v>46132</v>
      </c>
      <c r="J1245" s="95">
        <f t="shared" si="650"/>
        <v>20</v>
      </c>
      <c r="K1245" s="95">
        <f t="shared" si="637"/>
        <v>13</v>
      </c>
      <c r="L1245" s="8">
        <f t="shared" si="651"/>
        <v>1.0036366000000001</v>
      </c>
      <c r="M1245" s="96">
        <f t="shared" si="636"/>
        <v>1.0056002500000001</v>
      </c>
      <c r="N1245" s="96">
        <f t="shared" si="631"/>
        <v>1.1985041016994942</v>
      </c>
      <c r="O1245" s="89">
        <f t="shared" si="634"/>
        <v>1.2028625799999999</v>
      </c>
      <c r="P1245" s="89">
        <f t="shared" si="644"/>
        <v>0</v>
      </c>
      <c r="Q1245" s="11">
        <f t="shared" si="654"/>
        <v>0</v>
      </c>
      <c r="R1245" s="7">
        <f t="shared" si="652"/>
        <v>0</v>
      </c>
      <c r="S1245" s="89">
        <f t="shared" si="633"/>
        <v>0</v>
      </c>
      <c r="T1245" s="98">
        <f t="shared" si="653"/>
        <v>8.5000000000000006E-2</v>
      </c>
      <c r="U1245" s="97">
        <f t="shared" si="632"/>
        <v>13</v>
      </c>
      <c r="V1245" s="97">
        <v>252</v>
      </c>
      <c r="W1245" s="96">
        <f t="shared" si="645"/>
        <v>1.0042173590000001</v>
      </c>
      <c r="X1245" s="89">
        <f t="shared" si="646"/>
        <v>0</v>
      </c>
      <c r="Y1245" s="137">
        <f t="shared" si="647"/>
        <v>0</v>
      </c>
      <c r="Z1245" s="99" t="str">
        <f t="shared" si="655"/>
        <v>J=</v>
      </c>
      <c r="AA1245" s="94">
        <f t="shared" si="656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48"/>
        <v>46122</v>
      </c>
      <c r="B1246" s="89">
        <f t="shared" si="641"/>
        <v>0</v>
      </c>
      <c r="C1246" s="89">
        <f t="shared" si="635"/>
        <v>3.1009221856947988E-9</v>
      </c>
      <c r="D1246" s="90">
        <f t="shared" si="649"/>
        <v>7205.03</v>
      </c>
      <c r="E1246" s="91">
        <f t="shared" si="638"/>
        <v>7245.38</v>
      </c>
      <c r="F1246" s="92">
        <f t="shared" si="639"/>
        <v>46073</v>
      </c>
      <c r="G1246" s="93">
        <f t="shared" si="642"/>
        <v>5.6002542668107669E-3</v>
      </c>
      <c r="H1246" s="94">
        <f t="shared" si="640"/>
        <v>46132</v>
      </c>
      <c r="I1246" s="94">
        <f t="shared" si="643"/>
        <v>46132</v>
      </c>
      <c r="J1246" s="95">
        <f t="shared" si="650"/>
        <v>20</v>
      </c>
      <c r="K1246" s="95">
        <f t="shared" si="637"/>
        <v>14</v>
      </c>
      <c r="L1246" s="8">
        <f t="shared" si="651"/>
        <v>1.00391689</v>
      </c>
      <c r="M1246" s="96">
        <f t="shared" si="636"/>
        <v>1.0056002500000001</v>
      </c>
      <c r="N1246" s="96">
        <f t="shared" si="631"/>
        <v>1.1985041016994942</v>
      </c>
      <c r="O1246" s="89">
        <f t="shared" si="634"/>
        <v>1.20319851</v>
      </c>
      <c r="P1246" s="89">
        <f t="shared" si="644"/>
        <v>0</v>
      </c>
      <c r="Q1246" s="11">
        <f t="shared" si="654"/>
        <v>0</v>
      </c>
      <c r="R1246" s="7">
        <f t="shared" si="652"/>
        <v>0</v>
      </c>
      <c r="S1246" s="89">
        <f t="shared" si="633"/>
        <v>0</v>
      </c>
      <c r="T1246" s="98">
        <f t="shared" si="653"/>
        <v>8.5000000000000006E-2</v>
      </c>
      <c r="U1246" s="97">
        <f t="shared" si="632"/>
        <v>14</v>
      </c>
      <c r="V1246" s="97">
        <v>252</v>
      </c>
      <c r="W1246" s="96">
        <f t="shared" si="645"/>
        <v>1.0045425079999999</v>
      </c>
      <c r="X1246" s="89">
        <f t="shared" si="646"/>
        <v>0</v>
      </c>
      <c r="Y1246" s="137">
        <f t="shared" si="647"/>
        <v>0</v>
      </c>
      <c r="Z1246" s="99" t="str">
        <f t="shared" si="655"/>
        <v>J=</v>
      </c>
      <c r="AA1246" s="94">
        <f t="shared" si="656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48"/>
        <v>46123</v>
      </c>
      <c r="B1247" s="89">
        <f t="shared" si="641"/>
        <v>0</v>
      </c>
      <c r="C1247" s="89">
        <f t="shared" si="635"/>
        <v>3.1009221856947988E-9</v>
      </c>
      <c r="D1247" s="90">
        <f t="shared" si="649"/>
        <v>7205.03</v>
      </c>
      <c r="E1247" s="91">
        <f t="shared" si="638"/>
        <v>7245.38</v>
      </c>
      <c r="F1247" s="92">
        <f t="shared" si="639"/>
        <v>46073</v>
      </c>
      <c r="G1247" s="93">
        <f t="shared" si="642"/>
        <v>5.6002542668107669E-3</v>
      </c>
      <c r="H1247" s="94">
        <f t="shared" si="640"/>
        <v>46132</v>
      </c>
      <c r="I1247" s="94">
        <f t="shared" si="643"/>
        <v>46132</v>
      </c>
      <c r="J1247" s="95">
        <f t="shared" si="650"/>
        <v>20</v>
      </c>
      <c r="K1247" s="95">
        <f t="shared" si="637"/>
        <v>15</v>
      </c>
      <c r="L1247" s="8">
        <f t="shared" si="651"/>
        <v>1.00419725</v>
      </c>
      <c r="M1247" s="96">
        <f t="shared" si="636"/>
        <v>1.0056002500000001</v>
      </c>
      <c r="N1247" s="96">
        <f t="shared" ref="N1247:N1310" si="657">IF(I1247&gt;I1246,N1246*M1247,N1246)</f>
        <v>1.1985041016994942</v>
      </c>
      <c r="O1247" s="89">
        <f t="shared" si="634"/>
        <v>1.2035345200000001</v>
      </c>
      <c r="P1247" s="89">
        <f t="shared" si="644"/>
        <v>0</v>
      </c>
      <c r="Q1247" s="11">
        <f t="shared" si="654"/>
        <v>0</v>
      </c>
      <c r="R1247" s="7">
        <f t="shared" si="652"/>
        <v>0</v>
      </c>
      <c r="S1247" s="89">
        <f t="shared" si="633"/>
        <v>0</v>
      </c>
      <c r="T1247" s="98">
        <f t="shared" si="653"/>
        <v>8.5000000000000006E-2</v>
      </c>
      <c r="U1247" s="97">
        <f t="shared" si="632"/>
        <v>15</v>
      </c>
      <c r="V1247" s="97">
        <v>252</v>
      </c>
      <c r="W1247" s="96">
        <f t="shared" si="645"/>
        <v>1.0048677610000001</v>
      </c>
      <c r="X1247" s="89">
        <f t="shared" si="646"/>
        <v>0</v>
      </c>
      <c r="Y1247" s="137">
        <f t="shared" si="647"/>
        <v>0</v>
      </c>
      <c r="Z1247" s="99" t="str">
        <f t="shared" si="655"/>
        <v>J=</v>
      </c>
      <c r="AA1247" s="94">
        <f t="shared" si="656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48"/>
        <v>46124</v>
      </c>
      <c r="B1248" s="89">
        <f t="shared" si="641"/>
        <v>0</v>
      </c>
      <c r="C1248" s="89">
        <f t="shared" si="635"/>
        <v>3.1009221856947988E-9</v>
      </c>
      <c r="D1248" s="90">
        <f t="shared" si="649"/>
        <v>7205.03</v>
      </c>
      <c r="E1248" s="91">
        <f t="shared" si="638"/>
        <v>7245.38</v>
      </c>
      <c r="F1248" s="92">
        <f t="shared" si="639"/>
        <v>46073</v>
      </c>
      <c r="G1248" s="93">
        <f t="shared" si="642"/>
        <v>5.6002542668107669E-3</v>
      </c>
      <c r="H1248" s="94">
        <f t="shared" si="640"/>
        <v>46132</v>
      </c>
      <c r="I1248" s="94">
        <f t="shared" si="643"/>
        <v>46132</v>
      </c>
      <c r="J1248" s="95">
        <f t="shared" si="650"/>
        <v>20</v>
      </c>
      <c r="K1248" s="95">
        <f t="shared" si="637"/>
        <v>15</v>
      </c>
      <c r="L1248" s="8">
        <f t="shared" si="651"/>
        <v>1.00419725</v>
      </c>
      <c r="M1248" s="96">
        <f t="shared" si="636"/>
        <v>1.0056002500000001</v>
      </c>
      <c r="N1248" s="96">
        <f t="shared" si="657"/>
        <v>1.1985041016994942</v>
      </c>
      <c r="O1248" s="89">
        <f t="shared" si="634"/>
        <v>1.2035345200000001</v>
      </c>
      <c r="P1248" s="89">
        <f t="shared" si="644"/>
        <v>0</v>
      </c>
      <c r="Q1248" s="11">
        <f t="shared" si="654"/>
        <v>0</v>
      </c>
      <c r="R1248" s="7">
        <f t="shared" si="652"/>
        <v>0</v>
      </c>
      <c r="S1248" s="89">
        <f t="shared" si="633"/>
        <v>0</v>
      </c>
      <c r="T1248" s="98">
        <f t="shared" si="653"/>
        <v>8.5000000000000006E-2</v>
      </c>
      <c r="U1248" s="97">
        <f t="shared" si="632"/>
        <v>15</v>
      </c>
      <c r="V1248" s="97">
        <v>252</v>
      </c>
      <c r="W1248" s="96">
        <f t="shared" si="645"/>
        <v>1.0048677610000001</v>
      </c>
      <c r="X1248" s="89">
        <f t="shared" si="646"/>
        <v>0</v>
      </c>
      <c r="Y1248" s="137">
        <f t="shared" si="647"/>
        <v>0</v>
      </c>
      <c r="Z1248" s="99" t="str">
        <f t="shared" si="655"/>
        <v>J=</v>
      </c>
      <c r="AA1248" s="94">
        <f t="shared" si="656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48"/>
        <v>46125</v>
      </c>
      <c r="B1249" s="89">
        <f t="shared" si="641"/>
        <v>0</v>
      </c>
      <c r="C1249" s="89">
        <f t="shared" si="635"/>
        <v>3.1009221856947988E-9</v>
      </c>
      <c r="D1249" s="90">
        <f t="shared" si="649"/>
        <v>7205.03</v>
      </c>
      <c r="E1249" s="91">
        <f t="shared" si="638"/>
        <v>7245.38</v>
      </c>
      <c r="F1249" s="92">
        <f t="shared" si="639"/>
        <v>46073</v>
      </c>
      <c r="G1249" s="93">
        <f t="shared" si="642"/>
        <v>5.6002542668107669E-3</v>
      </c>
      <c r="H1249" s="94">
        <f t="shared" si="640"/>
        <v>46132</v>
      </c>
      <c r="I1249" s="94">
        <f t="shared" si="643"/>
        <v>46132</v>
      </c>
      <c r="J1249" s="95">
        <f t="shared" si="650"/>
        <v>20</v>
      </c>
      <c r="K1249" s="95">
        <f t="shared" si="637"/>
        <v>15</v>
      </c>
      <c r="L1249" s="8">
        <f t="shared" si="651"/>
        <v>1.00419725</v>
      </c>
      <c r="M1249" s="96">
        <f t="shared" si="636"/>
        <v>1.0056002500000001</v>
      </c>
      <c r="N1249" s="96">
        <f t="shared" si="657"/>
        <v>1.1985041016994942</v>
      </c>
      <c r="O1249" s="89">
        <f t="shared" si="634"/>
        <v>1.2035345200000001</v>
      </c>
      <c r="P1249" s="89">
        <f t="shared" si="644"/>
        <v>0</v>
      </c>
      <c r="Q1249" s="11">
        <f t="shared" si="654"/>
        <v>0</v>
      </c>
      <c r="R1249" s="7">
        <f t="shared" si="652"/>
        <v>0</v>
      </c>
      <c r="S1249" s="89">
        <f t="shared" si="633"/>
        <v>0</v>
      </c>
      <c r="T1249" s="98">
        <f t="shared" si="653"/>
        <v>8.5000000000000006E-2</v>
      </c>
      <c r="U1249" s="97">
        <f t="shared" si="632"/>
        <v>15</v>
      </c>
      <c r="V1249" s="97">
        <v>252</v>
      </c>
      <c r="W1249" s="96">
        <f t="shared" si="645"/>
        <v>1.0048677610000001</v>
      </c>
      <c r="X1249" s="89">
        <f t="shared" si="646"/>
        <v>0</v>
      </c>
      <c r="Y1249" s="137">
        <f t="shared" si="647"/>
        <v>0</v>
      </c>
      <c r="Z1249" s="99" t="str">
        <f t="shared" si="655"/>
        <v>J=</v>
      </c>
      <c r="AA1249" s="94">
        <f t="shared" si="656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48"/>
        <v>46126</v>
      </c>
      <c r="B1250" s="89">
        <f t="shared" si="641"/>
        <v>0</v>
      </c>
      <c r="C1250" s="89">
        <f t="shared" si="635"/>
        <v>3.1009221856947988E-9</v>
      </c>
      <c r="D1250" s="90">
        <f t="shared" si="649"/>
        <v>7205.03</v>
      </c>
      <c r="E1250" s="91">
        <f t="shared" si="638"/>
        <v>7245.38</v>
      </c>
      <c r="F1250" s="92">
        <f t="shared" si="639"/>
        <v>46073</v>
      </c>
      <c r="G1250" s="93">
        <f t="shared" si="642"/>
        <v>5.6002542668107669E-3</v>
      </c>
      <c r="H1250" s="94">
        <f t="shared" si="640"/>
        <v>46132</v>
      </c>
      <c r="I1250" s="94">
        <f t="shared" si="643"/>
        <v>46132</v>
      </c>
      <c r="J1250" s="95">
        <f t="shared" si="650"/>
        <v>20</v>
      </c>
      <c r="K1250" s="95">
        <f t="shared" si="637"/>
        <v>16</v>
      </c>
      <c r="L1250" s="8">
        <f t="shared" si="651"/>
        <v>1.0044776900000001</v>
      </c>
      <c r="M1250" s="96">
        <f t="shared" si="636"/>
        <v>1.0056002500000001</v>
      </c>
      <c r="N1250" s="96">
        <f t="shared" si="657"/>
        <v>1.1985041016994942</v>
      </c>
      <c r="O1250" s="89">
        <f t="shared" si="634"/>
        <v>1.2038706299999999</v>
      </c>
      <c r="P1250" s="89">
        <f t="shared" si="644"/>
        <v>0</v>
      </c>
      <c r="Q1250" s="11">
        <f t="shared" si="654"/>
        <v>0</v>
      </c>
      <c r="R1250" s="7">
        <f t="shared" si="652"/>
        <v>0</v>
      </c>
      <c r="S1250" s="89">
        <f t="shared" si="633"/>
        <v>0</v>
      </c>
      <c r="T1250" s="98">
        <f t="shared" si="653"/>
        <v>8.5000000000000006E-2</v>
      </c>
      <c r="U1250" s="97">
        <f t="shared" si="632"/>
        <v>16</v>
      </c>
      <c r="V1250" s="97">
        <v>252</v>
      </c>
      <c r="W1250" s="96">
        <f t="shared" si="645"/>
        <v>1.0051931190000001</v>
      </c>
      <c r="X1250" s="89">
        <f t="shared" si="646"/>
        <v>0</v>
      </c>
      <c r="Y1250" s="137">
        <f t="shared" si="647"/>
        <v>0</v>
      </c>
      <c r="Z1250" s="99" t="str">
        <f t="shared" si="655"/>
        <v>J=</v>
      </c>
      <c r="AA1250" s="94">
        <f t="shared" si="656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48"/>
        <v>46127</v>
      </c>
      <c r="B1251" s="89">
        <f t="shared" si="641"/>
        <v>0</v>
      </c>
      <c r="C1251" s="89">
        <f t="shared" si="635"/>
        <v>3.1009221856947988E-9</v>
      </c>
      <c r="D1251" s="90">
        <f t="shared" si="649"/>
        <v>7205.03</v>
      </c>
      <c r="E1251" s="91">
        <f t="shared" si="638"/>
        <v>7245.38</v>
      </c>
      <c r="F1251" s="92">
        <f t="shared" si="639"/>
        <v>46073</v>
      </c>
      <c r="G1251" s="93">
        <f t="shared" si="642"/>
        <v>5.6002542668107669E-3</v>
      </c>
      <c r="H1251" s="94">
        <f t="shared" si="640"/>
        <v>46132</v>
      </c>
      <c r="I1251" s="94">
        <f t="shared" si="643"/>
        <v>46132</v>
      </c>
      <c r="J1251" s="95">
        <f t="shared" si="650"/>
        <v>20</v>
      </c>
      <c r="K1251" s="95">
        <f t="shared" si="637"/>
        <v>17</v>
      </c>
      <c r="L1251" s="8">
        <f t="shared" si="651"/>
        <v>1.00475822</v>
      </c>
      <c r="M1251" s="96">
        <f t="shared" si="636"/>
        <v>1.0056002500000001</v>
      </c>
      <c r="N1251" s="96">
        <f t="shared" si="657"/>
        <v>1.1985041016994942</v>
      </c>
      <c r="O1251" s="89">
        <f t="shared" si="634"/>
        <v>1.2042068399999999</v>
      </c>
      <c r="P1251" s="89">
        <f t="shared" si="644"/>
        <v>0</v>
      </c>
      <c r="Q1251" s="11">
        <f t="shared" si="654"/>
        <v>0</v>
      </c>
      <c r="R1251" s="7">
        <f t="shared" si="652"/>
        <v>0</v>
      </c>
      <c r="S1251" s="89">
        <f t="shared" si="633"/>
        <v>0</v>
      </c>
      <c r="T1251" s="98">
        <f t="shared" si="653"/>
        <v>8.5000000000000006E-2</v>
      </c>
      <c r="U1251" s="97">
        <f t="shared" si="632"/>
        <v>17</v>
      </c>
      <c r="V1251" s="97">
        <v>252</v>
      </c>
      <c r="W1251" s="96">
        <f t="shared" si="645"/>
        <v>1.005518583</v>
      </c>
      <c r="X1251" s="89">
        <f t="shared" si="646"/>
        <v>0</v>
      </c>
      <c r="Y1251" s="137">
        <f t="shared" si="647"/>
        <v>0</v>
      </c>
      <c r="Z1251" s="99" t="str">
        <f t="shared" si="655"/>
        <v>J=</v>
      </c>
      <c r="AA1251" s="94">
        <f t="shared" si="656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48"/>
        <v>46128</v>
      </c>
      <c r="B1252" s="89">
        <f t="shared" si="641"/>
        <v>0</v>
      </c>
      <c r="C1252" s="89">
        <f t="shared" si="635"/>
        <v>3.1009221856947988E-9</v>
      </c>
      <c r="D1252" s="90">
        <f t="shared" si="649"/>
        <v>7205.03</v>
      </c>
      <c r="E1252" s="91">
        <f t="shared" si="638"/>
        <v>7245.38</v>
      </c>
      <c r="F1252" s="92">
        <f t="shared" si="639"/>
        <v>46073</v>
      </c>
      <c r="G1252" s="93">
        <f t="shared" si="642"/>
        <v>5.6002542668107669E-3</v>
      </c>
      <c r="H1252" s="94">
        <f t="shared" si="640"/>
        <v>46132</v>
      </c>
      <c r="I1252" s="94">
        <f t="shared" si="643"/>
        <v>46132</v>
      </c>
      <c r="J1252" s="95">
        <f t="shared" si="650"/>
        <v>20</v>
      </c>
      <c r="K1252" s="95">
        <f t="shared" si="637"/>
        <v>18</v>
      </c>
      <c r="L1252" s="8">
        <f t="shared" si="651"/>
        <v>1.00503882</v>
      </c>
      <c r="M1252" s="96">
        <f t="shared" si="636"/>
        <v>1.0056002500000001</v>
      </c>
      <c r="N1252" s="96">
        <f t="shared" si="657"/>
        <v>1.1985041016994942</v>
      </c>
      <c r="O1252" s="89">
        <f t="shared" si="634"/>
        <v>1.20454314</v>
      </c>
      <c r="P1252" s="89">
        <f t="shared" si="644"/>
        <v>0</v>
      </c>
      <c r="Q1252" s="11">
        <f t="shared" si="654"/>
        <v>0</v>
      </c>
      <c r="R1252" s="7">
        <f t="shared" si="652"/>
        <v>0</v>
      </c>
      <c r="S1252" s="89">
        <f t="shared" si="633"/>
        <v>0</v>
      </c>
      <c r="T1252" s="98">
        <f t="shared" si="653"/>
        <v>8.5000000000000006E-2</v>
      </c>
      <c r="U1252" s="97">
        <f t="shared" si="632"/>
        <v>18</v>
      </c>
      <c r="V1252" s="97">
        <v>252</v>
      </c>
      <c r="W1252" s="96">
        <f t="shared" si="645"/>
        <v>1.005844153</v>
      </c>
      <c r="X1252" s="89">
        <f t="shared" si="646"/>
        <v>0</v>
      </c>
      <c r="Y1252" s="137">
        <f t="shared" si="647"/>
        <v>0</v>
      </c>
      <c r="Z1252" s="99" t="str">
        <f t="shared" si="655"/>
        <v>J=</v>
      </c>
      <c r="AA1252" s="94">
        <f t="shared" si="656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48"/>
        <v>46129</v>
      </c>
      <c r="B1253" s="89">
        <f t="shared" si="641"/>
        <v>0</v>
      </c>
      <c r="C1253" s="89">
        <f t="shared" si="635"/>
        <v>3.1009221856947988E-9</v>
      </c>
      <c r="D1253" s="90">
        <f t="shared" si="649"/>
        <v>7205.03</v>
      </c>
      <c r="E1253" s="91">
        <f t="shared" si="638"/>
        <v>7245.38</v>
      </c>
      <c r="F1253" s="92">
        <f t="shared" si="639"/>
        <v>46073</v>
      </c>
      <c r="G1253" s="93">
        <f t="shared" si="642"/>
        <v>5.6002542668107669E-3</v>
      </c>
      <c r="H1253" s="94">
        <f t="shared" si="640"/>
        <v>46132</v>
      </c>
      <c r="I1253" s="94">
        <f t="shared" si="643"/>
        <v>46132</v>
      </c>
      <c r="J1253" s="95">
        <f t="shared" si="650"/>
        <v>20</v>
      </c>
      <c r="K1253" s="95">
        <f t="shared" si="637"/>
        <v>19</v>
      </c>
      <c r="L1253" s="8">
        <f t="shared" si="651"/>
        <v>1.00531949</v>
      </c>
      <c r="M1253" s="96">
        <f t="shared" si="636"/>
        <v>1.0056002500000001</v>
      </c>
      <c r="N1253" s="96">
        <f t="shared" si="657"/>
        <v>1.1985041016994942</v>
      </c>
      <c r="O1253" s="89">
        <f t="shared" si="634"/>
        <v>1.2048795299999999</v>
      </c>
      <c r="P1253" s="89">
        <f t="shared" si="644"/>
        <v>0</v>
      </c>
      <c r="Q1253" s="11">
        <f t="shared" si="654"/>
        <v>0</v>
      </c>
      <c r="R1253" s="7">
        <f t="shared" si="652"/>
        <v>0</v>
      </c>
      <c r="S1253" s="89">
        <f t="shared" si="633"/>
        <v>0</v>
      </c>
      <c r="T1253" s="98">
        <f t="shared" si="653"/>
        <v>8.5000000000000006E-2</v>
      </c>
      <c r="U1253" s="97">
        <f t="shared" ref="U1253:U1316" si="658">IF(Q1252&gt;0,1,IF(K1253=K1252,U1252,U1252+1))</f>
        <v>19</v>
      </c>
      <c r="V1253" s="97">
        <v>252</v>
      </c>
      <c r="W1253" s="96">
        <f t="shared" si="645"/>
        <v>1.0061698269999999</v>
      </c>
      <c r="X1253" s="89">
        <f t="shared" si="646"/>
        <v>0</v>
      </c>
      <c r="Y1253" s="137">
        <f t="shared" si="647"/>
        <v>0</v>
      </c>
      <c r="Z1253" s="99" t="str">
        <f t="shared" si="655"/>
        <v>J=</v>
      </c>
      <c r="AA1253" s="94">
        <f t="shared" si="656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48"/>
        <v>46130</v>
      </c>
      <c r="B1254" s="89">
        <f t="shared" si="641"/>
        <v>0</v>
      </c>
      <c r="C1254" s="89">
        <f t="shared" si="635"/>
        <v>3.1009221856947988E-9</v>
      </c>
      <c r="D1254" s="90">
        <f t="shared" si="649"/>
        <v>7205.03</v>
      </c>
      <c r="E1254" s="91">
        <f t="shared" si="638"/>
        <v>7245.38</v>
      </c>
      <c r="F1254" s="92">
        <f t="shared" si="639"/>
        <v>46073</v>
      </c>
      <c r="G1254" s="93">
        <f t="shared" si="642"/>
        <v>5.6002542668107669E-3</v>
      </c>
      <c r="H1254" s="94">
        <f t="shared" si="640"/>
        <v>46132</v>
      </c>
      <c r="I1254" s="94">
        <f t="shared" si="643"/>
        <v>46132</v>
      </c>
      <c r="J1254" s="95">
        <f t="shared" si="650"/>
        <v>20</v>
      </c>
      <c r="K1254" s="95">
        <f t="shared" si="637"/>
        <v>20</v>
      </c>
      <c r="L1254" s="8">
        <f t="shared" si="651"/>
        <v>1.0056002500000001</v>
      </c>
      <c r="M1254" s="96">
        <f t="shared" si="636"/>
        <v>1.0056002500000001</v>
      </c>
      <c r="N1254" s="96">
        <f t="shared" si="657"/>
        <v>1.1985041016994942</v>
      </c>
      <c r="O1254" s="89">
        <f t="shared" si="634"/>
        <v>1.2052160199999999</v>
      </c>
      <c r="P1254" s="89">
        <f t="shared" si="644"/>
        <v>0</v>
      </c>
      <c r="Q1254" s="11">
        <f t="shared" si="654"/>
        <v>0</v>
      </c>
      <c r="R1254" s="7">
        <f t="shared" si="652"/>
        <v>0</v>
      </c>
      <c r="S1254" s="89">
        <f t="shared" si="633"/>
        <v>0</v>
      </c>
      <c r="T1254" s="98">
        <f t="shared" si="653"/>
        <v>8.5000000000000006E-2</v>
      </c>
      <c r="U1254" s="97">
        <f t="shared" si="658"/>
        <v>20</v>
      </c>
      <c r="V1254" s="97">
        <v>252</v>
      </c>
      <c r="W1254" s="96">
        <f t="shared" si="645"/>
        <v>1.006495608</v>
      </c>
      <c r="X1254" s="89">
        <f t="shared" si="646"/>
        <v>0</v>
      </c>
      <c r="Y1254" s="137">
        <f t="shared" si="647"/>
        <v>0</v>
      </c>
      <c r="Z1254" s="99" t="str">
        <f t="shared" si="655"/>
        <v>J=</v>
      </c>
      <c r="AA1254" s="94">
        <f t="shared" si="656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48"/>
        <v>46131</v>
      </c>
      <c r="B1255" s="89">
        <f t="shared" si="641"/>
        <v>0</v>
      </c>
      <c r="C1255" s="89">
        <f t="shared" si="635"/>
        <v>3.1009221856947988E-9</v>
      </c>
      <c r="D1255" s="90">
        <f t="shared" si="649"/>
        <v>7205.03</v>
      </c>
      <c r="E1255" s="91">
        <f t="shared" si="638"/>
        <v>7245.38</v>
      </c>
      <c r="F1255" s="92">
        <f t="shared" si="639"/>
        <v>46073</v>
      </c>
      <c r="G1255" s="93">
        <f t="shared" si="642"/>
        <v>5.6002542668107669E-3</v>
      </c>
      <c r="H1255" s="94">
        <f t="shared" si="640"/>
        <v>46132</v>
      </c>
      <c r="I1255" s="94">
        <f t="shared" si="643"/>
        <v>46132</v>
      </c>
      <c r="J1255" s="95">
        <f t="shared" si="650"/>
        <v>20</v>
      </c>
      <c r="K1255" s="95">
        <f t="shared" si="637"/>
        <v>20</v>
      </c>
      <c r="L1255" s="8">
        <f t="shared" si="651"/>
        <v>1.0056002500000001</v>
      </c>
      <c r="M1255" s="96">
        <f t="shared" si="636"/>
        <v>1.0056002500000001</v>
      </c>
      <c r="N1255" s="96">
        <f t="shared" si="657"/>
        <v>1.1985041016994942</v>
      </c>
      <c r="O1255" s="89">
        <f t="shared" si="634"/>
        <v>1.2052160199999999</v>
      </c>
      <c r="P1255" s="89">
        <f t="shared" si="644"/>
        <v>0</v>
      </c>
      <c r="Q1255" s="11">
        <f t="shared" si="654"/>
        <v>0</v>
      </c>
      <c r="R1255" s="7">
        <f t="shared" si="652"/>
        <v>0</v>
      </c>
      <c r="S1255" s="89">
        <f t="shared" ref="S1255:S1318" si="659">IF(R1255&gt;0,TRUNC(R1255*P1255,8),0)</f>
        <v>0</v>
      </c>
      <c r="T1255" s="98">
        <f t="shared" si="653"/>
        <v>8.5000000000000006E-2</v>
      </c>
      <c r="U1255" s="97">
        <f t="shared" si="658"/>
        <v>20</v>
      </c>
      <c r="V1255" s="97">
        <v>252</v>
      </c>
      <c r="W1255" s="96">
        <f t="shared" si="645"/>
        <v>1.006495608</v>
      </c>
      <c r="X1255" s="89">
        <f t="shared" si="646"/>
        <v>0</v>
      </c>
      <c r="Y1255" s="137">
        <f t="shared" si="647"/>
        <v>0</v>
      </c>
      <c r="Z1255" s="99" t="str">
        <f t="shared" si="655"/>
        <v>J=</v>
      </c>
      <c r="AA1255" s="94">
        <f t="shared" si="656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48"/>
        <v>46132</v>
      </c>
      <c r="B1256" s="89">
        <f t="shared" si="641"/>
        <v>0</v>
      </c>
      <c r="C1256" s="89">
        <f t="shared" si="635"/>
        <v>3.1009221856947988E-9</v>
      </c>
      <c r="D1256" s="90">
        <f t="shared" si="649"/>
        <v>7205.03</v>
      </c>
      <c r="E1256" s="91">
        <f t="shared" si="638"/>
        <v>7245.38</v>
      </c>
      <c r="F1256" s="92">
        <f t="shared" si="639"/>
        <v>46073</v>
      </c>
      <c r="G1256" s="93">
        <f t="shared" si="642"/>
        <v>5.6002542668107669E-3</v>
      </c>
      <c r="H1256" s="94">
        <f t="shared" si="640"/>
        <v>46162</v>
      </c>
      <c r="I1256" s="94">
        <f t="shared" si="643"/>
        <v>46132</v>
      </c>
      <c r="J1256" s="95">
        <f t="shared" si="650"/>
        <v>20</v>
      </c>
      <c r="K1256" s="95">
        <f t="shared" si="637"/>
        <v>20</v>
      </c>
      <c r="L1256" s="8">
        <f t="shared" si="651"/>
        <v>1.0056002500000001</v>
      </c>
      <c r="M1256" s="96">
        <f t="shared" si="636"/>
        <v>1.0056002500000001</v>
      </c>
      <c r="N1256" s="96">
        <f t="shared" si="657"/>
        <v>1.1985041016994942</v>
      </c>
      <c r="O1256" s="89">
        <f t="shared" si="634"/>
        <v>1.2052160199999999</v>
      </c>
      <c r="P1256" s="89">
        <f t="shared" si="644"/>
        <v>0</v>
      </c>
      <c r="Q1256" s="11">
        <f t="shared" si="654"/>
        <v>41</v>
      </c>
      <c r="R1256" s="7">
        <f t="shared" si="652"/>
        <v>3.2016999999999997E-2</v>
      </c>
      <c r="S1256" s="89">
        <f t="shared" si="659"/>
        <v>0</v>
      </c>
      <c r="T1256" s="98">
        <f t="shared" si="653"/>
        <v>8.5000000000000006E-2</v>
      </c>
      <c r="U1256" s="97">
        <f t="shared" si="658"/>
        <v>20</v>
      </c>
      <c r="V1256" s="97">
        <v>252</v>
      </c>
      <c r="W1256" s="96">
        <f t="shared" si="645"/>
        <v>1.006495608</v>
      </c>
      <c r="X1256" s="89">
        <f t="shared" si="646"/>
        <v>0</v>
      </c>
      <c r="Y1256" s="137">
        <f t="shared" si="647"/>
        <v>0</v>
      </c>
      <c r="Z1256" s="99" t="str">
        <f t="shared" si="655"/>
        <v>J=</v>
      </c>
      <c r="AA1256" s="94">
        <f t="shared" si="656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48"/>
        <v>46133</v>
      </c>
      <c r="B1257" s="89">
        <f t="shared" si="641"/>
        <v>0</v>
      </c>
      <c r="C1257" s="89">
        <f t="shared" si="635"/>
        <v>3.1009221856947988E-9</v>
      </c>
      <c r="D1257" s="90">
        <f t="shared" si="649"/>
        <v>7205.03</v>
      </c>
      <c r="E1257" s="91">
        <f t="shared" si="638"/>
        <v>7245.38</v>
      </c>
      <c r="F1257" s="92">
        <f t="shared" si="639"/>
        <v>46101</v>
      </c>
      <c r="G1257" s="93">
        <f t="shared" si="642"/>
        <v>5.6002542668107669E-3</v>
      </c>
      <c r="H1257" s="94">
        <f t="shared" si="640"/>
        <v>46162</v>
      </c>
      <c r="I1257" s="94">
        <f t="shared" si="643"/>
        <v>46162</v>
      </c>
      <c r="J1257" s="95">
        <f t="shared" si="650"/>
        <v>20</v>
      </c>
      <c r="K1257" s="95">
        <f t="shared" si="637"/>
        <v>1</v>
      </c>
      <c r="L1257" s="8">
        <f t="shared" si="651"/>
        <v>1.0002792700000001</v>
      </c>
      <c r="M1257" s="96">
        <f t="shared" si="636"/>
        <v>1.0056002500000001</v>
      </c>
      <c r="N1257" s="96">
        <f t="shared" si="657"/>
        <v>1.2052160242950369</v>
      </c>
      <c r="O1257" s="89">
        <f t="shared" ref="O1257:O1320" si="660">TRUNC(TRUNC((L1257*N1257),15),8)</f>
        <v>1.2055526000000001</v>
      </c>
      <c r="P1257" s="89">
        <f t="shared" si="644"/>
        <v>0</v>
      </c>
      <c r="Q1257" s="11">
        <f t="shared" si="654"/>
        <v>0</v>
      </c>
      <c r="R1257" s="7">
        <f t="shared" si="652"/>
        <v>0</v>
      </c>
      <c r="S1257" s="89">
        <f t="shared" si="659"/>
        <v>0</v>
      </c>
      <c r="T1257" s="98">
        <f t="shared" si="653"/>
        <v>8.5000000000000006E-2</v>
      </c>
      <c r="U1257" s="97">
        <f t="shared" si="658"/>
        <v>1</v>
      </c>
      <c r="V1257" s="97">
        <v>252</v>
      </c>
      <c r="W1257" s="96">
        <f t="shared" si="645"/>
        <v>1.0003237819999999</v>
      </c>
      <c r="X1257" s="89">
        <f t="shared" si="646"/>
        <v>0</v>
      </c>
      <c r="Y1257" s="137">
        <f t="shared" si="647"/>
        <v>0</v>
      </c>
      <c r="Z1257" s="99" t="str">
        <f t="shared" si="655"/>
        <v>J=</v>
      </c>
      <c r="AA1257" s="94">
        <f t="shared" si="656"/>
        <v>46162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48"/>
        <v>46134</v>
      </c>
      <c r="B1258" s="89">
        <f t="shared" si="641"/>
        <v>0</v>
      </c>
      <c r="C1258" s="89">
        <f t="shared" ref="C1258:C1321" si="661">C1257-(S1257/O1257)</f>
        <v>3.1009221856947988E-9</v>
      </c>
      <c r="D1258" s="90">
        <f t="shared" si="649"/>
        <v>7205.03</v>
      </c>
      <c r="E1258" s="91">
        <f t="shared" si="638"/>
        <v>7245.38</v>
      </c>
      <c r="F1258" s="92">
        <f t="shared" si="639"/>
        <v>46101</v>
      </c>
      <c r="G1258" s="93">
        <f t="shared" si="642"/>
        <v>5.6002542668107669E-3</v>
      </c>
      <c r="H1258" s="94">
        <f t="shared" si="640"/>
        <v>46162</v>
      </c>
      <c r="I1258" s="94">
        <f t="shared" si="643"/>
        <v>46162</v>
      </c>
      <c r="J1258" s="95">
        <f t="shared" si="650"/>
        <v>20</v>
      </c>
      <c r="K1258" s="95">
        <f t="shared" si="637"/>
        <v>1</v>
      </c>
      <c r="L1258" s="8">
        <f t="shared" si="651"/>
        <v>1.0002792700000001</v>
      </c>
      <c r="M1258" s="96">
        <f t="shared" ref="M1258:M1321" si="662">IF(I1258&gt;I1257,L1257,M1257)</f>
        <v>1.0056002500000001</v>
      </c>
      <c r="N1258" s="96">
        <f t="shared" si="657"/>
        <v>1.2052160242950369</v>
      </c>
      <c r="O1258" s="89">
        <f t="shared" si="660"/>
        <v>1.2055526000000001</v>
      </c>
      <c r="P1258" s="89">
        <f t="shared" si="644"/>
        <v>0</v>
      </c>
      <c r="Q1258" s="11">
        <f t="shared" si="654"/>
        <v>0</v>
      </c>
      <c r="R1258" s="7">
        <f t="shared" si="652"/>
        <v>0</v>
      </c>
      <c r="S1258" s="89">
        <f t="shared" si="659"/>
        <v>0</v>
      </c>
      <c r="T1258" s="98">
        <f t="shared" si="653"/>
        <v>8.5000000000000006E-2</v>
      </c>
      <c r="U1258" s="97">
        <f t="shared" si="658"/>
        <v>1</v>
      </c>
      <c r="V1258" s="97">
        <v>252</v>
      </c>
      <c r="W1258" s="96">
        <f t="shared" si="645"/>
        <v>1.0003237819999999</v>
      </c>
      <c r="X1258" s="89">
        <f t="shared" si="646"/>
        <v>0</v>
      </c>
      <c r="Y1258" s="137">
        <f t="shared" si="647"/>
        <v>0</v>
      </c>
      <c r="Z1258" s="99" t="str">
        <f t="shared" si="655"/>
        <v>J=</v>
      </c>
      <c r="AA1258" s="94">
        <f t="shared" si="656"/>
        <v>46162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48"/>
        <v>46135</v>
      </c>
      <c r="B1259" s="89">
        <f t="shared" si="641"/>
        <v>0</v>
      </c>
      <c r="C1259" s="89">
        <f t="shared" si="661"/>
        <v>3.1009221856947988E-9</v>
      </c>
      <c r="D1259" s="90">
        <f t="shared" si="649"/>
        <v>7205.03</v>
      </c>
      <c r="E1259" s="91">
        <f t="shared" si="638"/>
        <v>7245.38</v>
      </c>
      <c r="F1259" s="92">
        <f t="shared" si="639"/>
        <v>46101</v>
      </c>
      <c r="G1259" s="93">
        <f t="shared" si="642"/>
        <v>5.6002542668107669E-3</v>
      </c>
      <c r="H1259" s="94">
        <f t="shared" si="640"/>
        <v>46162</v>
      </c>
      <c r="I1259" s="94">
        <f t="shared" si="643"/>
        <v>46162</v>
      </c>
      <c r="J1259" s="95">
        <f t="shared" si="650"/>
        <v>20</v>
      </c>
      <c r="K1259" s="95">
        <f t="shared" ref="K1259:K1322" si="663">(J1259-(NETWORKDAYS(A1259,I1259,AD$201:AD$502)-1))</f>
        <v>2</v>
      </c>
      <c r="L1259" s="8">
        <f t="shared" si="651"/>
        <v>1.0005586099999999</v>
      </c>
      <c r="M1259" s="96">
        <f t="shared" si="662"/>
        <v>1.0056002500000001</v>
      </c>
      <c r="N1259" s="96">
        <f t="shared" si="657"/>
        <v>1.2052160242950369</v>
      </c>
      <c r="O1259" s="89">
        <f t="shared" si="660"/>
        <v>1.2058892699999999</v>
      </c>
      <c r="P1259" s="89">
        <f t="shared" si="644"/>
        <v>0</v>
      </c>
      <c r="Q1259" s="11">
        <f t="shared" si="654"/>
        <v>0</v>
      </c>
      <c r="R1259" s="7">
        <f t="shared" si="652"/>
        <v>0</v>
      </c>
      <c r="S1259" s="89">
        <f t="shared" si="659"/>
        <v>0</v>
      </c>
      <c r="T1259" s="98">
        <f t="shared" si="653"/>
        <v>8.5000000000000006E-2</v>
      </c>
      <c r="U1259" s="97">
        <f t="shared" si="658"/>
        <v>2</v>
      </c>
      <c r="V1259" s="97">
        <v>252</v>
      </c>
      <c r="W1259" s="96">
        <f t="shared" si="645"/>
        <v>1.00064767</v>
      </c>
      <c r="X1259" s="89">
        <f t="shared" si="646"/>
        <v>0</v>
      </c>
      <c r="Y1259" s="137">
        <f t="shared" si="647"/>
        <v>0</v>
      </c>
      <c r="Z1259" s="99" t="str">
        <f t="shared" si="655"/>
        <v>J=</v>
      </c>
      <c r="AA1259" s="94">
        <f t="shared" si="656"/>
        <v>46162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48"/>
        <v>46136</v>
      </c>
      <c r="B1260" s="89">
        <f t="shared" si="641"/>
        <v>0</v>
      </c>
      <c r="C1260" s="89">
        <f t="shared" si="661"/>
        <v>3.1009221856947988E-9</v>
      </c>
      <c r="D1260" s="90">
        <f t="shared" si="649"/>
        <v>7205.03</v>
      </c>
      <c r="E1260" s="91">
        <f t="shared" ref="E1260:E1323" si="664">IF($K1260=1,VLOOKUP($A1259,$AO$10:$AS$200,4),E1259)</f>
        <v>7245.38</v>
      </c>
      <c r="F1260" s="92">
        <f t="shared" ref="F1260:F1323" si="665">IF($K1260=1,VLOOKUP($A1259,$AO$10:$AS$200,5),F1259)</f>
        <v>46101</v>
      </c>
      <c r="G1260" s="93">
        <f t="shared" si="642"/>
        <v>5.6002542668107669E-3</v>
      </c>
      <c r="H1260" s="94">
        <f t="shared" ref="H1260:H1323" si="666">IF(DAY(A1260)=H$9,VLOOKUP(A1260,AH$118:AN$450,4),H1259)</f>
        <v>46162</v>
      </c>
      <c r="I1260" s="94">
        <f t="shared" si="643"/>
        <v>46162</v>
      </c>
      <c r="J1260" s="95">
        <f t="shared" si="650"/>
        <v>20</v>
      </c>
      <c r="K1260" s="95">
        <f t="shared" si="663"/>
        <v>3</v>
      </c>
      <c r="L1260" s="8">
        <f t="shared" si="651"/>
        <v>1.0008380400000001</v>
      </c>
      <c r="M1260" s="96">
        <f t="shared" si="662"/>
        <v>1.0056002500000001</v>
      </c>
      <c r="N1260" s="96">
        <f t="shared" si="657"/>
        <v>1.2052160242950369</v>
      </c>
      <c r="O1260" s="89">
        <f t="shared" si="660"/>
        <v>1.20622604</v>
      </c>
      <c r="P1260" s="89">
        <f t="shared" si="644"/>
        <v>0</v>
      </c>
      <c r="Q1260" s="11">
        <f t="shared" si="654"/>
        <v>0</v>
      </c>
      <c r="R1260" s="7">
        <f t="shared" si="652"/>
        <v>0</v>
      </c>
      <c r="S1260" s="89">
        <f t="shared" si="659"/>
        <v>0</v>
      </c>
      <c r="T1260" s="98">
        <f t="shared" si="653"/>
        <v>8.5000000000000006E-2</v>
      </c>
      <c r="U1260" s="97">
        <f t="shared" si="658"/>
        <v>3</v>
      </c>
      <c r="V1260" s="97">
        <v>252</v>
      </c>
      <c r="W1260" s="96">
        <f t="shared" si="645"/>
        <v>1.000971662</v>
      </c>
      <c r="X1260" s="89">
        <f t="shared" si="646"/>
        <v>0</v>
      </c>
      <c r="Y1260" s="137">
        <f t="shared" si="647"/>
        <v>0</v>
      </c>
      <c r="Z1260" s="99" t="str">
        <f t="shared" si="655"/>
        <v>J=</v>
      </c>
      <c r="AA1260" s="94">
        <f t="shared" si="656"/>
        <v>46162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48"/>
        <v>46137</v>
      </c>
      <c r="B1261" s="89">
        <f t="shared" si="641"/>
        <v>0</v>
      </c>
      <c r="C1261" s="89">
        <f t="shared" si="661"/>
        <v>3.1009221856947988E-9</v>
      </c>
      <c r="D1261" s="90">
        <f t="shared" si="649"/>
        <v>7205.03</v>
      </c>
      <c r="E1261" s="91">
        <f t="shared" si="664"/>
        <v>7245.38</v>
      </c>
      <c r="F1261" s="92">
        <f t="shared" si="665"/>
        <v>46101</v>
      </c>
      <c r="G1261" s="93">
        <f t="shared" si="642"/>
        <v>5.6002542668107669E-3</v>
      </c>
      <c r="H1261" s="94">
        <f t="shared" si="666"/>
        <v>46162</v>
      </c>
      <c r="I1261" s="94">
        <f t="shared" si="643"/>
        <v>46162</v>
      </c>
      <c r="J1261" s="95">
        <f t="shared" si="650"/>
        <v>20</v>
      </c>
      <c r="K1261" s="95">
        <f t="shared" si="663"/>
        <v>4</v>
      </c>
      <c r="L1261" s="8">
        <f t="shared" si="651"/>
        <v>1.00111755</v>
      </c>
      <c r="M1261" s="96">
        <f t="shared" si="662"/>
        <v>1.0056002500000001</v>
      </c>
      <c r="N1261" s="96">
        <f t="shared" si="657"/>
        <v>1.2052160242950369</v>
      </c>
      <c r="O1261" s="89">
        <f t="shared" si="660"/>
        <v>1.2065629099999999</v>
      </c>
      <c r="P1261" s="89">
        <f t="shared" si="644"/>
        <v>0</v>
      </c>
      <c r="Q1261" s="11">
        <f t="shared" si="654"/>
        <v>0</v>
      </c>
      <c r="R1261" s="7">
        <f t="shared" si="652"/>
        <v>0</v>
      </c>
      <c r="S1261" s="89">
        <f t="shared" si="659"/>
        <v>0</v>
      </c>
      <c r="T1261" s="98">
        <f t="shared" si="653"/>
        <v>8.5000000000000006E-2</v>
      </c>
      <c r="U1261" s="97">
        <f t="shared" si="658"/>
        <v>4</v>
      </c>
      <c r="V1261" s="97">
        <v>252</v>
      </c>
      <c r="W1261" s="96">
        <f t="shared" si="645"/>
        <v>1.001295759</v>
      </c>
      <c r="X1261" s="89">
        <f t="shared" si="646"/>
        <v>0</v>
      </c>
      <c r="Y1261" s="137">
        <f t="shared" si="647"/>
        <v>0</v>
      </c>
      <c r="Z1261" s="99" t="str">
        <f t="shared" si="655"/>
        <v>J=</v>
      </c>
      <c r="AA1261" s="94">
        <f t="shared" si="656"/>
        <v>46162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48"/>
        <v>46138</v>
      </c>
      <c r="B1262" s="89">
        <f t="shared" si="641"/>
        <v>0</v>
      </c>
      <c r="C1262" s="89">
        <f t="shared" si="661"/>
        <v>3.1009221856947988E-9</v>
      </c>
      <c r="D1262" s="90">
        <f t="shared" si="649"/>
        <v>7205.03</v>
      </c>
      <c r="E1262" s="91">
        <f t="shared" si="664"/>
        <v>7245.38</v>
      </c>
      <c r="F1262" s="92">
        <f t="shared" si="665"/>
        <v>46101</v>
      </c>
      <c r="G1262" s="93">
        <f t="shared" si="642"/>
        <v>5.6002542668107669E-3</v>
      </c>
      <c r="H1262" s="94">
        <f t="shared" si="666"/>
        <v>46162</v>
      </c>
      <c r="I1262" s="94">
        <f t="shared" si="643"/>
        <v>46162</v>
      </c>
      <c r="J1262" s="95">
        <f t="shared" si="650"/>
        <v>20</v>
      </c>
      <c r="K1262" s="95">
        <f t="shared" si="663"/>
        <v>4</v>
      </c>
      <c r="L1262" s="8">
        <f t="shared" si="651"/>
        <v>1.00111755</v>
      </c>
      <c r="M1262" s="96">
        <f t="shared" si="662"/>
        <v>1.0056002500000001</v>
      </c>
      <c r="N1262" s="96">
        <f t="shared" si="657"/>
        <v>1.2052160242950369</v>
      </c>
      <c r="O1262" s="89">
        <f t="shared" si="660"/>
        <v>1.2065629099999999</v>
      </c>
      <c r="P1262" s="89">
        <f t="shared" si="644"/>
        <v>0</v>
      </c>
      <c r="Q1262" s="11">
        <f t="shared" si="654"/>
        <v>0</v>
      </c>
      <c r="R1262" s="7">
        <f t="shared" si="652"/>
        <v>0</v>
      </c>
      <c r="S1262" s="89">
        <f t="shared" si="659"/>
        <v>0</v>
      </c>
      <c r="T1262" s="98">
        <f t="shared" si="653"/>
        <v>8.5000000000000006E-2</v>
      </c>
      <c r="U1262" s="97">
        <f t="shared" si="658"/>
        <v>4</v>
      </c>
      <c r="V1262" s="97">
        <v>252</v>
      </c>
      <c r="W1262" s="96">
        <f t="shared" si="645"/>
        <v>1.001295759</v>
      </c>
      <c r="X1262" s="89">
        <f t="shared" si="646"/>
        <v>0</v>
      </c>
      <c r="Y1262" s="137">
        <f t="shared" si="647"/>
        <v>0</v>
      </c>
      <c r="Z1262" s="99" t="str">
        <f t="shared" si="655"/>
        <v>J=</v>
      </c>
      <c r="AA1262" s="94">
        <f t="shared" si="656"/>
        <v>46162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48"/>
        <v>46139</v>
      </c>
      <c r="B1263" s="89">
        <f t="shared" si="641"/>
        <v>0</v>
      </c>
      <c r="C1263" s="89">
        <f t="shared" si="661"/>
        <v>3.1009221856947988E-9</v>
      </c>
      <c r="D1263" s="90">
        <f t="shared" si="649"/>
        <v>7205.03</v>
      </c>
      <c r="E1263" s="91">
        <f t="shared" si="664"/>
        <v>7245.38</v>
      </c>
      <c r="F1263" s="92">
        <f t="shared" si="665"/>
        <v>46101</v>
      </c>
      <c r="G1263" s="93">
        <f t="shared" si="642"/>
        <v>5.6002542668107669E-3</v>
      </c>
      <c r="H1263" s="94">
        <f t="shared" si="666"/>
        <v>46162</v>
      </c>
      <c r="I1263" s="94">
        <f t="shared" si="643"/>
        <v>46162</v>
      </c>
      <c r="J1263" s="95">
        <f t="shared" si="650"/>
        <v>20</v>
      </c>
      <c r="K1263" s="95">
        <f t="shared" si="663"/>
        <v>4</v>
      </c>
      <c r="L1263" s="8">
        <f t="shared" si="651"/>
        <v>1.00111755</v>
      </c>
      <c r="M1263" s="96">
        <f t="shared" si="662"/>
        <v>1.0056002500000001</v>
      </c>
      <c r="N1263" s="96">
        <f t="shared" si="657"/>
        <v>1.2052160242950369</v>
      </c>
      <c r="O1263" s="89">
        <f t="shared" si="660"/>
        <v>1.2065629099999999</v>
      </c>
      <c r="P1263" s="89">
        <f t="shared" si="644"/>
        <v>0</v>
      </c>
      <c r="Q1263" s="11">
        <f t="shared" si="654"/>
        <v>0</v>
      </c>
      <c r="R1263" s="7">
        <f t="shared" si="652"/>
        <v>0</v>
      </c>
      <c r="S1263" s="89">
        <f t="shared" si="659"/>
        <v>0</v>
      </c>
      <c r="T1263" s="98">
        <f t="shared" si="653"/>
        <v>8.5000000000000006E-2</v>
      </c>
      <c r="U1263" s="97">
        <f t="shared" si="658"/>
        <v>4</v>
      </c>
      <c r="V1263" s="97">
        <v>252</v>
      </c>
      <c r="W1263" s="96">
        <f t="shared" si="645"/>
        <v>1.001295759</v>
      </c>
      <c r="X1263" s="89">
        <f t="shared" si="646"/>
        <v>0</v>
      </c>
      <c r="Y1263" s="137">
        <f t="shared" si="647"/>
        <v>0</v>
      </c>
      <c r="Z1263" s="99" t="str">
        <f t="shared" si="655"/>
        <v>J=</v>
      </c>
      <c r="AA1263" s="94">
        <f t="shared" si="656"/>
        <v>46162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48"/>
        <v>46140</v>
      </c>
      <c r="B1264" s="89">
        <f t="shared" si="641"/>
        <v>0</v>
      </c>
      <c r="C1264" s="89">
        <f t="shared" si="661"/>
        <v>3.1009221856947988E-9</v>
      </c>
      <c r="D1264" s="90">
        <f t="shared" si="649"/>
        <v>7205.03</v>
      </c>
      <c r="E1264" s="91">
        <f t="shared" si="664"/>
        <v>7245.38</v>
      </c>
      <c r="F1264" s="92">
        <f t="shared" si="665"/>
        <v>46101</v>
      </c>
      <c r="G1264" s="93">
        <f t="shared" si="642"/>
        <v>5.6002542668107669E-3</v>
      </c>
      <c r="H1264" s="94">
        <f t="shared" si="666"/>
        <v>46162</v>
      </c>
      <c r="I1264" s="94">
        <f t="shared" si="643"/>
        <v>46162</v>
      </c>
      <c r="J1264" s="95">
        <f t="shared" si="650"/>
        <v>20</v>
      </c>
      <c r="K1264" s="95">
        <f t="shared" si="663"/>
        <v>5</v>
      </c>
      <c r="L1264" s="8">
        <f t="shared" si="651"/>
        <v>1.00139713</v>
      </c>
      <c r="M1264" s="96">
        <f t="shared" si="662"/>
        <v>1.0056002500000001</v>
      </c>
      <c r="N1264" s="96">
        <f t="shared" si="657"/>
        <v>1.2052160242950369</v>
      </c>
      <c r="O1264" s="89">
        <f t="shared" si="660"/>
        <v>1.20689986</v>
      </c>
      <c r="P1264" s="89">
        <f t="shared" si="644"/>
        <v>0</v>
      </c>
      <c r="Q1264" s="11">
        <f t="shared" si="654"/>
        <v>0</v>
      </c>
      <c r="R1264" s="7">
        <f t="shared" si="652"/>
        <v>0</v>
      </c>
      <c r="S1264" s="89">
        <f t="shared" si="659"/>
        <v>0</v>
      </c>
      <c r="T1264" s="98">
        <f t="shared" si="653"/>
        <v>8.5000000000000006E-2</v>
      </c>
      <c r="U1264" s="97">
        <f t="shared" si="658"/>
        <v>5</v>
      </c>
      <c r="V1264" s="97">
        <v>252</v>
      </c>
      <c r="W1264" s="96">
        <f t="shared" si="645"/>
        <v>1.0016199610000001</v>
      </c>
      <c r="X1264" s="89">
        <f t="shared" si="646"/>
        <v>0</v>
      </c>
      <c r="Y1264" s="137">
        <f t="shared" si="647"/>
        <v>0</v>
      </c>
      <c r="Z1264" s="99" t="str">
        <f t="shared" si="655"/>
        <v>J=</v>
      </c>
      <c r="AA1264" s="94">
        <f t="shared" si="656"/>
        <v>46162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48"/>
        <v>46141</v>
      </c>
      <c r="B1265" s="89">
        <f t="shared" si="641"/>
        <v>0</v>
      </c>
      <c r="C1265" s="89">
        <f t="shared" si="661"/>
        <v>3.1009221856947988E-9</v>
      </c>
      <c r="D1265" s="90">
        <f t="shared" si="649"/>
        <v>7205.03</v>
      </c>
      <c r="E1265" s="91">
        <f t="shared" si="664"/>
        <v>7245.38</v>
      </c>
      <c r="F1265" s="92">
        <f t="shared" si="665"/>
        <v>46101</v>
      </c>
      <c r="G1265" s="93">
        <f t="shared" si="642"/>
        <v>5.6002542668107669E-3</v>
      </c>
      <c r="H1265" s="94">
        <f t="shared" si="666"/>
        <v>46162</v>
      </c>
      <c r="I1265" s="94">
        <f t="shared" si="643"/>
        <v>46162</v>
      </c>
      <c r="J1265" s="95">
        <f t="shared" si="650"/>
        <v>20</v>
      </c>
      <c r="K1265" s="95">
        <f t="shared" si="663"/>
        <v>6</v>
      </c>
      <c r="L1265" s="8">
        <f t="shared" si="651"/>
        <v>1.0016767900000001</v>
      </c>
      <c r="M1265" s="96">
        <f t="shared" si="662"/>
        <v>1.0056002500000001</v>
      </c>
      <c r="N1265" s="96">
        <f t="shared" si="657"/>
        <v>1.2052160242950369</v>
      </c>
      <c r="O1265" s="89">
        <f t="shared" si="660"/>
        <v>1.20723691</v>
      </c>
      <c r="P1265" s="89">
        <f t="shared" si="644"/>
        <v>0</v>
      </c>
      <c r="Q1265" s="11">
        <f t="shared" si="654"/>
        <v>0</v>
      </c>
      <c r="R1265" s="7">
        <f t="shared" si="652"/>
        <v>0</v>
      </c>
      <c r="S1265" s="89">
        <f t="shared" si="659"/>
        <v>0</v>
      </c>
      <c r="T1265" s="98">
        <f t="shared" si="653"/>
        <v>8.5000000000000006E-2</v>
      </c>
      <c r="U1265" s="97">
        <f t="shared" si="658"/>
        <v>6</v>
      </c>
      <c r="V1265" s="97">
        <v>252</v>
      </c>
      <c r="W1265" s="96">
        <f t="shared" si="645"/>
        <v>1.0019442679999999</v>
      </c>
      <c r="X1265" s="89">
        <f t="shared" si="646"/>
        <v>0</v>
      </c>
      <c r="Y1265" s="137">
        <f t="shared" si="647"/>
        <v>0</v>
      </c>
      <c r="Z1265" s="99" t="str">
        <f t="shared" si="655"/>
        <v>J=</v>
      </c>
      <c r="AA1265" s="94">
        <f t="shared" si="656"/>
        <v>46162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48"/>
        <v>46142</v>
      </c>
      <c r="B1266" s="89">
        <f t="shared" si="641"/>
        <v>0</v>
      </c>
      <c r="C1266" s="89">
        <f t="shared" si="661"/>
        <v>3.1009221856947988E-9</v>
      </c>
      <c r="D1266" s="90">
        <f t="shared" si="649"/>
        <v>7205.03</v>
      </c>
      <c r="E1266" s="91">
        <f t="shared" si="664"/>
        <v>7245.38</v>
      </c>
      <c r="F1266" s="92">
        <f t="shared" si="665"/>
        <v>46101</v>
      </c>
      <c r="G1266" s="93">
        <f t="shared" si="642"/>
        <v>5.6002542668107669E-3</v>
      </c>
      <c r="H1266" s="94">
        <f t="shared" si="666"/>
        <v>46162</v>
      </c>
      <c r="I1266" s="94">
        <f t="shared" si="643"/>
        <v>46162</v>
      </c>
      <c r="J1266" s="95">
        <f t="shared" si="650"/>
        <v>20</v>
      </c>
      <c r="K1266" s="95">
        <f t="shared" si="663"/>
        <v>7</v>
      </c>
      <c r="L1266" s="8">
        <f t="shared" si="651"/>
        <v>1.00195653</v>
      </c>
      <c r="M1266" s="96">
        <f t="shared" si="662"/>
        <v>1.0056002500000001</v>
      </c>
      <c r="N1266" s="96">
        <f t="shared" si="657"/>
        <v>1.2052160242950369</v>
      </c>
      <c r="O1266" s="89">
        <f t="shared" si="660"/>
        <v>1.20757406</v>
      </c>
      <c r="P1266" s="89">
        <f t="shared" si="644"/>
        <v>0</v>
      </c>
      <c r="Q1266" s="11">
        <f t="shared" si="654"/>
        <v>0</v>
      </c>
      <c r="R1266" s="7">
        <f t="shared" si="652"/>
        <v>0</v>
      </c>
      <c r="S1266" s="89">
        <f t="shared" si="659"/>
        <v>0</v>
      </c>
      <c r="T1266" s="98">
        <f t="shared" si="653"/>
        <v>8.5000000000000006E-2</v>
      </c>
      <c r="U1266" s="97">
        <f t="shared" si="658"/>
        <v>7</v>
      </c>
      <c r="V1266" s="97">
        <v>252</v>
      </c>
      <c r="W1266" s="96">
        <f t="shared" si="645"/>
        <v>1.00226868</v>
      </c>
      <c r="X1266" s="89">
        <f t="shared" si="646"/>
        <v>0</v>
      </c>
      <c r="Y1266" s="137">
        <f t="shared" si="647"/>
        <v>0</v>
      </c>
      <c r="Z1266" s="99" t="str">
        <f t="shared" si="655"/>
        <v>J=</v>
      </c>
      <c r="AA1266" s="94">
        <f t="shared" si="656"/>
        <v>46162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48"/>
        <v>46143</v>
      </c>
      <c r="B1267" s="89">
        <f t="shared" si="641"/>
        <v>0</v>
      </c>
      <c r="C1267" s="89">
        <f t="shared" si="661"/>
        <v>3.1009221856947988E-9</v>
      </c>
      <c r="D1267" s="90">
        <f t="shared" si="649"/>
        <v>7205.03</v>
      </c>
      <c r="E1267" s="91">
        <f t="shared" si="664"/>
        <v>7245.38</v>
      </c>
      <c r="F1267" s="92">
        <f t="shared" si="665"/>
        <v>46101</v>
      </c>
      <c r="G1267" s="93">
        <f t="shared" si="642"/>
        <v>5.6002542668107669E-3</v>
      </c>
      <c r="H1267" s="94">
        <f t="shared" si="666"/>
        <v>46162</v>
      </c>
      <c r="I1267" s="94">
        <f t="shared" si="643"/>
        <v>46162</v>
      </c>
      <c r="J1267" s="95">
        <f t="shared" si="650"/>
        <v>20</v>
      </c>
      <c r="K1267" s="95">
        <f t="shared" si="663"/>
        <v>8</v>
      </c>
      <c r="L1267" s="8">
        <f t="shared" si="651"/>
        <v>1.0022363400000001</v>
      </c>
      <c r="M1267" s="96">
        <f t="shared" si="662"/>
        <v>1.0056002500000001</v>
      </c>
      <c r="N1267" s="96">
        <f t="shared" si="657"/>
        <v>1.2052160242950369</v>
      </c>
      <c r="O1267" s="89">
        <f t="shared" si="660"/>
        <v>1.20791129</v>
      </c>
      <c r="P1267" s="89">
        <f t="shared" si="644"/>
        <v>0</v>
      </c>
      <c r="Q1267" s="11">
        <f t="shared" si="654"/>
        <v>0</v>
      </c>
      <c r="R1267" s="7">
        <f t="shared" si="652"/>
        <v>0</v>
      </c>
      <c r="S1267" s="89">
        <f t="shared" si="659"/>
        <v>0</v>
      </c>
      <c r="T1267" s="98">
        <f t="shared" si="653"/>
        <v>8.5000000000000006E-2</v>
      </c>
      <c r="U1267" s="97">
        <f t="shared" si="658"/>
        <v>8</v>
      </c>
      <c r="V1267" s="97">
        <v>252</v>
      </c>
      <c r="W1267" s="96">
        <f t="shared" si="645"/>
        <v>1.0025931969999999</v>
      </c>
      <c r="X1267" s="89">
        <f t="shared" si="646"/>
        <v>0</v>
      </c>
      <c r="Y1267" s="137">
        <f t="shared" si="647"/>
        <v>0</v>
      </c>
      <c r="Z1267" s="99" t="str">
        <f t="shared" si="655"/>
        <v>J=</v>
      </c>
      <c r="AA1267" s="94">
        <f t="shared" si="656"/>
        <v>46162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48"/>
        <v>46144</v>
      </c>
      <c r="B1268" s="89">
        <f t="shared" si="641"/>
        <v>0</v>
      </c>
      <c r="C1268" s="89">
        <f t="shared" si="661"/>
        <v>3.1009221856947988E-9</v>
      </c>
      <c r="D1268" s="90">
        <f t="shared" si="649"/>
        <v>7205.03</v>
      </c>
      <c r="E1268" s="91">
        <f t="shared" si="664"/>
        <v>7245.38</v>
      </c>
      <c r="F1268" s="92">
        <f t="shared" si="665"/>
        <v>46101</v>
      </c>
      <c r="G1268" s="93">
        <f t="shared" si="642"/>
        <v>5.6002542668107669E-3</v>
      </c>
      <c r="H1268" s="94">
        <f t="shared" si="666"/>
        <v>46162</v>
      </c>
      <c r="I1268" s="94">
        <f t="shared" si="643"/>
        <v>46162</v>
      </c>
      <c r="J1268" s="95">
        <f t="shared" si="650"/>
        <v>20</v>
      </c>
      <c r="K1268" s="95">
        <f t="shared" si="663"/>
        <v>8</v>
      </c>
      <c r="L1268" s="8">
        <f t="shared" si="651"/>
        <v>1.0022363400000001</v>
      </c>
      <c r="M1268" s="96">
        <f t="shared" si="662"/>
        <v>1.0056002500000001</v>
      </c>
      <c r="N1268" s="96">
        <f t="shared" si="657"/>
        <v>1.2052160242950369</v>
      </c>
      <c r="O1268" s="89">
        <f t="shared" si="660"/>
        <v>1.20791129</v>
      </c>
      <c r="P1268" s="89">
        <f t="shared" si="644"/>
        <v>0</v>
      </c>
      <c r="Q1268" s="11">
        <f t="shared" si="654"/>
        <v>0</v>
      </c>
      <c r="R1268" s="7">
        <f t="shared" si="652"/>
        <v>0</v>
      </c>
      <c r="S1268" s="89">
        <f t="shared" si="659"/>
        <v>0</v>
      </c>
      <c r="T1268" s="98">
        <f t="shared" si="653"/>
        <v>8.5000000000000006E-2</v>
      </c>
      <c r="U1268" s="97">
        <f t="shared" si="658"/>
        <v>8</v>
      </c>
      <c r="V1268" s="97">
        <v>252</v>
      </c>
      <c r="W1268" s="96">
        <f t="shared" si="645"/>
        <v>1.0025931969999999</v>
      </c>
      <c r="X1268" s="89">
        <f t="shared" si="646"/>
        <v>0</v>
      </c>
      <c r="Y1268" s="137">
        <f t="shared" si="647"/>
        <v>0</v>
      </c>
      <c r="Z1268" s="99" t="str">
        <f t="shared" si="655"/>
        <v>J=</v>
      </c>
      <c r="AA1268" s="94">
        <f t="shared" si="656"/>
        <v>46162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48"/>
        <v>46145</v>
      </c>
      <c r="B1269" s="89">
        <f t="shared" si="641"/>
        <v>0</v>
      </c>
      <c r="C1269" s="89">
        <f t="shared" si="661"/>
        <v>3.1009221856947988E-9</v>
      </c>
      <c r="D1269" s="90">
        <f t="shared" si="649"/>
        <v>7205.03</v>
      </c>
      <c r="E1269" s="91">
        <f t="shared" si="664"/>
        <v>7245.38</v>
      </c>
      <c r="F1269" s="92">
        <f t="shared" si="665"/>
        <v>46101</v>
      </c>
      <c r="G1269" s="93">
        <f t="shared" si="642"/>
        <v>5.6002542668107669E-3</v>
      </c>
      <c r="H1269" s="94">
        <f t="shared" si="666"/>
        <v>46162</v>
      </c>
      <c r="I1269" s="94">
        <f t="shared" si="643"/>
        <v>46162</v>
      </c>
      <c r="J1269" s="95">
        <f t="shared" si="650"/>
        <v>20</v>
      </c>
      <c r="K1269" s="95">
        <f t="shared" si="663"/>
        <v>8</v>
      </c>
      <c r="L1269" s="8">
        <f t="shared" si="651"/>
        <v>1.0022363400000001</v>
      </c>
      <c r="M1269" s="96">
        <f t="shared" si="662"/>
        <v>1.0056002500000001</v>
      </c>
      <c r="N1269" s="96">
        <f t="shared" si="657"/>
        <v>1.2052160242950369</v>
      </c>
      <c r="O1269" s="89">
        <f t="shared" si="660"/>
        <v>1.20791129</v>
      </c>
      <c r="P1269" s="89">
        <f t="shared" si="644"/>
        <v>0</v>
      </c>
      <c r="Q1269" s="11">
        <f t="shared" si="654"/>
        <v>0</v>
      </c>
      <c r="R1269" s="7">
        <f t="shared" si="652"/>
        <v>0</v>
      </c>
      <c r="S1269" s="89">
        <f t="shared" si="659"/>
        <v>0</v>
      </c>
      <c r="T1269" s="98">
        <f t="shared" si="653"/>
        <v>8.5000000000000006E-2</v>
      </c>
      <c r="U1269" s="97">
        <f t="shared" si="658"/>
        <v>8</v>
      </c>
      <c r="V1269" s="97">
        <v>252</v>
      </c>
      <c r="W1269" s="96">
        <f t="shared" si="645"/>
        <v>1.0025931969999999</v>
      </c>
      <c r="X1269" s="89">
        <f t="shared" si="646"/>
        <v>0</v>
      </c>
      <c r="Y1269" s="137">
        <f t="shared" si="647"/>
        <v>0</v>
      </c>
      <c r="Z1269" s="99" t="str">
        <f t="shared" si="655"/>
        <v>J=</v>
      </c>
      <c r="AA1269" s="94">
        <f t="shared" si="656"/>
        <v>46162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48"/>
        <v>46146</v>
      </c>
      <c r="B1270" s="89">
        <f t="shared" si="641"/>
        <v>0</v>
      </c>
      <c r="C1270" s="89">
        <f t="shared" si="661"/>
        <v>3.1009221856947988E-9</v>
      </c>
      <c r="D1270" s="90">
        <f t="shared" si="649"/>
        <v>7205.03</v>
      </c>
      <c r="E1270" s="91">
        <f t="shared" si="664"/>
        <v>7245.38</v>
      </c>
      <c r="F1270" s="92">
        <f t="shared" si="665"/>
        <v>46101</v>
      </c>
      <c r="G1270" s="93">
        <f t="shared" si="642"/>
        <v>5.6002542668107669E-3</v>
      </c>
      <c r="H1270" s="94">
        <f t="shared" si="666"/>
        <v>46162</v>
      </c>
      <c r="I1270" s="94">
        <f t="shared" si="643"/>
        <v>46162</v>
      </c>
      <c r="J1270" s="95">
        <f t="shared" si="650"/>
        <v>20</v>
      </c>
      <c r="K1270" s="95">
        <f t="shared" si="663"/>
        <v>8</v>
      </c>
      <c r="L1270" s="8">
        <f t="shared" si="651"/>
        <v>1.0022363400000001</v>
      </c>
      <c r="M1270" s="96">
        <f t="shared" si="662"/>
        <v>1.0056002500000001</v>
      </c>
      <c r="N1270" s="96">
        <f t="shared" si="657"/>
        <v>1.2052160242950369</v>
      </c>
      <c r="O1270" s="89">
        <f t="shared" si="660"/>
        <v>1.20791129</v>
      </c>
      <c r="P1270" s="89">
        <f t="shared" si="644"/>
        <v>0</v>
      </c>
      <c r="Q1270" s="11">
        <f t="shared" si="654"/>
        <v>0</v>
      </c>
      <c r="R1270" s="7">
        <f t="shared" si="652"/>
        <v>0</v>
      </c>
      <c r="S1270" s="89">
        <f t="shared" si="659"/>
        <v>0</v>
      </c>
      <c r="T1270" s="98">
        <f t="shared" si="653"/>
        <v>8.5000000000000006E-2</v>
      </c>
      <c r="U1270" s="97">
        <f t="shared" si="658"/>
        <v>8</v>
      </c>
      <c r="V1270" s="97">
        <v>252</v>
      </c>
      <c r="W1270" s="96">
        <f t="shared" si="645"/>
        <v>1.0025931969999999</v>
      </c>
      <c r="X1270" s="89">
        <f t="shared" si="646"/>
        <v>0</v>
      </c>
      <c r="Y1270" s="137">
        <f t="shared" si="647"/>
        <v>0</v>
      </c>
      <c r="Z1270" s="99" t="str">
        <f t="shared" si="655"/>
        <v>J=</v>
      </c>
      <c r="AA1270" s="94">
        <f t="shared" si="656"/>
        <v>46162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48"/>
        <v>46147</v>
      </c>
      <c r="B1271" s="89">
        <f t="shared" si="641"/>
        <v>0</v>
      </c>
      <c r="C1271" s="89">
        <f t="shared" si="661"/>
        <v>3.1009221856947988E-9</v>
      </c>
      <c r="D1271" s="90">
        <f t="shared" si="649"/>
        <v>7205.03</v>
      </c>
      <c r="E1271" s="91">
        <f t="shared" si="664"/>
        <v>7245.38</v>
      </c>
      <c r="F1271" s="92">
        <f t="shared" si="665"/>
        <v>46101</v>
      </c>
      <c r="G1271" s="93">
        <f t="shared" si="642"/>
        <v>5.6002542668107669E-3</v>
      </c>
      <c r="H1271" s="94">
        <f t="shared" si="666"/>
        <v>46162</v>
      </c>
      <c r="I1271" s="94">
        <f t="shared" si="643"/>
        <v>46162</v>
      </c>
      <c r="J1271" s="95">
        <f t="shared" si="650"/>
        <v>20</v>
      </c>
      <c r="K1271" s="95">
        <f t="shared" si="663"/>
        <v>9</v>
      </c>
      <c r="L1271" s="8">
        <f t="shared" si="651"/>
        <v>1.0025162400000001</v>
      </c>
      <c r="M1271" s="96">
        <f t="shared" si="662"/>
        <v>1.0056002500000001</v>
      </c>
      <c r="N1271" s="96">
        <f t="shared" si="657"/>
        <v>1.2052160242950369</v>
      </c>
      <c r="O1271" s="89">
        <f t="shared" si="660"/>
        <v>1.2082486299999999</v>
      </c>
      <c r="P1271" s="89">
        <f t="shared" si="644"/>
        <v>0</v>
      </c>
      <c r="Q1271" s="11">
        <f t="shared" si="654"/>
        <v>0</v>
      </c>
      <c r="R1271" s="7">
        <f t="shared" si="652"/>
        <v>0</v>
      </c>
      <c r="S1271" s="89">
        <f t="shared" si="659"/>
        <v>0</v>
      </c>
      <c r="T1271" s="98">
        <f t="shared" si="653"/>
        <v>8.5000000000000006E-2</v>
      </c>
      <c r="U1271" s="97">
        <f t="shared" si="658"/>
        <v>9</v>
      </c>
      <c r="V1271" s="97">
        <v>252</v>
      </c>
      <c r="W1271" s="96">
        <f t="shared" si="645"/>
        <v>1.0029178190000001</v>
      </c>
      <c r="X1271" s="89">
        <f t="shared" si="646"/>
        <v>0</v>
      </c>
      <c r="Y1271" s="137">
        <f t="shared" si="647"/>
        <v>0</v>
      </c>
      <c r="Z1271" s="99" t="str">
        <f t="shared" si="655"/>
        <v>J=</v>
      </c>
      <c r="AA1271" s="94">
        <f t="shared" si="656"/>
        <v>46162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48"/>
        <v>46148</v>
      </c>
      <c r="B1272" s="89">
        <f t="shared" si="641"/>
        <v>0</v>
      </c>
      <c r="C1272" s="89">
        <f t="shared" si="661"/>
        <v>3.1009221856947988E-9</v>
      </c>
      <c r="D1272" s="90">
        <f t="shared" si="649"/>
        <v>7205.03</v>
      </c>
      <c r="E1272" s="91">
        <f t="shared" si="664"/>
        <v>7245.38</v>
      </c>
      <c r="F1272" s="92">
        <f t="shared" si="665"/>
        <v>46101</v>
      </c>
      <c r="G1272" s="93">
        <f t="shared" si="642"/>
        <v>5.6002542668107669E-3</v>
      </c>
      <c r="H1272" s="94">
        <f t="shared" si="666"/>
        <v>46162</v>
      </c>
      <c r="I1272" s="94">
        <f t="shared" si="643"/>
        <v>46162</v>
      </c>
      <c r="J1272" s="95">
        <f t="shared" si="650"/>
        <v>20</v>
      </c>
      <c r="K1272" s="95">
        <f t="shared" si="663"/>
        <v>10</v>
      </c>
      <c r="L1272" s="8">
        <f t="shared" si="651"/>
        <v>1.0027962100000001</v>
      </c>
      <c r="M1272" s="96">
        <f t="shared" si="662"/>
        <v>1.0056002500000001</v>
      </c>
      <c r="N1272" s="96">
        <f t="shared" si="657"/>
        <v>1.2052160242950369</v>
      </c>
      <c r="O1272" s="89">
        <f t="shared" si="660"/>
        <v>1.20858606</v>
      </c>
      <c r="P1272" s="89">
        <f t="shared" si="644"/>
        <v>0</v>
      </c>
      <c r="Q1272" s="11">
        <f t="shared" si="654"/>
        <v>0</v>
      </c>
      <c r="R1272" s="7">
        <f t="shared" si="652"/>
        <v>0</v>
      </c>
      <c r="S1272" s="89">
        <f t="shared" si="659"/>
        <v>0</v>
      </c>
      <c r="T1272" s="98">
        <f t="shared" si="653"/>
        <v>8.5000000000000006E-2</v>
      </c>
      <c r="U1272" s="97">
        <f t="shared" si="658"/>
        <v>10</v>
      </c>
      <c r="V1272" s="97">
        <v>252</v>
      </c>
      <c r="W1272" s="96">
        <f t="shared" si="645"/>
        <v>1.0032425469999999</v>
      </c>
      <c r="X1272" s="89">
        <f t="shared" si="646"/>
        <v>0</v>
      </c>
      <c r="Y1272" s="137">
        <f t="shared" si="647"/>
        <v>0</v>
      </c>
      <c r="Z1272" s="99" t="str">
        <f t="shared" si="655"/>
        <v>J=</v>
      </c>
      <c r="AA1272" s="94">
        <f t="shared" si="656"/>
        <v>46162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48"/>
        <v>46149</v>
      </c>
      <c r="B1273" s="89">
        <f t="shared" si="641"/>
        <v>0</v>
      </c>
      <c r="C1273" s="89">
        <f t="shared" si="661"/>
        <v>3.1009221856947988E-9</v>
      </c>
      <c r="D1273" s="90">
        <f t="shared" si="649"/>
        <v>7205.03</v>
      </c>
      <c r="E1273" s="91">
        <f t="shared" si="664"/>
        <v>7245.38</v>
      </c>
      <c r="F1273" s="92">
        <f t="shared" si="665"/>
        <v>46101</v>
      </c>
      <c r="G1273" s="93">
        <f t="shared" si="642"/>
        <v>5.6002542668107669E-3</v>
      </c>
      <c r="H1273" s="94">
        <f t="shared" si="666"/>
        <v>46162</v>
      </c>
      <c r="I1273" s="94">
        <f t="shared" si="643"/>
        <v>46162</v>
      </c>
      <c r="J1273" s="95">
        <f t="shared" si="650"/>
        <v>20</v>
      </c>
      <c r="K1273" s="95">
        <f t="shared" si="663"/>
        <v>11</v>
      </c>
      <c r="L1273" s="8">
        <f t="shared" si="651"/>
        <v>1.0030762600000001</v>
      </c>
      <c r="M1273" s="96">
        <f t="shared" si="662"/>
        <v>1.0056002500000001</v>
      </c>
      <c r="N1273" s="96">
        <f t="shared" si="657"/>
        <v>1.2052160242950369</v>
      </c>
      <c r="O1273" s="89">
        <f t="shared" si="660"/>
        <v>1.20892358</v>
      </c>
      <c r="P1273" s="89">
        <f t="shared" si="644"/>
        <v>0</v>
      </c>
      <c r="Q1273" s="11">
        <f t="shared" si="654"/>
        <v>0</v>
      </c>
      <c r="R1273" s="7">
        <f t="shared" si="652"/>
        <v>0</v>
      </c>
      <c r="S1273" s="89">
        <f t="shared" si="659"/>
        <v>0</v>
      </c>
      <c r="T1273" s="98">
        <f t="shared" si="653"/>
        <v>8.5000000000000006E-2</v>
      </c>
      <c r="U1273" s="97">
        <f t="shared" si="658"/>
        <v>11</v>
      </c>
      <c r="V1273" s="97">
        <v>252</v>
      </c>
      <c r="W1273" s="96">
        <f t="shared" si="645"/>
        <v>1.0035673789999999</v>
      </c>
      <c r="X1273" s="89">
        <f t="shared" si="646"/>
        <v>0</v>
      </c>
      <c r="Y1273" s="137">
        <f t="shared" si="647"/>
        <v>0</v>
      </c>
      <c r="Z1273" s="99" t="str">
        <f t="shared" si="655"/>
        <v>J=</v>
      </c>
      <c r="AA1273" s="94">
        <f t="shared" si="656"/>
        <v>46162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48"/>
        <v>46150</v>
      </c>
      <c r="B1274" s="89">
        <f t="shared" si="641"/>
        <v>0</v>
      </c>
      <c r="C1274" s="89">
        <f t="shared" si="661"/>
        <v>3.1009221856947988E-9</v>
      </c>
      <c r="D1274" s="90">
        <f t="shared" si="649"/>
        <v>7205.03</v>
      </c>
      <c r="E1274" s="91">
        <f t="shared" si="664"/>
        <v>7245.38</v>
      </c>
      <c r="F1274" s="92">
        <f t="shared" si="665"/>
        <v>46101</v>
      </c>
      <c r="G1274" s="93">
        <f t="shared" si="642"/>
        <v>5.6002542668107669E-3</v>
      </c>
      <c r="H1274" s="94">
        <f t="shared" si="666"/>
        <v>46162</v>
      </c>
      <c r="I1274" s="94">
        <f t="shared" si="643"/>
        <v>46162</v>
      </c>
      <c r="J1274" s="95">
        <f t="shared" si="650"/>
        <v>20</v>
      </c>
      <c r="K1274" s="95">
        <f t="shared" si="663"/>
        <v>12</v>
      </c>
      <c r="L1274" s="8">
        <f t="shared" si="651"/>
        <v>1.00335639</v>
      </c>
      <c r="M1274" s="96">
        <f t="shared" si="662"/>
        <v>1.0056002500000001</v>
      </c>
      <c r="N1274" s="96">
        <f t="shared" si="657"/>
        <v>1.2052160242950369</v>
      </c>
      <c r="O1274" s="89">
        <f t="shared" si="660"/>
        <v>1.2092611900000001</v>
      </c>
      <c r="P1274" s="89">
        <f t="shared" si="644"/>
        <v>0</v>
      </c>
      <c r="Q1274" s="11">
        <f t="shared" si="654"/>
        <v>0</v>
      </c>
      <c r="R1274" s="7">
        <f t="shared" si="652"/>
        <v>0</v>
      </c>
      <c r="S1274" s="89">
        <f t="shared" si="659"/>
        <v>0</v>
      </c>
      <c r="T1274" s="98">
        <f t="shared" si="653"/>
        <v>8.5000000000000006E-2</v>
      </c>
      <c r="U1274" s="97">
        <f t="shared" si="658"/>
        <v>12</v>
      </c>
      <c r="V1274" s="97">
        <v>252</v>
      </c>
      <c r="W1274" s="96">
        <f t="shared" si="645"/>
        <v>1.003892317</v>
      </c>
      <c r="X1274" s="89">
        <f t="shared" si="646"/>
        <v>0</v>
      </c>
      <c r="Y1274" s="137">
        <f t="shared" si="647"/>
        <v>0</v>
      </c>
      <c r="Z1274" s="99" t="str">
        <f t="shared" si="655"/>
        <v>J=</v>
      </c>
      <c r="AA1274" s="94">
        <f t="shared" si="656"/>
        <v>46162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48"/>
        <v>46151</v>
      </c>
      <c r="B1275" s="89">
        <f t="shared" si="641"/>
        <v>0</v>
      </c>
      <c r="C1275" s="89">
        <f t="shared" si="661"/>
        <v>3.1009221856947988E-9</v>
      </c>
      <c r="D1275" s="90">
        <f t="shared" si="649"/>
        <v>7205.03</v>
      </c>
      <c r="E1275" s="91">
        <f t="shared" si="664"/>
        <v>7245.38</v>
      </c>
      <c r="F1275" s="92">
        <f t="shared" si="665"/>
        <v>46101</v>
      </c>
      <c r="G1275" s="93">
        <f t="shared" si="642"/>
        <v>5.6002542668107669E-3</v>
      </c>
      <c r="H1275" s="94">
        <f t="shared" si="666"/>
        <v>46162</v>
      </c>
      <c r="I1275" s="94">
        <f t="shared" si="643"/>
        <v>46162</v>
      </c>
      <c r="J1275" s="95">
        <f t="shared" si="650"/>
        <v>20</v>
      </c>
      <c r="K1275" s="95">
        <f t="shared" si="663"/>
        <v>13</v>
      </c>
      <c r="L1275" s="8">
        <f t="shared" si="651"/>
        <v>1.0036366000000001</v>
      </c>
      <c r="M1275" s="96">
        <f t="shared" si="662"/>
        <v>1.0056002500000001</v>
      </c>
      <c r="N1275" s="96">
        <f t="shared" si="657"/>
        <v>1.2052160242950369</v>
      </c>
      <c r="O1275" s="89">
        <f t="shared" si="660"/>
        <v>1.20959891</v>
      </c>
      <c r="P1275" s="89">
        <f t="shared" si="644"/>
        <v>0</v>
      </c>
      <c r="Q1275" s="11">
        <f t="shared" si="654"/>
        <v>0</v>
      </c>
      <c r="R1275" s="7">
        <f t="shared" si="652"/>
        <v>0</v>
      </c>
      <c r="S1275" s="89">
        <f t="shared" si="659"/>
        <v>0</v>
      </c>
      <c r="T1275" s="98">
        <f t="shared" si="653"/>
        <v>8.5000000000000006E-2</v>
      </c>
      <c r="U1275" s="97">
        <f t="shared" si="658"/>
        <v>13</v>
      </c>
      <c r="V1275" s="97">
        <v>252</v>
      </c>
      <c r="W1275" s="96">
        <f t="shared" si="645"/>
        <v>1.0042173590000001</v>
      </c>
      <c r="X1275" s="89">
        <f t="shared" si="646"/>
        <v>0</v>
      </c>
      <c r="Y1275" s="137">
        <f t="shared" si="647"/>
        <v>0</v>
      </c>
      <c r="Z1275" s="99" t="str">
        <f t="shared" si="655"/>
        <v>J=</v>
      </c>
      <c r="AA1275" s="94">
        <f t="shared" si="656"/>
        <v>46162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48"/>
        <v>46152</v>
      </c>
      <c r="B1276" s="89">
        <f t="shared" si="641"/>
        <v>0</v>
      </c>
      <c r="C1276" s="89">
        <f t="shared" si="661"/>
        <v>3.1009221856947988E-9</v>
      </c>
      <c r="D1276" s="90">
        <f t="shared" si="649"/>
        <v>7205.03</v>
      </c>
      <c r="E1276" s="91">
        <f t="shared" si="664"/>
        <v>7245.38</v>
      </c>
      <c r="F1276" s="92">
        <f t="shared" si="665"/>
        <v>46101</v>
      </c>
      <c r="G1276" s="93">
        <f t="shared" si="642"/>
        <v>5.6002542668107669E-3</v>
      </c>
      <c r="H1276" s="94">
        <f t="shared" si="666"/>
        <v>46162</v>
      </c>
      <c r="I1276" s="94">
        <f t="shared" si="643"/>
        <v>46162</v>
      </c>
      <c r="J1276" s="95">
        <f t="shared" si="650"/>
        <v>20</v>
      </c>
      <c r="K1276" s="95">
        <f t="shared" si="663"/>
        <v>13</v>
      </c>
      <c r="L1276" s="8">
        <f t="shared" si="651"/>
        <v>1.0036366000000001</v>
      </c>
      <c r="M1276" s="96">
        <f t="shared" si="662"/>
        <v>1.0056002500000001</v>
      </c>
      <c r="N1276" s="96">
        <f t="shared" si="657"/>
        <v>1.2052160242950369</v>
      </c>
      <c r="O1276" s="89">
        <f t="shared" si="660"/>
        <v>1.20959891</v>
      </c>
      <c r="P1276" s="89">
        <f t="shared" si="644"/>
        <v>0</v>
      </c>
      <c r="Q1276" s="11">
        <f t="shared" si="654"/>
        <v>0</v>
      </c>
      <c r="R1276" s="7">
        <f t="shared" si="652"/>
        <v>0</v>
      </c>
      <c r="S1276" s="89">
        <f t="shared" si="659"/>
        <v>0</v>
      </c>
      <c r="T1276" s="98">
        <f t="shared" si="653"/>
        <v>8.5000000000000006E-2</v>
      </c>
      <c r="U1276" s="97">
        <f t="shared" si="658"/>
        <v>13</v>
      </c>
      <c r="V1276" s="97">
        <v>252</v>
      </c>
      <c r="W1276" s="96">
        <f t="shared" si="645"/>
        <v>1.0042173590000001</v>
      </c>
      <c r="X1276" s="89">
        <f t="shared" si="646"/>
        <v>0</v>
      </c>
      <c r="Y1276" s="137">
        <f t="shared" si="647"/>
        <v>0</v>
      </c>
      <c r="Z1276" s="99" t="str">
        <f t="shared" si="655"/>
        <v>J=</v>
      </c>
      <c r="AA1276" s="94">
        <f t="shared" si="656"/>
        <v>46162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48"/>
        <v>46153</v>
      </c>
      <c r="B1277" s="89">
        <f t="shared" si="641"/>
        <v>0</v>
      </c>
      <c r="C1277" s="89">
        <f t="shared" si="661"/>
        <v>3.1009221856947988E-9</v>
      </c>
      <c r="D1277" s="90">
        <f t="shared" si="649"/>
        <v>7205.03</v>
      </c>
      <c r="E1277" s="91">
        <f t="shared" si="664"/>
        <v>7245.38</v>
      </c>
      <c r="F1277" s="92">
        <f t="shared" si="665"/>
        <v>46101</v>
      </c>
      <c r="G1277" s="93">
        <f t="shared" si="642"/>
        <v>5.6002542668107669E-3</v>
      </c>
      <c r="H1277" s="94">
        <f t="shared" si="666"/>
        <v>46162</v>
      </c>
      <c r="I1277" s="94">
        <f t="shared" si="643"/>
        <v>46162</v>
      </c>
      <c r="J1277" s="95">
        <f t="shared" si="650"/>
        <v>20</v>
      </c>
      <c r="K1277" s="95">
        <f t="shared" si="663"/>
        <v>13</v>
      </c>
      <c r="L1277" s="8">
        <f t="shared" si="651"/>
        <v>1.0036366000000001</v>
      </c>
      <c r="M1277" s="96">
        <f t="shared" si="662"/>
        <v>1.0056002500000001</v>
      </c>
      <c r="N1277" s="96">
        <f t="shared" si="657"/>
        <v>1.2052160242950369</v>
      </c>
      <c r="O1277" s="89">
        <f t="shared" si="660"/>
        <v>1.20959891</v>
      </c>
      <c r="P1277" s="89">
        <f t="shared" si="644"/>
        <v>0</v>
      </c>
      <c r="Q1277" s="11">
        <f t="shared" si="654"/>
        <v>0</v>
      </c>
      <c r="R1277" s="7">
        <f t="shared" si="652"/>
        <v>0</v>
      </c>
      <c r="S1277" s="89">
        <f t="shared" si="659"/>
        <v>0</v>
      </c>
      <c r="T1277" s="98">
        <f t="shared" si="653"/>
        <v>8.5000000000000006E-2</v>
      </c>
      <c r="U1277" s="97">
        <f t="shared" si="658"/>
        <v>13</v>
      </c>
      <c r="V1277" s="97">
        <v>252</v>
      </c>
      <c r="W1277" s="96">
        <f t="shared" si="645"/>
        <v>1.0042173590000001</v>
      </c>
      <c r="X1277" s="89">
        <f t="shared" si="646"/>
        <v>0</v>
      </c>
      <c r="Y1277" s="137">
        <f t="shared" si="647"/>
        <v>0</v>
      </c>
      <c r="Z1277" s="99" t="str">
        <f t="shared" si="655"/>
        <v>J=</v>
      </c>
      <c r="AA1277" s="94">
        <f t="shared" si="656"/>
        <v>46162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48"/>
        <v>46154</v>
      </c>
      <c r="B1278" s="89">
        <f t="shared" si="641"/>
        <v>0</v>
      </c>
      <c r="C1278" s="89">
        <f t="shared" si="661"/>
        <v>3.1009221856947988E-9</v>
      </c>
      <c r="D1278" s="90">
        <f t="shared" si="649"/>
        <v>7205.03</v>
      </c>
      <c r="E1278" s="91">
        <f t="shared" si="664"/>
        <v>7245.38</v>
      </c>
      <c r="F1278" s="92">
        <f t="shared" si="665"/>
        <v>46101</v>
      </c>
      <c r="G1278" s="93">
        <f t="shared" si="642"/>
        <v>5.6002542668107669E-3</v>
      </c>
      <c r="H1278" s="94">
        <f t="shared" si="666"/>
        <v>46162</v>
      </c>
      <c r="I1278" s="94">
        <f t="shared" si="643"/>
        <v>46162</v>
      </c>
      <c r="J1278" s="95">
        <f t="shared" si="650"/>
        <v>20</v>
      </c>
      <c r="K1278" s="95">
        <f t="shared" si="663"/>
        <v>14</v>
      </c>
      <c r="L1278" s="8">
        <f t="shared" si="651"/>
        <v>1.00391689</v>
      </c>
      <c r="M1278" s="96">
        <f t="shared" si="662"/>
        <v>1.0056002500000001</v>
      </c>
      <c r="N1278" s="96">
        <f t="shared" si="657"/>
        <v>1.2052160242950369</v>
      </c>
      <c r="O1278" s="89">
        <f t="shared" si="660"/>
        <v>1.20993672</v>
      </c>
      <c r="P1278" s="89">
        <f t="shared" si="644"/>
        <v>0</v>
      </c>
      <c r="Q1278" s="11">
        <f t="shared" si="654"/>
        <v>0</v>
      </c>
      <c r="R1278" s="7">
        <f t="shared" si="652"/>
        <v>0</v>
      </c>
      <c r="S1278" s="89">
        <f t="shared" si="659"/>
        <v>0</v>
      </c>
      <c r="T1278" s="98">
        <f t="shared" si="653"/>
        <v>8.5000000000000006E-2</v>
      </c>
      <c r="U1278" s="97">
        <f t="shared" si="658"/>
        <v>14</v>
      </c>
      <c r="V1278" s="97">
        <v>252</v>
      </c>
      <c r="W1278" s="96">
        <f t="shared" si="645"/>
        <v>1.0045425079999999</v>
      </c>
      <c r="X1278" s="89">
        <f t="shared" si="646"/>
        <v>0</v>
      </c>
      <c r="Y1278" s="137">
        <f t="shared" si="647"/>
        <v>0</v>
      </c>
      <c r="Z1278" s="99" t="str">
        <f t="shared" si="655"/>
        <v>J=</v>
      </c>
      <c r="AA1278" s="94">
        <f t="shared" si="656"/>
        <v>46162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48"/>
        <v>46155</v>
      </c>
      <c r="B1279" s="89">
        <f t="shared" si="641"/>
        <v>0</v>
      </c>
      <c r="C1279" s="89">
        <f t="shared" si="661"/>
        <v>3.1009221856947988E-9</v>
      </c>
      <c r="D1279" s="90">
        <f t="shared" si="649"/>
        <v>7205.03</v>
      </c>
      <c r="E1279" s="91">
        <f t="shared" si="664"/>
        <v>7245.38</v>
      </c>
      <c r="F1279" s="92">
        <f t="shared" si="665"/>
        <v>46101</v>
      </c>
      <c r="G1279" s="93">
        <f t="shared" si="642"/>
        <v>5.6002542668107669E-3</v>
      </c>
      <c r="H1279" s="94">
        <f t="shared" si="666"/>
        <v>46162</v>
      </c>
      <c r="I1279" s="94">
        <f t="shared" si="643"/>
        <v>46162</v>
      </c>
      <c r="J1279" s="95">
        <f t="shared" si="650"/>
        <v>20</v>
      </c>
      <c r="K1279" s="95">
        <f t="shared" si="663"/>
        <v>15</v>
      </c>
      <c r="L1279" s="8">
        <f t="shared" si="651"/>
        <v>1.00419725</v>
      </c>
      <c r="M1279" s="96">
        <f t="shared" si="662"/>
        <v>1.0056002500000001</v>
      </c>
      <c r="N1279" s="96">
        <f t="shared" si="657"/>
        <v>1.2052160242950369</v>
      </c>
      <c r="O1279" s="89">
        <f t="shared" si="660"/>
        <v>1.2102746099999999</v>
      </c>
      <c r="P1279" s="89">
        <f t="shared" si="644"/>
        <v>0</v>
      </c>
      <c r="Q1279" s="11">
        <f t="shared" si="654"/>
        <v>0</v>
      </c>
      <c r="R1279" s="7">
        <f t="shared" si="652"/>
        <v>0</v>
      </c>
      <c r="S1279" s="89">
        <f t="shared" si="659"/>
        <v>0</v>
      </c>
      <c r="T1279" s="98">
        <f t="shared" si="653"/>
        <v>8.5000000000000006E-2</v>
      </c>
      <c r="U1279" s="97">
        <f t="shared" si="658"/>
        <v>15</v>
      </c>
      <c r="V1279" s="97">
        <v>252</v>
      </c>
      <c r="W1279" s="96">
        <f t="shared" si="645"/>
        <v>1.0048677610000001</v>
      </c>
      <c r="X1279" s="89">
        <f t="shared" si="646"/>
        <v>0</v>
      </c>
      <c r="Y1279" s="137">
        <f t="shared" si="647"/>
        <v>0</v>
      </c>
      <c r="Z1279" s="99" t="str">
        <f t="shared" si="655"/>
        <v>J=</v>
      </c>
      <c r="AA1279" s="94">
        <f t="shared" si="656"/>
        <v>46162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48"/>
        <v>46156</v>
      </c>
      <c r="B1280" s="89">
        <f t="shared" si="641"/>
        <v>0</v>
      </c>
      <c r="C1280" s="89">
        <f t="shared" si="661"/>
        <v>3.1009221856947988E-9</v>
      </c>
      <c r="D1280" s="90">
        <f t="shared" si="649"/>
        <v>7205.03</v>
      </c>
      <c r="E1280" s="91">
        <f t="shared" si="664"/>
        <v>7245.38</v>
      </c>
      <c r="F1280" s="92">
        <f t="shared" si="665"/>
        <v>46101</v>
      </c>
      <c r="G1280" s="93">
        <f t="shared" si="642"/>
        <v>5.6002542668107669E-3</v>
      </c>
      <c r="H1280" s="94">
        <f t="shared" si="666"/>
        <v>46162</v>
      </c>
      <c r="I1280" s="94">
        <f t="shared" si="643"/>
        <v>46162</v>
      </c>
      <c r="J1280" s="95">
        <f t="shared" si="650"/>
        <v>20</v>
      </c>
      <c r="K1280" s="95">
        <f t="shared" si="663"/>
        <v>16</v>
      </c>
      <c r="L1280" s="8">
        <f t="shared" si="651"/>
        <v>1.0044776900000001</v>
      </c>
      <c r="M1280" s="96">
        <f t="shared" si="662"/>
        <v>1.0056002500000001</v>
      </c>
      <c r="N1280" s="96">
        <f t="shared" si="657"/>
        <v>1.2052160242950369</v>
      </c>
      <c r="O1280" s="89">
        <f t="shared" si="660"/>
        <v>1.2106125999999999</v>
      </c>
      <c r="P1280" s="89">
        <f t="shared" si="644"/>
        <v>0</v>
      </c>
      <c r="Q1280" s="11">
        <f t="shared" si="654"/>
        <v>0</v>
      </c>
      <c r="R1280" s="7">
        <f t="shared" si="652"/>
        <v>0</v>
      </c>
      <c r="S1280" s="89">
        <f t="shared" si="659"/>
        <v>0</v>
      </c>
      <c r="T1280" s="98">
        <f t="shared" si="653"/>
        <v>8.5000000000000006E-2</v>
      </c>
      <c r="U1280" s="97">
        <f t="shared" si="658"/>
        <v>16</v>
      </c>
      <c r="V1280" s="97">
        <v>252</v>
      </c>
      <c r="W1280" s="96">
        <f t="shared" si="645"/>
        <v>1.0051931190000001</v>
      </c>
      <c r="X1280" s="89">
        <f t="shared" si="646"/>
        <v>0</v>
      </c>
      <c r="Y1280" s="137">
        <f t="shared" si="647"/>
        <v>0</v>
      </c>
      <c r="Z1280" s="99" t="str">
        <f t="shared" si="655"/>
        <v>J=</v>
      </c>
      <c r="AA1280" s="94">
        <f t="shared" si="656"/>
        <v>46162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48"/>
        <v>46157</v>
      </c>
      <c r="B1281" s="89">
        <f t="shared" si="641"/>
        <v>0</v>
      </c>
      <c r="C1281" s="89">
        <f t="shared" si="661"/>
        <v>3.1009221856947988E-9</v>
      </c>
      <c r="D1281" s="90">
        <f t="shared" si="649"/>
        <v>7205.03</v>
      </c>
      <c r="E1281" s="91">
        <f t="shared" si="664"/>
        <v>7245.38</v>
      </c>
      <c r="F1281" s="92">
        <f t="shared" si="665"/>
        <v>46101</v>
      </c>
      <c r="G1281" s="93">
        <f t="shared" si="642"/>
        <v>5.6002542668107669E-3</v>
      </c>
      <c r="H1281" s="94">
        <f t="shared" si="666"/>
        <v>46162</v>
      </c>
      <c r="I1281" s="94">
        <f t="shared" si="643"/>
        <v>46162</v>
      </c>
      <c r="J1281" s="95">
        <f t="shared" si="650"/>
        <v>20</v>
      </c>
      <c r="K1281" s="95">
        <f t="shared" si="663"/>
        <v>17</v>
      </c>
      <c r="L1281" s="8">
        <f t="shared" si="651"/>
        <v>1.00475822</v>
      </c>
      <c r="M1281" s="96">
        <f t="shared" si="662"/>
        <v>1.0056002500000001</v>
      </c>
      <c r="N1281" s="96">
        <f t="shared" si="657"/>
        <v>1.2052160242950369</v>
      </c>
      <c r="O1281" s="89">
        <f t="shared" si="660"/>
        <v>1.2109506999999999</v>
      </c>
      <c r="P1281" s="89">
        <f t="shared" si="644"/>
        <v>0</v>
      </c>
      <c r="Q1281" s="11">
        <f t="shared" si="654"/>
        <v>0</v>
      </c>
      <c r="R1281" s="7">
        <f t="shared" si="652"/>
        <v>0</v>
      </c>
      <c r="S1281" s="89">
        <f t="shared" si="659"/>
        <v>0</v>
      </c>
      <c r="T1281" s="98">
        <f t="shared" si="653"/>
        <v>8.5000000000000006E-2</v>
      </c>
      <c r="U1281" s="97">
        <f t="shared" si="658"/>
        <v>17</v>
      </c>
      <c r="V1281" s="97">
        <v>252</v>
      </c>
      <c r="W1281" s="96">
        <f t="shared" si="645"/>
        <v>1.005518583</v>
      </c>
      <c r="X1281" s="89">
        <f t="shared" si="646"/>
        <v>0</v>
      </c>
      <c r="Y1281" s="137">
        <f t="shared" si="647"/>
        <v>0</v>
      </c>
      <c r="Z1281" s="99" t="str">
        <f t="shared" si="655"/>
        <v>J=</v>
      </c>
      <c r="AA1281" s="94">
        <f t="shared" si="656"/>
        <v>46162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48"/>
        <v>46158</v>
      </c>
      <c r="B1282" s="89">
        <f t="shared" si="641"/>
        <v>0</v>
      </c>
      <c r="C1282" s="89">
        <f t="shared" si="661"/>
        <v>3.1009221856947988E-9</v>
      </c>
      <c r="D1282" s="90">
        <f t="shared" si="649"/>
        <v>7205.03</v>
      </c>
      <c r="E1282" s="91">
        <f t="shared" si="664"/>
        <v>7245.38</v>
      </c>
      <c r="F1282" s="92">
        <f t="shared" si="665"/>
        <v>46101</v>
      </c>
      <c r="G1282" s="93">
        <f t="shared" si="642"/>
        <v>5.6002542668107669E-3</v>
      </c>
      <c r="H1282" s="94">
        <f t="shared" si="666"/>
        <v>46162</v>
      </c>
      <c r="I1282" s="94">
        <f t="shared" si="643"/>
        <v>46162</v>
      </c>
      <c r="J1282" s="95">
        <f t="shared" si="650"/>
        <v>20</v>
      </c>
      <c r="K1282" s="95">
        <f t="shared" si="663"/>
        <v>18</v>
      </c>
      <c r="L1282" s="8">
        <f t="shared" si="651"/>
        <v>1.00503882</v>
      </c>
      <c r="M1282" s="96">
        <f t="shared" si="662"/>
        <v>1.0056002500000001</v>
      </c>
      <c r="N1282" s="96">
        <f t="shared" si="657"/>
        <v>1.2052160242950369</v>
      </c>
      <c r="O1282" s="89">
        <f t="shared" si="660"/>
        <v>1.2112888900000001</v>
      </c>
      <c r="P1282" s="89">
        <f t="shared" si="644"/>
        <v>0</v>
      </c>
      <c r="Q1282" s="11">
        <f t="shared" si="654"/>
        <v>0</v>
      </c>
      <c r="R1282" s="7">
        <f t="shared" si="652"/>
        <v>0</v>
      </c>
      <c r="S1282" s="89">
        <f t="shared" si="659"/>
        <v>0</v>
      </c>
      <c r="T1282" s="98">
        <f t="shared" si="653"/>
        <v>8.5000000000000006E-2</v>
      </c>
      <c r="U1282" s="97">
        <f t="shared" si="658"/>
        <v>18</v>
      </c>
      <c r="V1282" s="97">
        <v>252</v>
      </c>
      <c r="W1282" s="96">
        <f t="shared" si="645"/>
        <v>1.005844153</v>
      </c>
      <c r="X1282" s="89">
        <f t="shared" si="646"/>
        <v>0</v>
      </c>
      <c r="Y1282" s="137">
        <f t="shared" si="647"/>
        <v>0</v>
      </c>
      <c r="Z1282" s="99" t="str">
        <f t="shared" si="655"/>
        <v>J=</v>
      </c>
      <c r="AA1282" s="94">
        <f t="shared" si="656"/>
        <v>46162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48"/>
        <v>46159</v>
      </c>
      <c r="B1283" s="89">
        <f t="shared" si="641"/>
        <v>0</v>
      </c>
      <c r="C1283" s="89">
        <f t="shared" si="661"/>
        <v>3.1009221856947988E-9</v>
      </c>
      <c r="D1283" s="90">
        <f t="shared" si="649"/>
        <v>7205.03</v>
      </c>
      <c r="E1283" s="91">
        <f t="shared" si="664"/>
        <v>7245.38</v>
      </c>
      <c r="F1283" s="92">
        <f t="shared" si="665"/>
        <v>46101</v>
      </c>
      <c r="G1283" s="93">
        <f t="shared" si="642"/>
        <v>5.6002542668107669E-3</v>
      </c>
      <c r="H1283" s="94">
        <f t="shared" si="666"/>
        <v>46162</v>
      </c>
      <c r="I1283" s="94">
        <f t="shared" si="643"/>
        <v>46162</v>
      </c>
      <c r="J1283" s="95">
        <f t="shared" si="650"/>
        <v>20</v>
      </c>
      <c r="K1283" s="95">
        <f t="shared" si="663"/>
        <v>18</v>
      </c>
      <c r="L1283" s="8">
        <f t="shared" si="651"/>
        <v>1.00503882</v>
      </c>
      <c r="M1283" s="96">
        <f t="shared" si="662"/>
        <v>1.0056002500000001</v>
      </c>
      <c r="N1283" s="96">
        <f t="shared" si="657"/>
        <v>1.2052160242950369</v>
      </c>
      <c r="O1283" s="89">
        <f t="shared" si="660"/>
        <v>1.2112888900000001</v>
      </c>
      <c r="P1283" s="89">
        <f t="shared" si="644"/>
        <v>0</v>
      </c>
      <c r="Q1283" s="11">
        <f t="shared" si="654"/>
        <v>0</v>
      </c>
      <c r="R1283" s="7">
        <f t="shared" si="652"/>
        <v>0</v>
      </c>
      <c r="S1283" s="89">
        <f t="shared" si="659"/>
        <v>0</v>
      </c>
      <c r="T1283" s="98">
        <f t="shared" si="653"/>
        <v>8.5000000000000006E-2</v>
      </c>
      <c r="U1283" s="97">
        <f t="shared" si="658"/>
        <v>18</v>
      </c>
      <c r="V1283" s="97">
        <v>252</v>
      </c>
      <c r="W1283" s="96">
        <f t="shared" si="645"/>
        <v>1.005844153</v>
      </c>
      <c r="X1283" s="89">
        <f t="shared" si="646"/>
        <v>0</v>
      </c>
      <c r="Y1283" s="137">
        <f t="shared" si="647"/>
        <v>0</v>
      </c>
      <c r="Z1283" s="99" t="str">
        <f t="shared" si="655"/>
        <v>J=</v>
      </c>
      <c r="AA1283" s="94">
        <f t="shared" si="656"/>
        <v>46162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48"/>
        <v>46160</v>
      </c>
      <c r="B1284" s="89">
        <f t="shared" si="641"/>
        <v>0</v>
      </c>
      <c r="C1284" s="89">
        <f t="shared" si="661"/>
        <v>3.1009221856947988E-9</v>
      </c>
      <c r="D1284" s="90">
        <f t="shared" si="649"/>
        <v>7205.03</v>
      </c>
      <c r="E1284" s="91">
        <f t="shared" si="664"/>
        <v>7245.38</v>
      </c>
      <c r="F1284" s="92">
        <f t="shared" si="665"/>
        <v>46101</v>
      </c>
      <c r="G1284" s="93">
        <f t="shared" si="642"/>
        <v>5.6002542668107669E-3</v>
      </c>
      <c r="H1284" s="94">
        <f t="shared" si="666"/>
        <v>46162</v>
      </c>
      <c r="I1284" s="94">
        <f t="shared" si="643"/>
        <v>46162</v>
      </c>
      <c r="J1284" s="95">
        <f t="shared" si="650"/>
        <v>20</v>
      </c>
      <c r="K1284" s="95">
        <f t="shared" si="663"/>
        <v>18</v>
      </c>
      <c r="L1284" s="8">
        <f t="shared" si="651"/>
        <v>1.00503882</v>
      </c>
      <c r="M1284" s="96">
        <f t="shared" si="662"/>
        <v>1.0056002500000001</v>
      </c>
      <c r="N1284" s="96">
        <f t="shared" si="657"/>
        <v>1.2052160242950369</v>
      </c>
      <c r="O1284" s="89">
        <f t="shared" si="660"/>
        <v>1.2112888900000001</v>
      </c>
      <c r="P1284" s="89">
        <f t="shared" si="644"/>
        <v>0</v>
      </c>
      <c r="Q1284" s="11">
        <f t="shared" si="654"/>
        <v>0</v>
      </c>
      <c r="R1284" s="7">
        <f t="shared" si="652"/>
        <v>0</v>
      </c>
      <c r="S1284" s="89">
        <f t="shared" si="659"/>
        <v>0</v>
      </c>
      <c r="T1284" s="98">
        <f t="shared" si="653"/>
        <v>8.5000000000000006E-2</v>
      </c>
      <c r="U1284" s="97">
        <f t="shared" si="658"/>
        <v>18</v>
      </c>
      <c r="V1284" s="97">
        <v>252</v>
      </c>
      <c r="W1284" s="96">
        <f t="shared" si="645"/>
        <v>1.005844153</v>
      </c>
      <c r="X1284" s="89">
        <f t="shared" si="646"/>
        <v>0</v>
      </c>
      <c r="Y1284" s="137">
        <f t="shared" si="647"/>
        <v>0</v>
      </c>
      <c r="Z1284" s="99" t="str">
        <f t="shared" si="655"/>
        <v>J=</v>
      </c>
      <c r="AA1284" s="94">
        <f t="shared" si="656"/>
        <v>46162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48"/>
        <v>46161</v>
      </c>
      <c r="B1285" s="89">
        <f t="shared" si="641"/>
        <v>0</v>
      </c>
      <c r="C1285" s="89">
        <f t="shared" si="661"/>
        <v>3.1009221856947988E-9</v>
      </c>
      <c r="D1285" s="90">
        <f t="shared" si="649"/>
        <v>7205.03</v>
      </c>
      <c r="E1285" s="91">
        <f t="shared" si="664"/>
        <v>7245.38</v>
      </c>
      <c r="F1285" s="92">
        <f t="shared" si="665"/>
        <v>46101</v>
      </c>
      <c r="G1285" s="93">
        <f t="shared" si="642"/>
        <v>5.6002542668107669E-3</v>
      </c>
      <c r="H1285" s="94">
        <f t="shared" si="666"/>
        <v>46162</v>
      </c>
      <c r="I1285" s="94">
        <f t="shared" si="643"/>
        <v>46162</v>
      </c>
      <c r="J1285" s="95">
        <f t="shared" si="650"/>
        <v>20</v>
      </c>
      <c r="K1285" s="95">
        <f t="shared" si="663"/>
        <v>19</v>
      </c>
      <c r="L1285" s="8">
        <f t="shared" si="651"/>
        <v>1.00531949</v>
      </c>
      <c r="M1285" s="96">
        <f t="shared" si="662"/>
        <v>1.0056002500000001</v>
      </c>
      <c r="N1285" s="96">
        <f t="shared" si="657"/>
        <v>1.2052160242950369</v>
      </c>
      <c r="O1285" s="89">
        <f t="shared" si="660"/>
        <v>1.21162715</v>
      </c>
      <c r="P1285" s="89">
        <f t="shared" si="644"/>
        <v>0</v>
      </c>
      <c r="Q1285" s="11">
        <f t="shared" si="654"/>
        <v>0</v>
      </c>
      <c r="R1285" s="7">
        <f t="shared" si="652"/>
        <v>0</v>
      </c>
      <c r="S1285" s="89">
        <f t="shared" si="659"/>
        <v>0</v>
      </c>
      <c r="T1285" s="98">
        <f t="shared" si="653"/>
        <v>8.5000000000000006E-2</v>
      </c>
      <c r="U1285" s="97">
        <f t="shared" si="658"/>
        <v>19</v>
      </c>
      <c r="V1285" s="97">
        <v>252</v>
      </c>
      <c r="W1285" s="96">
        <f t="shared" si="645"/>
        <v>1.0061698269999999</v>
      </c>
      <c r="X1285" s="89">
        <f t="shared" si="646"/>
        <v>0</v>
      </c>
      <c r="Y1285" s="137">
        <f t="shared" si="647"/>
        <v>0</v>
      </c>
      <c r="Z1285" s="99" t="str">
        <f t="shared" si="655"/>
        <v>J=</v>
      </c>
      <c r="AA1285" s="94">
        <f t="shared" si="656"/>
        <v>46162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48"/>
        <v>46162</v>
      </c>
      <c r="B1286" s="89">
        <f t="shared" si="641"/>
        <v>0</v>
      </c>
      <c r="C1286" s="89">
        <f t="shared" si="661"/>
        <v>3.1009221856947988E-9</v>
      </c>
      <c r="D1286" s="90">
        <f t="shared" si="649"/>
        <v>7205.03</v>
      </c>
      <c r="E1286" s="91">
        <f t="shared" si="664"/>
        <v>7245.38</v>
      </c>
      <c r="F1286" s="92">
        <f t="shared" si="665"/>
        <v>46101</v>
      </c>
      <c r="G1286" s="93">
        <f t="shared" si="642"/>
        <v>5.6002542668107669E-3</v>
      </c>
      <c r="H1286" s="94">
        <f t="shared" si="666"/>
        <v>46195</v>
      </c>
      <c r="I1286" s="94">
        <f t="shared" si="643"/>
        <v>46162</v>
      </c>
      <c r="J1286" s="95">
        <f t="shared" si="650"/>
        <v>20</v>
      </c>
      <c r="K1286" s="95">
        <f t="shared" si="663"/>
        <v>20</v>
      </c>
      <c r="L1286" s="8">
        <f t="shared" si="651"/>
        <v>1.0056002500000001</v>
      </c>
      <c r="M1286" s="96">
        <f t="shared" si="662"/>
        <v>1.0056002500000001</v>
      </c>
      <c r="N1286" s="96">
        <f t="shared" si="657"/>
        <v>1.2052160242950369</v>
      </c>
      <c r="O1286" s="89">
        <f t="shared" si="660"/>
        <v>1.2119655300000001</v>
      </c>
      <c r="P1286" s="89">
        <f t="shared" si="644"/>
        <v>0</v>
      </c>
      <c r="Q1286" s="11">
        <f t="shared" si="654"/>
        <v>42</v>
      </c>
      <c r="R1286" s="7">
        <f t="shared" si="652"/>
        <v>3.3340000000000002E-2</v>
      </c>
      <c r="S1286" s="89">
        <f t="shared" si="659"/>
        <v>0</v>
      </c>
      <c r="T1286" s="98">
        <f t="shared" si="653"/>
        <v>8.5000000000000006E-2</v>
      </c>
      <c r="U1286" s="97">
        <f t="shared" si="658"/>
        <v>20</v>
      </c>
      <c r="V1286" s="97">
        <v>252</v>
      </c>
      <c r="W1286" s="96">
        <f t="shared" si="645"/>
        <v>1.006495608</v>
      </c>
      <c r="X1286" s="89">
        <f t="shared" si="646"/>
        <v>0</v>
      </c>
      <c r="Y1286" s="137">
        <f t="shared" si="647"/>
        <v>0</v>
      </c>
      <c r="Z1286" s="99" t="str">
        <f t="shared" si="655"/>
        <v>J=</v>
      </c>
      <c r="AA1286" s="94">
        <f t="shared" si="656"/>
        <v>46162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48"/>
        <v>46163</v>
      </c>
      <c r="B1287" s="89">
        <f t="shared" si="641"/>
        <v>0</v>
      </c>
      <c r="C1287" s="89">
        <f t="shared" si="661"/>
        <v>3.1009221856947988E-9</v>
      </c>
      <c r="D1287" s="90">
        <f t="shared" si="649"/>
        <v>7205.03</v>
      </c>
      <c r="E1287" s="91">
        <f t="shared" si="664"/>
        <v>7245.38</v>
      </c>
      <c r="F1287" s="92">
        <f t="shared" si="665"/>
        <v>46132</v>
      </c>
      <c r="G1287" s="93">
        <f t="shared" si="642"/>
        <v>5.6002542668107669E-3</v>
      </c>
      <c r="H1287" s="94">
        <f t="shared" si="666"/>
        <v>46195</v>
      </c>
      <c r="I1287" s="94">
        <f t="shared" si="643"/>
        <v>46195</v>
      </c>
      <c r="J1287" s="95">
        <f t="shared" si="650"/>
        <v>22</v>
      </c>
      <c r="K1287" s="95">
        <f t="shared" si="663"/>
        <v>1</v>
      </c>
      <c r="L1287" s="8">
        <f t="shared" si="651"/>
        <v>1.0002538700000001</v>
      </c>
      <c r="M1287" s="96">
        <f t="shared" si="662"/>
        <v>1.0056002500000001</v>
      </c>
      <c r="N1287" s="96">
        <f t="shared" si="657"/>
        <v>1.2119655353350953</v>
      </c>
      <c r="O1287" s="89">
        <f t="shared" si="660"/>
        <v>1.21227321</v>
      </c>
      <c r="P1287" s="89">
        <f t="shared" si="644"/>
        <v>0</v>
      </c>
      <c r="Q1287" s="11">
        <f t="shared" si="654"/>
        <v>0</v>
      </c>
      <c r="R1287" s="7">
        <f t="shared" si="652"/>
        <v>0</v>
      </c>
      <c r="S1287" s="89">
        <f t="shared" si="659"/>
        <v>0</v>
      </c>
      <c r="T1287" s="98">
        <f t="shared" si="653"/>
        <v>8.5000000000000006E-2</v>
      </c>
      <c r="U1287" s="97">
        <f t="shared" si="658"/>
        <v>1</v>
      </c>
      <c r="V1287" s="97">
        <v>252</v>
      </c>
      <c r="W1287" s="96">
        <f t="shared" si="645"/>
        <v>1.0003237819999999</v>
      </c>
      <c r="X1287" s="89">
        <f t="shared" si="646"/>
        <v>0</v>
      </c>
      <c r="Y1287" s="137">
        <f t="shared" si="647"/>
        <v>0</v>
      </c>
      <c r="Z1287" s="99" t="str">
        <f t="shared" si="655"/>
        <v>J=</v>
      </c>
      <c r="AA1287" s="94">
        <f t="shared" si="656"/>
        <v>46195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48"/>
        <v>46164</v>
      </c>
      <c r="B1288" s="89">
        <f t="shared" si="641"/>
        <v>0</v>
      </c>
      <c r="C1288" s="89">
        <f t="shared" si="661"/>
        <v>3.1009221856947988E-9</v>
      </c>
      <c r="D1288" s="90">
        <f t="shared" si="649"/>
        <v>7205.03</v>
      </c>
      <c r="E1288" s="91">
        <f t="shared" si="664"/>
        <v>7245.38</v>
      </c>
      <c r="F1288" s="92">
        <f t="shared" si="665"/>
        <v>46132</v>
      </c>
      <c r="G1288" s="93">
        <f t="shared" si="642"/>
        <v>5.6002542668107669E-3</v>
      </c>
      <c r="H1288" s="94">
        <f t="shared" si="666"/>
        <v>46195</v>
      </c>
      <c r="I1288" s="94">
        <f t="shared" si="643"/>
        <v>46195</v>
      </c>
      <c r="J1288" s="95">
        <f t="shared" si="650"/>
        <v>22</v>
      </c>
      <c r="K1288" s="95">
        <f t="shared" si="663"/>
        <v>2</v>
      </c>
      <c r="L1288" s="8">
        <f t="shared" si="651"/>
        <v>1.0005078199999999</v>
      </c>
      <c r="M1288" s="96">
        <f t="shared" si="662"/>
        <v>1.0056002500000001</v>
      </c>
      <c r="N1288" s="96">
        <f t="shared" si="657"/>
        <v>1.2119655353350953</v>
      </c>
      <c r="O1288" s="89">
        <f t="shared" si="660"/>
        <v>1.21258099</v>
      </c>
      <c r="P1288" s="89">
        <f t="shared" si="644"/>
        <v>0</v>
      </c>
      <c r="Q1288" s="11">
        <f t="shared" si="654"/>
        <v>0</v>
      </c>
      <c r="R1288" s="7">
        <f t="shared" si="652"/>
        <v>0</v>
      </c>
      <c r="S1288" s="89">
        <f t="shared" si="659"/>
        <v>0</v>
      </c>
      <c r="T1288" s="98">
        <f t="shared" si="653"/>
        <v>8.5000000000000006E-2</v>
      </c>
      <c r="U1288" s="97">
        <f t="shared" si="658"/>
        <v>2</v>
      </c>
      <c r="V1288" s="97">
        <v>252</v>
      </c>
      <c r="W1288" s="96">
        <f t="shared" si="645"/>
        <v>1.00064767</v>
      </c>
      <c r="X1288" s="89">
        <f t="shared" si="646"/>
        <v>0</v>
      </c>
      <c r="Y1288" s="137">
        <f t="shared" si="647"/>
        <v>0</v>
      </c>
      <c r="Z1288" s="99" t="str">
        <f t="shared" si="655"/>
        <v>J=</v>
      </c>
      <c r="AA1288" s="94">
        <f t="shared" si="656"/>
        <v>46195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48"/>
        <v>46165</v>
      </c>
      <c r="B1289" s="89">
        <f t="shared" si="641"/>
        <v>0</v>
      </c>
      <c r="C1289" s="89">
        <f t="shared" si="661"/>
        <v>3.1009221856947988E-9</v>
      </c>
      <c r="D1289" s="90">
        <f t="shared" si="649"/>
        <v>7205.03</v>
      </c>
      <c r="E1289" s="91">
        <f t="shared" si="664"/>
        <v>7245.38</v>
      </c>
      <c r="F1289" s="92">
        <f t="shared" si="665"/>
        <v>46132</v>
      </c>
      <c r="G1289" s="93">
        <f t="shared" si="642"/>
        <v>5.6002542668107669E-3</v>
      </c>
      <c r="H1289" s="94">
        <f t="shared" si="666"/>
        <v>46195</v>
      </c>
      <c r="I1289" s="94">
        <f t="shared" si="643"/>
        <v>46195</v>
      </c>
      <c r="J1289" s="95">
        <f t="shared" si="650"/>
        <v>22</v>
      </c>
      <c r="K1289" s="95">
        <f t="shared" si="663"/>
        <v>3</v>
      </c>
      <c r="L1289" s="8">
        <f t="shared" si="651"/>
        <v>1.0007618300000001</v>
      </c>
      <c r="M1289" s="96">
        <f t="shared" si="662"/>
        <v>1.0056002500000001</v>
      </c>
      <c r="N1289" s="96">
        <f t="shared" si="657"/>
        <v>1.2119655353350953</v>
      </c>
      <c r="O1289" s="89">
        <f t="shared" si="660"/>
        <v>1.21288884</v>
      </c>
      <c r="P1289" s="89">
        <f t="shared" si="644"/>
        <v>0</v>
      </c>
      <c r="Q1289" s="11">
        <f t="shared" si="654"/>
        <v>0</v>
      </c>
      <c r="R1289" s="7">
        <f t="shared" si="652"/>
        <v>0</v>
      </c>
      <c r="S1289" s="89">
        <f t="shared" si="659"/>
        <v>0</v>
      </c>
      <c r="T1289" s="98">
        <f t="shared" si="653"/>
        <v>8.5000000000000006E-2</v>
      </c>
      <c r="U1289" s="97">
        <f t="shared" si="658"/>
        <v>3</v>
      </c>
      <c r="V1289" s="97">
        <v>252</v>
      </c>
      <c r="W1289" s="96">
        <f t="shared" si="645"/>
        <v>1.000971662</v>
      </c>
      <c r="X1289" s="89">
        <f t="shared" si="646"/>
        <v>0</v>
      </c>
      <c r="Y1289" s="137">
        <f t="shared" si="647"/>
        <v>0</v>
      </c>
      <c r="Z1289" s="99" t="str">
        <f t="shared" si="655"/>
        <v>J=</v>
      </c>
      <c r="AA1289" s="94">
        <f t="shared" si="656"/>
        <v>46195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48"/>
        <v>46166</v>
      </c>
      <c r="B1290" s="89">
        <f t="shared" ref="B1290:B1353" si="667">(P1290+X1290)</f>
        <v>0</v>
      </c>
      <c r="C1290" s="89">
        <f t="shared" si="661"/>
        <v>3.1009221856947988E-9</v>
      </c>
      <c r="D1290" s="90">
        <f t="shared" si="649"/>
        <v>7205.03</v>
      </c>
      <c r="E1290" s="91">
        <f t="shared" si="664"/>
        <v>7245.38</v>
      </c>
      <c r="F1290" s="92">
        <f t="shared" si="665"/>
        <v>46132</v>
      </c>
      <c r="G1290" s="93">
        <f t="shared" ref="G1290:G1353" si="668">(E1290/D1290)-1</f>
        <v>5.6002542668107669E-3</v>
      </c>
      <c r="H1290" s="94">
        <f t="shared" si="666"/>
        <v>46195</v>
      </c>
      <c r="I1290" s="94">
        <f t="shared" ref="I1290:I1353" si="669">IF(A1290&gt;I1289,H1290,I1289)</f>
        <v>46195</v>
      </c>
      <c r="J1290" s="95">
        <f t="shared" si="650"/>
        <v>22</v>
      </c>
      <c r="K1290" s="95">
        <f t="shared" si="663"/>
        <v>3</v>
      </c>
      <c r="L1290" s="8">
        <f t="shared" si="651"/>
        <v>1.0007618300000001</v>
      </c>
      <c r="M1290" s="96">
        <f t="shared" si="662"/>
        <v>1.0056002500000001</v>
      </c>
      <c r="N1290" s="96">
        <f t="shared" si="657"/>
        <v>1.2119655353350953</v>
      </c>
      <c r="O1290" s="89">
        <f t="shared" si="660"/>
        <v>1.21288884</v>
      </c>
      <c r="P1290" s="89">
        <f t="shared" ref="P1290:P1353" si="670">TRUNC(C1290*O1290,8)</f>
        <v>0</v>
      </c>
      <c r="Q1290" s="11">
        <f t="shared" si="654"/>
        <v>0</v>
      </c>
      <c r="R1290" s="7">
        <f t="shared" si="652"/>
        <v>0</v>
      </c>
      <c r="S1290" s="89">
        <f t="shared" si="659"/>
        <v>0</v>
      </c>
      <c r="T1290" s="98">
        <f t="shared" si="653"/>
        <v>8.5000000000000006E-2</v>
      </c>
      <c r="U1290" s="97">
        <f t="shared" si="658"/>
        <v>3</v>
      </c>
      <c r="V1290" s="97">
        <v>252</v>
      </c>
      <c r="W1290" s="96">
        <f t="shared" ref="W1290:W1353" si="671">ROUND((1+T1290)^TRUNC((U1290/V1290),9),9)</f>
        <v>1.000971662</v>
      </c>
      <c r="X1290" s="89">
        <f t="shared" ref="X1290:X1353" si="672">TRUNC((P1290*(W1290-1)),8)</f>
        <v>0</v>
      </c>
      <c r="Y1290" s="137">
        <f t="shared" ref="Y1290:Y1353" si="673">IF(AND(Q1290&gt;0,Z1290&lt;&gt;"INCORPJ="),S1290+X1290,0)</f>
        <v>0</v>
      </c>
      <c r="Z1290" s="99" t="str">
        <f t="shared" si="655"/>
        <v>J=</v>
      </c>
      <c r="AA1290" s="94">
        <f t="shared" si="656"/>
        <v>46195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674">(A1290+1)</f>
        <v>46167</v>
      </c>
      <c r="B1291" s="89">
        <f t="shared" si="667"/>
        <v>0</v>
      </c>
      <c r="C1291" s="89">
        <f t="shared" si="661"/>
        <v>3.1009221856947988E-9</v>
      </c>
      <c r="D1291" s="90">
        <f t="shared" ref="D1291:D1354" si="675">IF(E1291=E1290,D1290,E1290)</f>
        <v>7205.03</v>
      </c>
      <c r="E1291" s="91">
        <f t="shared" si="664"/>
        <v>7245.38</v>
      </c>
      <c r="F1291" s="92">
        <f t="shared" si="665"/>
        <v>46132</v>
      </c>
      <c r="G1291" s="93">
        <f t="shared" si="668"/>
        <v>5.6002542668107669E-3</v>
      </c>
      <c r="H1291" s="94">
        <f t="shared" si="666"/>
        <v>46195</v>
      </c>
      <c r="I1291" s="94">
        <f t="shared" si="669"/>
        <v>46195</v>
      </c>
      <c r="J1291" s="95">
        <f t="shared" ref="J1291:J1354" si="676">IF(I1291=I1290,J1290,NETWORKDAYS(I1290,I1291,$AD$201:$AD$502)-1)</f>
        <v>22</v>
      </c>
      <c r="K1291" s="95">
        <f t="shared" si="663"/>
        <v>3</v>
      </c>
      <c r="L1291" s="8">
        <f t="shared" ref="L1291:L1354" si="677">IF(E1291&lt;D1291,1,TRUNC((E1291/D1291)^TRUNC((K1291/J1291),9),8))</f>
        <v>1.0007618300000001</v>
      </c>
      <c r="M1291" s="96">
        <f t="shared" si="662"/>
        <v>1.0056002500000001</v>
      </c>
      <c r="N1291" s="96">
        <f t="shared" si="657"/>
        <v>1.2119655353350953</v>
      </c>
      <c r="O1291" s="89">
        <f t="shared" si="660"/>
        <v>1.21288884</v>
      </c>
      <c r="P1291" s="89">
        <f t="shared" si="670"/>
        <v>0</v>
      </c>
      <c r="Q1291" s="11">
        <f t="shared" si="654"/>
        <v>0</v>
      </c>
      <c r="R1291" s="7">
        <f t="shared" ref="R1291:R1354" si="678">IF(Q1291&gt;0,VLOOKUP($A1291,$AD$10:$AI$200,6),0)</f>
        <v>0</v>
      </c>
      <c r="S1291" s="89">
        <f t="shared" si="659"/>
        <v>0</v>
      </c>
      <c r="T1291" s="98">
        <f t="shared" ref="T1291:T1354" si="679">(T1290)</f>
        <v>8.5000000000000006E-2</v>
      </c>
      <c r="U1291" s="97">
        <f t="shared" si="658"/>
        <v>3</v>
      </c>
      <c r="V1291" s="97">
        <v>252</v>
      </c>
      <c r="W1291" s="96">
        <f t="shared" si="671"/>
        <v>1.000971662</v>
      </c>
      <c r="X1291" s="89">
        <f t="shared" si="672"/>
        <v>0</v>
      </c>
      <c r="Y1291" s="137">
        <f t="shared" si="673"/>
        <v>0</v>
      </c>
      <c r="Z1291" s="99" t="str">
        <f t="shared" si="655"/>
        <v>J=</v>
      </c>
      <c r="AA1291" s="94">
        <f t="shared" si="656"/>
        <v>46195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674"/>
        <v>46168</v>
      </c>
      <c r="B1292" s="89">
        <f t="shared" si="667"/>
        <v>0</v>
      </c>
      <c r="C1292" s="89">
        <f t="shared" si="661"/>
        <v>3.1009221856947988E-9</v>
      </c>
      <c r="D1292" s="90">
        <f t="shared" si="675"/>
        <v>7205.03</v>
      </c>
      <c r="E1292" s="91">
        <f t="shared" si="664"/>
        <v>7245.38</v>
      </c>
      <c r="F1292" s="92">
        <f t="shared" si="665"/>
        <v>46132</v>
      </c>
      <c r="G1292" s="93">
        <f t="shared" si="668"/>
        <v>5.6002542668107669E-3</v>
      </c>
      <c r="H1292" s="94">
        <f t="shared" si="666"/>
        <v>46195</v>
      </c>
      <c r="I1292" s="94">
        <f t="shared" si="669"/>
        <v>46195</v>
      </c>
      <c r="J1292" s="95">
        <f t="shared" si="676"/>
        <v>22</v>
      </c>
      <c r="K1292" s="95">
        <f t="shared" si="663"/>
        <v>4</v>
      </c>
      <c r="L1292" s="8">
        <f t="shared" si="677"/>
        <v>1.0010159000000001</v>
      </c>
      <c r="M1292" s="96">
        <f t="shared" si="662"/>
        <v>1.0056002500000001</v>
      </c>
      <c r="N1292" s="96">
        <f t="shared" si="657"/>
        <v>1.2119655353350953</v>
      </c>
      <c r="O1292" s="89">
        <f t="shared" si="660"/>
        <v>1.2131967699999999</v>
      </c>
      <c r="P1292" s="89">
        <f t="shared" si="670"/>
        <v>0</v>
      </c>
      <c r="Q1292" s="11">
        <f t="shared" ref="Q1292:Q1355" si="680">IF(VLOOKUP(A1292,AD$10:AK$200,8)=VLOOKUP(A1291,AD$10:AK$200,8),0,VLOOKUP(A1292,AD$10:AK$200,8))</f>
        <v>0</v>
      </c>
      <c r="R1292" s="7">
        <f t="shared" si="678"/>
        <v>0</v>
      </c>
      <c r="S1292" s="89">
        <f t="shared" si="659"/>
        <v>0</v>
      </c>
      <c r="T1292" s="98">
        <f t="shared" si="679"/>
        <v>8.5000000000000006E-2</v>
      </c>
      <c r="U1292" s="97">
        <f t="shared" si="658"/>
        <v>4</v>
      </c>
      <c r="V1292" s="97">
        <v>252</v>
      </c>
      <c r="W1292" s="96">
        <f t="shared" si="671"/>
        <v>1.001295759</v>
      </c>
      <c r="X1292" s="89">
        <f t="shared" si="672"/>
        <v>0</v>
      </c>
      <c r="Y1292" s="137">
        <f t="shared" si="673"/>
        <v>0</v>
      </c>
      <c r="Z1292" s="99" t="str">
        <f t="shared" ref="Z1292:Z1355" si="681">IF($Q1291&gt;0,VLOOKUP($A1291,$AD$10:$AM$200,9),Z1291)</f>
        <v>J=</v>
      </c>
      <c r="AA1292" s="94">
        <f t="shared" ref="AA1292:AA1355" si="682">IF($Q1291&gt;0,VLOOKUP($A1291,$AD$10:$AM$200,10),AA1291)</f>
        <v>46195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674"/>
        <v>46169</v>
      </c>
      <c r="B1293" s="89">
        <f t="shared" si="667"/>
        <v>0</v>
      </c>
      <c r="C1293" s="89">
        <f t="shared" si="661"/>
        <v>3.1009221856947988E-9</v>
      </c>
      <c r="D1293" s="90">
        <f t="shared" si="675"/>
        <v>7205.03</v>
      </c>
      <c r="E1293" s="91">
        <f t="shared" si="664"/>
        <v>7245.38</v>
      </c>
      <c r="F1293" s="92">
        <f t="shared" si="665"/>
        <v>46132</v>
      </c>
      <c r="G1293" s="93">
        <f t="shared" si="668"/>
        <v>5.6002542668107669E-3</v>
      </c>
      <c r="H1293" s="94">
        <f t="shared" si="666"/>
        <v>46195</v>
      </c>
      <c r="I1293" s="94">
        <f t="shared" si="669"/>
        <v>46195</v>
      </c>
      <c r="J1293" s="95">
        <f t="shared" si="676"/>
        <v>22</v>
      </c>
      <c r="K1293" s="95">
        <f t="shared" si="663"/>
        <v>5</v>
      </c>
      <c r="L1293" s="8">
        <f t="shared" si="677"/>
        <v>1.0012700400000001</v>
      </c>
      <c r="M1293" s="96">
        <f t="shared" si="662"/>
        <v>1.0056002500000001</v>
      </c>
      <c r="N1293" s="96">
        <f t="shared" si="657"/>
        <v>1.2119655353350953</v>
      </c>
      <c r="O1293" s="89">
        <f t="shared" si="660"/>
        <v>1.2135047800000001</v>
      </c>
      <c r="P1293" s="89">
        <f t="shared" si="670"/>
        <v>0</v>
      </c>
      <c r="Q1293" s="11">
        <f t="shared" si="680"/>
        <v>0</v>
      </c>
      <c r="R1293" s="7">
        <f t="shared" si="678"/>
        <v>0</v>
      </c>
      <c r="S1293" s="89">
        <f t="shared" si="659"/>
        <v>0</v>
      </c>
      <c r="T1293" s="98">
        <f t="shared" si="679"/>
        <v>8.5000000000000006E-2</v>
      </c>
      <c r="U1293" s="97">
        <f t="shared" si="658"/>
        <v>5</v>
      </c>
      <c r="V1293" s="97">
        <v>252</v>
      </c>
      <c r="W1293" s="96">
        <f t="shared" si="671"/>
        <v>1.0016199610000001</v>
      </c>
      <c r="X1293" s="89">
        <f t="shared" si="672"/>
        <v>0</v>
      </c>
      <c r="Y1293" s="137">
        <f t="shared" si="673"/>
        <v>0</v>
      </c>
      <c r="Z1293" s="99" t="str">
        <f t="shared" si="681"/>
        <v>J=</v>
      </c>
      <c r="AA1293" s="94">
        <f t="shared" si="682"/>
        <v>46195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674"/>
        <v>46170</v>
      </c>
      <c r="B1294" s="89">
        <f t="shared" si="667"/>
        <v>0</v>
      </c>
      <c r="C1294" s="89">
        <f t="shared" si="661"/>
        <v>3.1009221856947988E-9</v>
      </c>
      <c r="D1294" s="90">
        <f t="shared" si="675"/>
        <v>7205.03</v>
      </c>
      <c r="E1294" s="91">
        <f t="shared" si="664"/>
        <v>7245.38</v>
      </c>
      <c r="F1294" s="92">
        <f t="shared" si="665"/>
        <v>46132</v>
      </c>
      <c r="G1294" s="93">
        <f t="shared" si="668"/>
        <v>5.6002542668107669E-3</v>
      </c>
      <c r="H1294" s="94">
        <f t="shared" si="666"/>
        <v>46195</v>
      </c>
      <c r="I1294" s="94">
        <f t="shared" si="669"/>
        <v>46195</v>
      </c>
      <c r="J1294" s="95">
        <f t="shared" si="676"/>
        <v>22</v>
      </c>
      <c r="K1294" s="95">
        <f t="shared" si="663"/>
        <v>6</v>
      </c>
      <c r="L1294" s="8">
        <f t="shared" si="677"/>
        <v>1.00152424</v>
      </c>
      <c r="M1294" s="96">
        <f t="shared" si="662"/>
        <v>1.0056002500000001</v>
      </c>
      <c r="N1294" s="96">
        <f t="shared" si="657"/>
        <v>1.2119655353350953</v>
      </c>
      <c r="O1294" s="89">
        <f t="shared" si="660"/>
        <v>1.21381286</v>
      </c>
      <c r="P1294" s="89">
        <f t="shared" si="670"/>
        <v>0</v>
      </c>
      <c r="Q1294" s="11">
        <f t="shared" si="680"/>
        <v>0</v>
      </c>
      <c r="R1294" s="7">
        <f t="shared" si="678"/>
        <v>0</v>
      </c>
      <c r="S1294" s="89">
        <f t="shared" si="659"/>
        <v>0</v>
      </c>
      <c r="T1294" s="98">
        <f t="shared" si="679"/>
        <v>8.5000000000000006E-2</v>
      </c>
      <c r="U1294" s="97">
        <f t="shared" si="658"/>
        <v>6</v>
      </c>
      <c r="V1294" s="97">
        <v>252</v>
      </c>
      <c r="W1294" s="96">
        <f t="shared" si="671"/>
        <v>1.0019442679999999</v>
      </c>
      <c r="X1294" s="89">
        <f t="shared" si="672"/>
        <v>0</v>
      </c>
      <c r="Y1294" s="137">
        <f t="shared" si="673"/>
        <v>0</v>
      </c>
      <c r="Z1294" s="99" t="str">
        <f t="shared" si="681"/>
        <v>J=</v>
      </c>
      <c r="AA1294" s="94">
        <f t="shared" si="682"/>
        <v>46195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674"/>
        <v>46171</v>
      </c>
      <c r="B1295" s="89">
        <f t="shared" si="667"/>
        <v>0</v>
      </c>
      <c r="C1295" s="89">
        <f t="shared" si="661"/>
        <v>3.1009221856947988E-9</v>
      </c>
      <c r="D1295" s="90">
        <f t="shared" si="675"/>
        <v>7205.03</v>
      </c>
      <c r="E1295" s="91">
        <f t="shared" si="664"/>
        <v>7245.38</v>
      </c>
      <c r="F1295" s="92">
        <f t="shared" si="665"/>
        <v>46132</v>
      </c>
      <c r="G1295" s="93">
        <f t="shared" si="668"/>
        <v>5.6002542668107669E-3</v>
      </c>
      <c r="H1295" s="94">
        <f t="shared" si="666"/>
        <v>46195</v>
      </c>
      <c r="I1295" s="94">
        <f t="shared" si="669"/>
        <v>46195</v>
      </c>
      <c r="J1295" s="95">
        <f t="shared" si="676"/>
        <v>22</v>
      </c>
      <c r="K1295" s="95">
        <f t="shared" si="663"/>
        <v>7</v>
      </c>
      <c r="L1295" s="8">
        <f t="shared" si="677"/>
        <v>1.0017784999999999</v>
      </c>
      <c r="M1295" s="96">
        <f t="shared" si="662"/>
        <v>1.0056002500000001</v>
      </c>
      <c r="N1295" s="96">
        <f t="shared" si="657"/>
        <v>1.2119655353350953</v>
      </c>
      <c r="O1295" s="89">
        <f t="shared" si="660"/>
        <v>1.2141210099999999</v>
      </c>
      <c r="P1295" s="89">
        <f t="shared" si="670"/>
        <v>0</v>
      </c>
      <c r="Q1295" s="11">
        <f t="shared" si="680"/>
        <v>0</v>
      </c>
      <c r="R1295" s="7">
        <f t="shared" si="678"/>
        <v>0</v>
      </c>
      <c r="S1295" s="89">
        <f t="shared" si="659"/>
        <v>0</v>
      </c>
      <c r="T1295" s="98">
        <f t="shared" si="679"/>
        <v>8.5000000000000006E-2</v>
      </c>
      <c r="U1295" s="97">
        <f t="shared" si="658"/>
        <v>7</v>
      </c>
      <c r="V1295" s="97">
        <v>252</v>
      </c>
      <c r="W1295" s="96">
        <f t="shared" si="671"/>
        <v>1.00226868</v>
      </c>
      <c r="X1295" s="89">
        <f t="shared" si="672"/>
        <v>0</v>
      </c>
      <c r="Y1295" s="137">
        <f t="shared" si="673"/>
        <v>0</v>
      </c>
      <c r="Z1295" s="99" t="str">
        <f t="shared" si="681"/>
        <v>J=</v>
      </c>
      <c r="AA1295" s="94">
        <f t="shared" si="682"/>
        <v>46195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674"/>
        <v>46172</v>
      </c>
      <c r="B1296" s="89">
        <f t="shared" si="667"/>
        <v>0</v>
      </c>
      <c r="C1296" s="89">
        <f t="shared" si="661"/>
        <v>3.1009221856947988E-9</v>
      </c>
      <c r="D1296" s="90">
        <f t="shared" si="675"/>
        <v>7205.03</v>
      </c>
      <c r="E1296" s="91">
        <f t="shared" si="664"/>
        <v>7245.38</v>
      </c>
      <c r="F1296" s="92">
        <f t="shared" si="665"/>
        <v>46132</v>
      </c>
      <c r="G1296" s="93">
        <f t="shared" si="668"/>
        <v>5.6002542668107669E-3</v>
      </c>
      <c r="H1296" s="94">
        <f t="shared" si="666"/>
        <v>46195</v>
      </c>
      <c r="I1296" s="94">
        <f t="shared" si="669"/>
        <v>46195</v>
      </c>
      <c r="J1296" s="95">
        <f t="shared" si="676"/>
        <v>22</v>
      </c>
      <c r="K1296" s="95">
        <f t="shared" si="663"/>
        <v>8</v>
      </c>
      <c r="L1296" s="8">
        <f t="shared" si="677"/>
        <v>1.0020328300000001</v>
      </c>
      <c r="M1296" s="96">
        <f t="shared" si="662"/>
        <v>1.0056002500000001</v>
      </c>
      <c r="N1296" s="96">
        <f t="shared" si="657"/>
        <v>1.2119655353350953</v>
      </c>
      <c r="O1296" s="89">
        <f t="shared" si="660"/>
        <v>1.21442925</v>
      </c>
      <c r="P1296" s="89">
        <f t="shared" si="670"/>
        <v>0</v>
      </c>
      <c r="Q1296" s="11">
        <f t="shared" si="680"/>
        <v>0</v>
      </c>
      <c r="R1296" s="7">
        <f t="shared" si="678"/>
        <v>0</v>
      </c>
      <c r="S1296" s="89">
        <f t="shared" si="659"/>
        <v>0</v>
      </c>
      <c r="T1296" s="98">
        <f t="shared" si="679"/>
        <v>8.5000000000000006E-2</v>
      </c>
      <c r="U1296" s="97">
        <f t="shared" si="658"/>
        <v>8</v>
      </c>
      <c r="V1296" s="97">
        <v>252</v>
      </c>
      <c r="W1296" s="96">
        <f t="shared" si="671"/>
        <v>1.0025931969999999</v>
      </c>
      <c r="X1296" s="89">
        <f t="shared" si="672"/>
        <v>0</v>
      </c>
      <c r="Y1296" s="137">
        <f t="shared" si="673"/>
        <v>0</v>
      </c>
      <c r="Z1296" s="99" t="str">
        <f t="shared" si="681"/>
        <v>J=</v>
      </c>
      <c r="AA1296" s="94">
        <f t="shared" si="682"/>
        <v>46195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674"/>
        <v>46173</v>
      </c>
      <c r="B1297" s="89">
        <f t="shared" si="667"/>
        <v>0</v>
      </c>
      <c r="C1297" s="89">
        <f t="shared" si="661"/>
        <v>3.1009221856947988E-9</v>
      </c>
      <c r="D1297" s="90">
        <f t="shared" si="675"/>
        <v>7205.03</v>
      </c>
      <c r="E1297" s="91">
        <f t="shared" si="664"/>
        <v>7245.38</v>
      </c>
      <c r="F1297" s="92">
        <f t="shared" si="665"/>
        <v>46132</v>
      </c>
      <c r="G1297" s="93">
        <f t="shared" si="668"/>
        <v>5.6002542668107669E-3</v>
      </c>
      <c r="H1297" s="94">
        <f t="shared" si="666"/>
        <v>46195</v>
      </c>
      <c r="I1297" s="94">
        <f t="shared" si="669"/>
        <v>46195</v>
      </c>
      <c r="J1297" s="95">
        <f t="shared" si="676"/>
        <v>22</v>
      </c>
      <c r="K1297" s="95">
        <f t="shared" si="663"/>
        <v>8</v>
      </c>
      <c r="L1297" s="8">
        <f t="shared" si="677"/>
        <v>1.0020328300000001</v>
      </c>
      <c r="M1297" s="96">
        <f t="shared" si="662"/>
        <v>1.0056002500000001</v>
      </c>
      <c r="N1297" s="96">
        <f t="shared" si="657"/>
        <v>1.2119655353350953</v>
      </c>
      <c r="O1297" s="89">
        <f t="shared" si="660"/>
        <v>1.21442925</v>
      </c>
      <c r="P1297" s="89">
        <f t="shared" si="670"/>
        <v>0</v>
      </c>
      <c r="Q1297" s="11">
        <f t="shared" si="680"/>
        <v>0</v>
      </c>
      <c r="R1297" s="7">
        <f t="shared" si="678"/>
        <v>0</v>
      </c>
      <c r="S1297" s="89">
        <f t="shared" si="659"/>
        <v>0</v>
      </c>
      <c r="T1297" s="98">
        <f t="shared" si="679"/>
        <v>8.5000000000000006E-2</v>
      </c>
      <c r="U1297" s="97">
        <f t="shared" si="658"/>
        <v>8</v>
      </c>
      <c r="V1297" s="97">
        <v>252</v>
      </c>
      <c r="W1297" s="96">
        <f t="shared" si="671"/>
        <v>1.0025931969999999</v>
      </c>
      <c r="X1297" s="89">
        <f t="shared" si="672"/>
        <v>0</v>
      </c>
      <c r="Y1297" s="137">
        <f t="shared" si="673"/>
        <v>0</v>
      </c>
      <c r="Z1297" s="99" t="str">
        <f t="shared" si="681"/>
        <v>J=</v>
      </c>
      <c r="AA1297" s="94">
        <f t="shared" si="682"/>
        <v>46195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674"/>
        <v>46174</v>
      </c>
      <c r="B1298" s="89">
        <f t="shared" si="667"/>
        <v>0</v>
      </c>
      <c r="C1298" s="89">
        <f t="shared" si="661"/>
        <v>3.1009221856947988E-9</v>
      </c>
      <c r="D1298" s="90">
        <f t="shared" si="675"/>
        <v>7205.03</v>
      </c>
      <c r="E1298" s="91">
        <f t="shared" si="664"/>
        <v>7245.38</v>
      </c>
      <c r="F1298" s="92">
        <f t="shared" si="665"/>
        <v>46132</v>
      </c>
      <c r="G1298" s="93">
        <f t="shared" si="668"/>
        <v>5.6002542668107669E-3</v>
      </c>
      <c r="H1298" s="94">
        <f t="shared" si="666"/>
        <v>46195</v>
      </c>
      <c r="I1298" s="94">
        <f t="shared" si="669"/>
        <v>46195</v>
      </c>
      <c r="J1298" s="95">
        <f t="shared" si="676"/>
        <v>22</v>
      </c>
      <c r="K1298" s="95">
        <f t="shared" si="663"/>
        <v>8</v>
      </c>
      <c r="L1298" s="8">
        <f t="shared" si="677"/>
        <v>1.0020328300000001</v>
      </c>
      <c r="M1298" s="96">
        <f t="shared" si="662"/>
        <v>1.0056002500000001</v>
      </c>
      <c r="N1298" s="96">
        <f t="shared" si="657"/>
        <v>1.2119655353350953</v>
      </c>
      <c r="O1298" s="89">
        <f t="shared" si="660"/>
        <v>1.21442925</v>
      </c>
      <c r="P1298" s="89">
        <f t="shared" si="670"/>
        <v>0</v>
      </c>
      <c r="Q1298" s="11">
        <f t="shared" si="680"/>
        <v>0</v>
      </c>
      <c r="R1298" s="7">
        <f t="shared" si="678"/>
        <v>0</v>
      </c>
      <c r="S1298" s="89">
        <f t="shared" si="659"/>
        <v>0</v>
      </c>
      <c r="T1298" s="98">
        <f t="shared" si="679"/>
        <v>8.5000000000000006E-2</v>
      </c>
      <c r="U1298" s="97">
        <f t="shared" si="658"/>
        <v>8</v>
      </c>
      <c r="V1298" s="97">
        <v>252</v>
      </c>
      <c r="W1298" s="96">
        <f t="shared" si="671"/>
        <v>1.0025931969999999</v>
      </c>
      <c r="X1298" s="89">
        <f t="shared" si="672"/>
        <v>0</v>
      </c>
      <c r="Y1298" s="137">
        <f t="shared" si="673"/>
        <v>0</v>
      </c>
      <c r="Z1298" s="99" t="str">
        <f t="shared" si="681"/>
        <v>J=</v>
      </c>
      <c r="AA1298" s="94">
        <f t="shared" si="682"/>
        <v>46195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674"/>
        <v>46175</v>
      </c>
      <c r="B1299" s="89">
        <f t="shared" si="667"/>
        <v>0</v>
      </c>
      <c r="C1299" s="89">
        <f t="shared" si="661"/>
        <v>3.1009221856947988E-9</v>
      </c>
      <c r="D1299" s="90">
        <f t="shared" si="675"/>
        <v>7205.03</v>
      </c>
      <c r="E1299" s="91">
        <f t="shared" si="664"/>
        <v>7245.38</v>
      </c>
      <c r="F1299" s="92">
        <f t="shared" si="665"/>
        <v>46132</v>
      </c>
      <c r="G1299" s="93">
        <f t="shared" si="668"/>
        <v>5.6002542668107669E-3</v>
      </c>
      <c r="H1299" s="94">
        <f t="shared" si="666"/>
        <v>46195</v>
      </c>
      <c r="I1299" s="94">
        <f t="shared" si="669"/>
        <v>46195</v>
      </c>
      <c r="J1299" s="95">
        <f t="shared" si="676"/>
        <v>22</v>
      </c>
      <c r="K1299" s="95">
        <f t="shared" si="663"/>
        <v>9</v>
      </c>
      <c r="L1299" s="8">
        <f t="shared" si="677"/>
        <v>1.0022872300000001</v>
      </c>
      <c r="M1299" s="96">
        <f t="shared" si="662"/>
        <v>1.0056002500000001</v>
      </c>
      <c r="N1299" s="96">
        <f t="shared" si="657"/>
        <v>1.2119655353350953</v>
      </c>
      <c r="O1299" s="89">
        <f t="shared" si="660"/>
        <v>1.21473757</v>
      </c>
      <c r="P1299" s="89">
        <f t="shared" si="670"/>
        <v>0</v>
      </c>
      <c r="Q1299" s="11">
        <f t="shared" si="680"/>
        <v>0</v>
      </c>
      <c r="R1299" s="7">
        <f t="shared" si="678"/>
        <v>0</v>
      </c>
      <c r="S1299" s="89">
        <f t="shared" si="659"/>
        <v>0</v>
      </c>
      <c r="T1299" s="98">
        <f t="shared" si="679"/>
        <v>8.5000000000000006E-2</v>
      </c>
      <c r="U1299" s="97">
        <f t="shared" si="658"/>
        <v>9</v>
      </c>
      <c r="V1299" s="97">
        <v>252</v>
      </c>
      <c r="W1299" s="96">
        <f t="shared" si="671"/>
        <v>1.0029178190000001</v>
      </c>
      <c r="X1299" s="89">
        <f t="shared" si="672"/>
        <v>0</v>
      </c>
      <c r="Y1299" s="137">
        <f t="shared" si="673"/>
        <v>0</v>
      </c>
      <c r="Z1299" s="99" t="str">
        <f t="shared" si="681"/>
        <v>J=</v>
      </c>
      <c r="AA1299" s="94">
        <f t="shared" si="682"/>
        <v>46195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674"/>
        <v>46176</v>
      </c>
      <c r="B1300" s="89">
        <f t="shared" si="667"/>
        <v>0</v>
      </c>
      <c r="C1300" s="89">
        <f t="shared" si="661"/>
        <v>3.1009221856947988E-9</v>
      </c>
      <c r="D1300" s="90">
        <f t="shared" si="675"/>
        <v>7205.03</v>
      </c>
      <c r="E1300" s="91">
        <f t="shared" si="664"/>
        <v>7245.38</v>
      </c>
      <c r="F1300" s="92">
        <f t="shared" si="665"/>
        <v>46132</v>
      </c>
      <c r="G1300" s="93">
        <f t="shared" si="668"/>
        <v>5.6002542668107669E-3</v>
      </c>
      <c r="H1300" s="94">
        <f t="shared" si="666"/>
        <v>46195</v>
      </c>
      <c r="I1300" s="94">
        <f t="shared" si="669"/>
        <v>46195</v>
      </c>
      <c r="J1300" s="95">
        <f t="shared" si="676"/>
        <v>22</v>
      </c>
      <c r="K1300" s="95">
        <f t="shared" si="663"/>
        <v>10</v>
      </c>
      <c r="L1300" s="8">
        <f t="shared" si="677"/>
        <v>1.0025416899999999</v>
      </c>
      <c r="M1300" s="96">
        <f t="shared" si="662"/>
        <v>1.0056002500000001</v>
      </c>
      <c r="N1300" s="96">
        <f t="shared" si="657"/>
        <v>1.2119655353350953</v>
      </c>
      <c r="O1300" s="89">
        <f t="shared" si="660"/>
        <v>1.21504597</v>
      </c>
      <c r="P1300" s="89">
        <f t="shared" si="670"/>
        <v>0</v>
      </c>
      <c r="Q1300" s="11">
        <f t="shared" si="680"/>
        <v>0</v>
      </c>
      <c r="R1300" s="7">
        <f t="shared" si="678"/>
        <v>0</v>
      </c>
      <c r="S1300" s="89">
        <f t="shared" si="659"/>
        <v>0</v>
      </c>
      <c r="T1300" s="98">
        <f t="shared" si="679"/>
        <v>8.5000000000000006E-2</v>
      </c>
      <c r="U1300" s="97">
        <f t="shared" si="658"/>
        <v>10</v>
      </c>
      <c r="V1300" s="97">
        <v>252</v>
      </c>
      <c r="W1300" s="96">
        <f t="shared" si="671"/>
        <v>1.0032425469999999</v>
      </c>
      <c r="X1300" s="89">
        <f t="shared" si="672"/>
        <v>0</v>
      </c>
      <c r="Y1300" s="137">
        <f t="shared" si="673"/>
        <v>0</v>
      </c>
      <c r="Z1300" s="99" t="str">
        <f t="shared" si="681"/>
        <v>J=</v>
      </c>
      <c r="AA1300" s="94">
        <f t="shared" si="682"/>
        <v>46195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674"/>
        <v>46177</v>
      </c>
      <c r="B1301" s="89">
        <f t="shared" si="667"/>
        <v>0</v>
      </c>
      <c r="C1301" s="89">
        <f t="shared" si="661"/>
        <v>3.1009221856947988E-9</v>
      </c>
      <c r="D1301" s="90">
        <f t="shared" si="675"/>
        <v>7205.03</v>
      </c>
      <c r="E1301" s="91">
        <f t="shared" si="664"/>
        <v>7245.38</v>
      </c>
      <c r="F1301" s="92">
        <f t="shared" si="665"/>
        <v>46132</v>
      </c>
      <c r="G1301" s="93">
        <f t="shared" si="668"/>
        <v>5.6002542668107669E-3</v>
      </c>
      <c r="H1301" s="94">
        <f t="shared" si="666"/>
        <v>46195</v>
      </c>
      <c r="I1301" s="94">
        <f t="shared" si="669"/>
        <v>46195</v>
      </c>
      <c r="J1301" s="95">
        <f t="shared" si="676"/>
        <v>22</v>
      </c>
      <c r="K1301" s="95">
        <f t="shared" si="663"/>
        <v>11</v>
      </c>
      <c r="L1301" s="8">
        <f t="shared" si="677"/>
        <v>1.0027962100000001</v>
      </c>
      <c r="M1301" s="96">
        <f t="shared" si="662"/>
        <v>1.0056002500000001</v>
      </c>
      <c r="N1301" s="96">
        <f t="shared" si="657"/>
        <v>1.2119655353350953</v>
      </c>
      <c r="O1301" s="89">
        <f t="shared" si="660"/>
        <v>1.21535444</v>
      </c>
      <c r="P1301" s="89">
        <f t="shared" si="670"/>
        <v>0</v>
      </c>
      <c r="Q1301" s="11">
        <f t="shared" si="680"/>
        <v>0</v>
      </c>
      <c r="R1301" s="7">
        <f t="shared" si="678"/>
        <v>0</v>
      </c>
      <c r="S1301" s="89">
        <f t="shared" si="659"/>
        <v>0</v>
      </c>
      <c r="T1301" s="98">
        <f t="shared" si="679"/>
        <v>8.5000000000000006E-2</v>
      </c>
      <c r="U1301" s="97">
        <f t="shared" si="658"/>
        <v>11</v>
      </c>
      <c r="V1301" s="97">
        <v>252</v>
      </c>
      <c r="W1301" s="96">
        <f t="shared" si="671"/>
        <v>1.0035673789999999</v>
      </c>
      <c r="X1301" s="89">
        <f t="shared" si="672"/>
        <v>0</v>
      </c>
      <c r="Y1301" s="137">
        <f t="shared" si="673"/>
        <v>0</v>
      </c>
      <c r="Z1301" s="99" t="str">
        <f t="shared" si="681"/>
        <v>J=</v>
      </c>
      <c r="AA1301" s="94">
        <f t="shared" si="682"/>
        <v>46195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674"/>
        <v>46178</v>
      </c>
      <c r="B1302" s="89">
        <f t="shared" si="667"/>
        <v>0</v>
      </c>
      <c r="C1302" s="89">
        <f t="shared" si="661"/>
        <v>3.1009221856947988E-9</v>
      </c>
      <c r="D1302" s="90">
        <f t="shared" si="675"/>
        <v>7205.03</v>
      </c>
      <c r="E1302" s="91">
        <f t="shared" si="664"/>
        <v>7245.38</v>
      </c>
      <c r="F1302" s="92">
        <f t="shared" si="665"/>
        <v>46132</v>
      </c>
      <c r="G1302" s="93">
        <f t="shared" si="668"/>
        <v>5.6002542668107669E-3</v>
      </c>
      <c r="H1302" s="94">
        <f t="shared" si="666"/>
        <v>46195</v>
      </c>
      <c r="I1302" s="94">
        <f t="shared" si="669"/>
        <v>46195</v>
      </c>
      <c r="J1302" s="95">
        <f t="shared" si="676"/>
        <v>22</v>
      </c>
      <c r="K1302" s="95">
        <f t="shared" si="663"/>
        <v>11</v>
      </c>
      <c r="L1302" s="8">
        <f t="shared" si="677"/>
        <v>1.0027962100000001</v>
      </c>
      <c r="M1302" s="96">
        <f t="shared" si="662"/>
        <v>1.0056002500000001</v>
      </c>
      <c r="N1302" s="96">
        <f t="shared" si="657"/>
        <v>1.2119655353350953</v>
      </c>
      <c r="O1302" s="89">
        <f t="shared" si="660"/>
        <v>1.21535444</v>
      </c>
      <c r="P1302" s="89">
        <f t="shared" si="670"/>
        <v>0</v>
      </c>
      <c r="Q1302" s="11">
        <f t="shared" si="680"/>
        <v>0</v>
      </c>
      <c r="R1302" s="7">
        <f t="shared" si="678"/>
        <v>0</v>
      </c>
      <c r="S1302" s="89">
        <f t="shared" si="659"/>
        <v>0</v>
      </c>
      <c r="T1302" s="98">
        <f t="shared" si="679"/>
        <v>8.5000000000000006E-2</v>
      </c>
      <c r="U1302" s="97">
        <f t="shared" si="658"/>
        <v>11</v>
      </c>
      <c r="V1302" s="97">
        <v>252</v>
      </c>
      <c r="W1302" s="96">
        <f t="shared" si="671"/>
        <v>1.0035673789999999</v>
      </c>
      <c r="X1302" s="89">
        <f t="shared" si="672"/>
        <v>0</v>
      </c>
      <c r="Y1302" s="137">
        <f t="shared" si="673"/>
        <v>0</v>
      </c>
      <c r="Z1302" s="99" t="str">
        <f t="shared" si="681"/>
        <v>J=</v>
      </c>
      <c r="AA1302" s="94">
        <f t="shared" si="682"/>
        <v>46195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674"/>
        <v>46179</v>
      </c>
      <c r="B1303" s="89">
        <f t="shared" si="667"/>
        <v>0</v>
      </c>
      <c r="C1303" s="89">
        <f t="shared" si="661"/>
        <v>3.1009221856947988E-9</v>
      </c>
      <c r="D1303" s="90">
        <f t="shared" si="675"/>
        <v>7205.03</v>
      </c>
      <c r="E1303" s="91">
        <f t="shared" si="664"/>
        <v>7245.38</v>
      </c>
      <c r="F1303" s="92">
        <f t="shared" si="665"/>
        <v>46132</v>
      </c>
      <c r="G1303" s="93">
        <f t="shared" si="668"/>
        <v>5.6002542668107669E-3</v>
      </c>
      <c r="H1303" s="94">
        <f t="shared" si="666"/>
        <v>46195</v>
      </c>
      <c r="I1303" s="94">
        <f t="shared" si="669"/>
        <v>46195</v>
      </c>
      <c r="J1303" s="95">
        <f t="shared" si="676"/>
        <v>22</v>
      </c>
      <c r="K1303" s="95">
        <f t="shared" si="663"/>
        <v>12</v>
      </c>
      <c r="L1303" s="8">
        <f t="shared" si="677"/>
        <v>1.0030508</v>
      </c>
      <c r="M1303" s="96">
        <f t="shared" si="662"/>
        <v>1.0056002500000001</v>
      </c>
      <c r="N1303" s="96">
        <f t="shared" si="657"/>
        <v>1.2119655353350953</v>
      </c>
      <c r="O1303" s="89">
        <f t="shared" si="660"/>
        <v>1.21566299</v>
      </c>
      <c r="P1303" s="89">
        <f t="shared" si="670"/>
        <v>0</v>
      </c>
      <c r="Q1303" s="11">
        <f t="shared" si="680"/>
        <v>0</v>
      </c>
      <c r="R1303" s="7">
        <f t="shared" si="678"/>
        <v>0</v>
      </c>
      <c r="S1303" s="89">
        <f t="shared" si="659"/>
        <v>0</v>
      </c>
      <c r="T1303" s="98">
        <f t="shared" si="679"/>
        <v>8.5000000000000006E-2</v>
      </c>
      <c r="U1303" s="97">
        <f t="shared" si="658"/>
        <v>12</v>
      </c>
      <c r="V1303" s="97">
        <v>252</v>
      </c>
      <c r="W1303" s="96">
        <f t="shared" si="671"/>
        <v>1.003892317</v>
      </c>
      <c r="X1303" s="89">
        <f t="shared" si="672"/>
        <v>0</v>
      </c>
      <c r="Y1303" s="137">
        <f t="shared" si="673"/>
        <v>0</v>
      </c>
      <c r="Z1303" s="99" t="str">
        <f t="shared" si="681"/>
        <v>J=</v>
      </c>
      <c r="AA1303" s="94">
        <f t="shared" si="682"/>
        <v>46195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674"/>
        <v>46180</v>
      </c>
      <c r="B1304" s="89">
        <f t="shared" si="667"/>
        <v>0</v>
      </c>
      <c r="C1304" s="89">
        <f t="shared" si="661"/>
        <v>3.1009221856947988E-9</v>
      </c>
      <c r="D1304" s="90">
        <f t="shared" si="675"/>
        <v>7205.03</v>
      </c>
      <c r="E1304" s="91">
        <f t="shared" si="664"/>
        <v>7245.38</v>
      </c>
      <c r="F1304" s="92">
        <f t="shared" si="665"/>
        <v>46132</v>
      </c>
      <c r="G1304" s="93">
        <f t="shared" si="668"/>
        <v>5.6002542668107669E-3</v>
      </c>
      <c r="H1304" s="94">
        <f t="shared" si="666"/>
        <v>46195</v>
      </c>
      <c r="I1304" s="94">
        <f t="shared" si="669"/>
        <v>46195</v>
      </c>
      <c r="J1304" s="95">
        <f t="shared" si="676"/>
        <v>22</v>
      </c>
      <c r="K1304" s="95">
        <f t="shared" si="663"/>
        <v>12</v>
      </c>
      <c r="L1304" s="8">
        <f t="shared" si="677"/>
        <v>1.0030508</v>
      </c>
      <c r="M1304" s="96">
        <f t="shared" si="662"/>
        <v>1.0056002500000001</v>
      </c>
      <c r="N1304" s="96">
        <f t="shared" si="657"/>
        <v>1.2119655353350953</v>
      </c>
      <c r="O1304" s="89">
        <f t="shared" si="660"/>
        <v>1.21566299</v>
      </c>
      <c r="P1304" s="89">
        <f t="shared" si="670"/>
        <v>0</v>
      </c>
      <c r="Q1304" s="11">
        <f t="shared" si="680"/>
        <v>0</v>
      </c>
      <c r="R1304" s="7">
        <f t="shared" si="678"/>
        <v>0</v>
      </c>
      <c r="S1304" s="89">
        <f t="shared" si="659"/>
        <v>0</v>
      </c>
      <c r="T1304" s="98">
        <f t="shared" si="679"/>
        <v>8.5000000000000006E-2</v>
      </c>
      <c r="U1304" s="97">
        <f t="shared" si="658"/>
        <v>12</v>
      </c>
      <c r="V1304" s="97">
        <v>252</v>
      </c>
      <c r="W1304" s="96">
        <f t="shared" si="671"/>
        <v>1.003892317</v>
      </c>
      <c r="X1304" s="89">
        <f t="shared" si="672"/>
        <v>0</v>
      </c>
      <c r="Y1304" s="137">
        <f t="shared" si="673"/>
        <v>0</v>
      </c>
      <c r="Z1304" s="99" t="str">
        <f t="shared" si="681"/>
        <v>J=</v>
      </c>
      <c r="AA1304" s="94">
        <f t="shared" si="682"/>
        <v>46195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674"/>
        <v>46181</v>
      </c>
      <c r="B1305" s="89">
        <f t="shared" si="667"/>
        <v>0</v>
      </c>
      <c r="C1305" s="89">
        <f t="shared" si="661"/>
        <v>3.1009221856947988E-9</v>
      </c>
      <c r="D1305" s="90">
        <f t="shared" si="675"/>
        <v>7205.03</v>
      </c>
      <c r="E1305" s="91">
        <f t="shared" si="664"/>
        <v>7245.38</v>
      </c>
      <c r="F1305" s="92">
        <f t="shared" si="665"/>
        <v>46132</v>
      </c>
      <c r="G1305" s="93">
        <f t="shared" si="668"/>
        <v>5.6002542668107669E-3</v>
      </c>
      <c r="H1305" s="94">
        <f t="shared" si="666"/>
        <v>46195</v>
      </c>
      <c r="I1305" s="94">
        <f t="shared" si="669"/>
        <v>46195</v>
      </c>
      <c r="J1305" s="95">
        <f t="shared" si="676"/>
        <v>22</v>
      </c>
      <c r="K1305" s="95">
        <f t="shared" si="663"/>
        <v>12</v>
      </c>
      <c r="L1305" s="8">
        <f t="shared" si="677"/>
        <v>1.0030508</v>
      </c>
      <c r="M1305" s="96">
        <f t="shared" si="662"/>
        <v>1.0056002500000001</v>
      </c>
      <c r="N1305" s="96">
        <f t="shared" si="657"/>
        <v>1.2119655353350953</v>
      </c>
      <c r="O1305" s="89">
        <f t="shared" si="660"/>
        <v>1.21566299</v>
      </c>
      <c r="P1305" s="89">
        <f t="shared" si="670"/>
        <v>0</v>
      </c>
      <c r="Q1305" s="11">
        <f t="shared" si="680"/>
        <v>0</v>
      </c>
      <c r="R1305" s="7">
        <f t="shared" si="678"/>
        <v>0</v>
      </c>
      <c r="S1305" s="89">
        <f t="shared" si="659"/>
        <v>0</v>
      </c>
      <c r="T1305" s="98">
        <f t="shared" si="679"/>
        <v>8.5000000000000006E-2</v>
      </c>
      <c r="U1305" s="97">
        <f t="shared" si="658"/>
        <v>12</v>
      </c>
      <c r="V1305" s="97">
        <v>252</v>
      </c>
      <c r="W1305" s="96">
        <f t="shared" si="671"/>
        <v>1.003892317</v>
      </c>
      <c r="X1305" s="89">
        <f t="shared" si="672"/>
        <v>0</v>
      </c>
      <c r="Y1305" s="137">
        <f t="shared" si="673"/>
        <v>0</v>
      </c>
      <c r="Z1305" s="99" t="str">
        <f t="shared" si="681"/>
        <v>J=</v>
      </c>
      <c r="AA1305" s="94">
        <f t="shared" si="682"/>
        <v>46195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674"/>
        <v>46182</v>
      </c>
      <c r="B1306" s="89">
        <f t="shared" si="667"/>
        <v>0</v>
      </c>
      <c r="C1306" s="89">
        <f t="shared" si="661"/>
        <v>3.1009221856947988E-9</v>
      </c>
      <c r="D1306" s="90">
        <f t="shared" si="675"/>
        <v>7205.03</v>
      </c>
      <c r="E1306" s="91">
        <f t="shared" si="664"/>
        <v>7245.38</v>
      </c>
      <c r="F1306" s="92">
        <f t="shared" si="665"/>
        <v>46132</v>
      </c>
      <c r="G1306" s="93">
        <f t="shared" si="668"/>
        <v>5.6002542668107669E-3</v>
      </c>
      <c r="H1306" s="94">
        <f t="shared" si="666"/>
        <v>46195</v>
      </c>
      <c r="I1306" s="94">
        <f t="shared" si="669"/>
        <v>46195</v>
      </c>
      <c r="J1306" s="95">
        <f t="shared" si="676"/>
        <v>22</v>
      </c>
      <c r="K1306" s="95">
        <f t="shared" si="663"/>
        <v>13</v>
      </c>
      <c r="L1306" s="8">
        <f t="shared" si="677"/>
        <v>1.00330546</v>
      </c>
      <c r="M1306" s="96">
        <f t="shared" si="662"/>
        <v>1.0056002500000001</v>
      </c>
      <c r="N1306" s="96">
        <f t="shared" si="657"/>
        <v>1.2119655353350953</v>
      </c>
      <c r="O1306" s="89">
        <f t="shared" si="660"/>
        <v>1.2159716300000001</v>
      </c>
      <c r="P1306" s="89">
        <f t="shared" si="670"/>
        <v>0</v>
      </c>
      <c r="Q1306" s="11">
        <f t="shared" si="680"/>
        <v>0</v>
      </c>
      <c r="R1306" s="7">
        <f t="shared" si="678"/>
        <v>0</v>
      </c>
      <c r="S1306" s="89">
        <f t="shared" si="659"/>
        <v>0</v>
      </c>
      <c r="T1306" s="98">
        <f t="shared" si="679"/>
        <v>8.5000000000000006E-2</v>
      </c>
      <c r="U1306" s="97">
        <f t="shared" si="658"/>
        <v>13</v>
      </c>
      <c r="V1306" s="97">
        <v>252</v>
      </c>
      <c r="W1306" s="96">
        <f t="shared" si="671"/>
        <v>1.0042173590000001</v>
      </c>
      <c r="X1306" s="89">
        <f t="shared" si="672"/>
        <v>0</v>
      </c>
      <c r="Y1306" s="137">
        <f t="shared" si="673"/>
        <v>0</v>
      </c>
      <c r="Z1306" s="99" t="str">
        <f t="shared" si="681"/>
        <v>J=</v>
      </c>
      <c r="AA1306" s="94">
        <f t="shared" si="682"/>
        <v>46195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674"/>
        <v>46183</v>
      </c>
      <c r="B1307" s="89">
        <f t="shared" si="667"/>
        <v>0</v>
      </c>
      <c r="C1307" s="89">
        <f t="shared" si="661"/>
        <v>3.1009221856947988E-9</v>
      </c>
      <c r="D1307" s="90">
        <f t="shared" si="675"/>
        <v>7205.03</v>
      </c>
      <c r="E1307" s="91">
        <f t="shared" si="664"/>
        <v>7245.38</v>
      </c>
      <c r="F1307" s="92">
        <f t="shared" si="665"/>
        <v>46132</v>
      </c>
      <c r="G1307" s="93">
        <f t="shared" si="668"/>
        <v>5.6002542668107669E-3</v>
      </c>
      <c r="H1307" s="94">
        <f t="shared" si="666"/>
        <v>46195</v>
      </c>
      <c r="I1307" s="94">
        <f t="shared" si="669"/>
        <v>46195</v>
      </c>
      <c r="J1307" s="95">
        <f t="shared" si="676"/>
        <v>22</v>
      </c>
      <c r="K1307" s="95">
        <f t="shared" si="663"/>
        <v>14</v>
      </c>
      <c r="L1307" s="8">
        <f t="shared" si="677"/>
        <v>1.0035601700000001</v>
      </c>
      <c r="M1307" s="96">
        <f t="shared" si="662"/>
        <v>1.0056002500000001</v>
      </c>
      <c r="N1307" s="96">
        <f t="shared" si="657"/>
        <v>1.2119655353350953</v>
      </c>
      <c r="O1307" s="89">
        <f t="shared" si="660"/>
        <v>1.21628033</v>
      </c>
      <c r="P1307" s="89">
        <f t="shared" si="670"/>
        <v>0</v>
      </c>
      <c r="Q1307" s="11">
        <f t="shared" si="680"/>
        <v>0</v>
      </c>
      <c r="R1307" s="7">
        <f t="shared" si="678"/>
        <v>0</v>
      </c>
      <c r="S1307" s="89">
        <f t="shared" si="659"/>
        <v>0</v>
      </c>
      <c r="T1307" s="98">
        <f t="shared" si="679"/>
        <v>8.5000000000000006E-2</v>
      </c>
      <c r="U1307" s="97">
        <f t="shared" si="658"/>
        <v>14</v>
      </c>
      <c r="V1307" s="97">
        <v>252</v>
      </c>
      <c r="W1307" s="96">
        <f t="shared" si="671"/>
        <v>1.0045425079999999</v>
      </c>
      <c r="X1307" s="89">
        <f t="shared" si="672"/>
        <v>0</v>
      </c>
      <c r="Y1307" s="137">
        <f t="shared" si="673"/>
        <v>0</v>
      </c>
      <c r="Z1307" s="99" t="str">
        <f t="shared" si="681"/>
        <v>J=</v>
      </c>
      <c r="AA1307" s="94">
        <f t="shared" si="682"/>
        <v>46195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674"/>
        <v>46184</v>
      </c>
      <c r="B1308" s="89">
        <f t="shared" si="667"/>
        <v>0</v>
      </c>
      <c r="C1308" s="89">
        <f t="shared" si="661"/>
        <v>3.1009221856947988E-9</v>
      </c>
      <c r="D1308" s="90">
        <f t="shared" si="675"/>
        <v>7205.03</v>
      </c>
      <c r="E1308" s="91">
        <f t="shared" si="664"/>
        <v>7245.38</v>
      </c>
      <c r="F1308" s="92">
        <f t="shared" si="665"/>
        <v>46132</v>
      </c>
      <c r="G1308" s="93">
        <f t="shared" si="668"/>
        <v>5.6002542668107669E-3</v>
      </c>
      <c r="H1308" s="94">
        <f t="shared" si="666"/>
        <v>46195</v>
      </c>
      <c r="I1308" s="94">
        <f t="shared" si="669"/>
        <v>46195</v>
      </c>
      <c r="J1308" s="95">
        <f t="shared" si="676"/>
        <v>22</v>
      </c>
      <c r="K1308" s="95">
        <f t="shared" si="663"/>
        <v>15</v>
      </c>
      <c r="L1308" s="8">
        <f t="shared" si="677"/>
        <v>1.0038149599999999</v>
      </c>
      <c r="M1308" s="96">
        <f t="shared" si="662"/>
        <v>1.0056002500000001</v>
      </c>
      <c r="N1308" s="96">
        <f t="shared" si="657"/>
        <v>1.2119655353350953</v>
      </c>
      <c r="O1308" s="89">
        <f t="shared" si="660"/>
        <v>1.21658913</v>
      </c>
      <c r="P1308" s="89">
        <f t="shared" si="670"/>
        <v>0</v>
      </c>
      <c r="Q1308" s="11">
        <f t="shared" si="680"/>
        <v>0</v>
      </c>
      <c r="R1308" s="7">
        <f t="shared" si="678"/>
        <v>0</v>
      </c>
      <c r="S1308" s="89">
        <f t="shared" si="659"/>
        <v>0</v>
      </c>
      <c r="T1308" s="98">
        <f t="shared" si="679"/>
        <v>8.5000000000000006E-2</v>
      </c>
      <c r="U1308" s="97">
        <f t="shared" si="658"/>
        <v>15</v>
      </c>
      <c r="V1308" s="97">
        <v>252</v>
      </c>
      <c r="W1308" s="96">
        <f t="shared" si="671"/>
        <v>1.0048677610000001</v>
      </c>
      <c r="X1308" s="89">
        <f t="shared" si="672"/>
        <v>0</v>
      </c>
      <c r="Y1308" s="137">
        <f t="shared" si="673"/>
        <v>0</v>
      </c>
      <c r="Z1308" s="99" t="str">
        <f t="shared" si="681"/>
        <v>J=</v>
      </c>
      <c r="AA1308" s="94">
        <f t="shared" si="682"/>
        <v>46195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674"/>
        <v>46185</v>
      </c>
      <c r="B1309" s="89">
        <f t="shared" si="667"/>
        <v>0</v>
      </c>
      <c r="C1309" s="89">
        <f t="shared" si="661"/>
        <v>3.1009221856947988E-9</v>
      </c>
      <c r="D1309" s="90">
        <f t="shared" si="675"/>
        <v>7205.03</v>
      </c>
      <c r="E1309" s="91">
        <f t="shared" si="664"/>
        <v>7245.38</v>
      </c>
      <c r="F1309" s="92">
        <f t="shared" si="665"/>
        <v>46132</v>
      </c>
      <c r="G1309" s="93">
        <f t="shared" si="668"/>
        <v>5.6002542668107669E-3</v>
      </c>
      <c r="H1309" s="94">
        <f t="shared" si="666"/>
        <v>46195</v>
      </c>
      <c r="I1309" s="94">
        <f t="shared" si="669"/>
        <v>46195</v>
      </c>
      <c r="J1309" s="95">
        <f t="shared" si="676"/>
        <v>22</v>
      </c>
      <c r="K1309" s="95">
        <f t="shared" si="663"/>
        <v>16</v>
      </c>
      <c r="L1309" s="8">
        <f t="shared" si="677"/>
        <v>1.0040697999999999</v>
      </c>
      <c r="M1309" s="96">
        <f t="shared" si="662"/>
        <v>1.0056002500000001</v>
      </c>
      <c r="N1309" s="96">
        <f t="shared" si="657"/>
        <v>1.2119655353350953</v>
      </c>
      <c r="O1309" s="89">
        <f t="shared" si="660"/>
        <v>1.2168979900000001</v>
      </c>
      <c r="P1309" s="89">
        <f t="shared" si="670"/>
        <v>0</v>
      </c>
      <c r="Q1309" s="11">
        <f t="shared" si="680"/>
        <v>0</v>
      </c>
      <c r="R1309" s="7">
        <f t="shared" si="678"/>
        <v>0</v>
      </c>
      <c r="S1309" s="89">
        <f t="shared" si="659"/>
        <v>0</v>
      </c>
      <c r="T1309" s="98">
        <f t="shared" si="679"/>
        <v>8.5000000000000006E-2</v>
      </c>
      <c r="U1309" s="97">
        <f t="shared" si="658"/>
        <v>16</v>
      </c>
      <c r="V1309" s="97">
        <v>252</v>
      </c>
      <c r="W1309" s="96">
        <f t="shared" si="671"/>
        <v>1.0051931190000001</v>
      </c>
      <c r="X1309" s="89">
        <f t="shared" si="672"/>
        <v>0</v>
      </c>
      <c r="Y1309" s="137">
        <f t="shared" si="673"/>
        <v>0</v>
      </c>
      <c r="Z1309" s="99" t="str">
        <f t="shared" si="681"/>
        <v>J=</v>
      </c>
      <c r="AA1309" s="94">
        <f t="shared" si="682"/>
        <v>46195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674"/>
        <v>46186</v>
      </c>
      <c r="B1310" s="89">
        <f t="shared" si="667"/>
        <v>0</v>
      </c>
      <c r="C1310" s="89">
        <f t="shared" si="661"/>
        <v>3.1009221856947988E-9</v>
      </c>
      <c r="D1310" s="90">
        <f t="shared" si="675"/>
        <v>7205.03</v>
      </c>
      <c r="E1310" s="91">
        <f t="shared" si="664"/>
        <v>7245.38</v>
      </c>
      <c r="F1310" s="92">
        <f t="shared" si="665"/>
        <v>46132</v>
      </c>
      <c r="G1310" s="93">
        <f t="shared" si="668"/>
        <v>5.6002542668107669E-3</v>
      </c>
      <c r="H1310" s="94">
        <f t="shared" si="666"/>
        <v>46195</v>
      </c>
      <c r="I1310" s="94">
        <f t="shared" si="669"/>
        <v>46195</v>
      </c>
      <c r="J1310" s="95">
        <f t="shared" si="676"/>
        <v>22</v>
      </c>
      <c r="K1310" s="95">
        <f t="shared" si="663"/>
        <v>17</v>
      </c>
      <c r="L1310" s="8">
        <f t="shared" si="677"/>
        <v>1.0043247200000001</v>
      </c>
      <c r="M1310" s="96">
        <f t="shared" si="662"/>
        <v>1.0056002500000001</v>
      </c>
      <c r="N1310" s="96">
        <f t="shared" si="657"/>
        <v>1.2119655353350953</v>
      </c>
      <c r="O1310" s="89">
        <f t="shared" si="660"/>
        <v>1.2172069400000001</v>
      </c>
      <c r="P1310" s="89">
        <f t="shared" si="670"/>
        <v>0</v>
      </c>
      <c r="Q1310" s="11">
        <f t="shared" si="680"/>
        <v>0</v>
      </c>
      <c r="R1310" s="7">
        <f t="shared" si="678"/>
        <v>0</v>
      </c>
      <c r="S1310" s="89">
        <f t="shared" si="659"/>
        <v>0</v>
      </c>
      <c r="T1310" s="98">
        <f t="shared" si="679"/>
        <v>8.5000000000000006E-2</v>
      </c>
      <c r="U1310" s="97">
        <f t="shared" si="658"/>
        <v>17</v>
      </c>
      <c r="V1310" s="97">
        <v>252</v>
      </c>
      <c r="W1310" s="96">
        <f t="shared" si="671"/>
        <v>1.005518583</v>
      </c>
      <c r="X1310" s="89">
        <f t="shared" si="672"/>
        <v>0</v>
      </c>
      <c r="Y1310" s="137">
        <f t="shared" si="673"/>
        <v>0</v>
      </c>
      <c r="Z1310" s="99" t="str">
        <f t="shared" si="681"/>
        <v>J=</v>
      </c>
      <c r="AA1310" s="94">
        <f t="shared" si="682"/>
        <v>46195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674"/>
        <v>46187</v>
      </c>
      <c r="B1311" s="89">
        <f t="shared" si="667"/>
        <v>0</v>
      </c>
      <c r="C1311" s="89">
        <f t="shared" si="661"/>
        <v>3.1009221856947988E-9</v>
      </c>
      <c r="D1311" s="90">
        <f t="shared" si="675"/>
        <v>7205.03</v>
      </c>
      <c r="E1311" s="91">
        <f t="shared" si="664"/>
        <v>7245.38</v>
      </c>
      <c r="F1311" s="92">
        <f t="shared" si="665"/>
        <v>46132</v>
      </c>
      <c r="G1311" s="93">
        <f t="shared" si="668"/>
        <v>5.6002542668107669E-3</v>
      </c>
      <c r="H1311" s="94">
        <f t="shared" si="666"/>
        <v>46195</v>
      </c>
      <c r="I1311" s="94">
        <f t="shared" si="669"/>
        <v>46195</v>
      </c>
      <c r="J1311" s="95">
        <f t="shared" si="676"/>
        <v>22</v>
      </c>
      <c r="K1311" s="95">
        <f t="shared" si="663"/>
        <v>17</v>
      </c>
      <c r="L1311" s="8">
        <f t="shared" si="677"/>
        <v>1.0043247200000001</v>
      </c>
      <c r="M1311" s="96">
        <f t="shared" si="662"/>
        <v>1.0056002500000001</v>
      </c>
      <c r="N1311" s="96">
        <f t="shared" ref="N1311:N1374" si="683">IF(I1311&gt;I1310,N1310*M1311,N1310)</f>
        <v>1.2119655353350953</v>
      </c>
      <c r="O1311" s="89">
        <f t="shared" si="660"/>
        <v>1.2172069400000001</v>
      </c>
      <c r="P1311" s="89">
        <f t="shared" si="670"/>
        <v>0</v>
      </c>
      <c r="Q1311" s="11">
        <f t="shared" si="680"/>
        <v>0</v>
      </c>
      <c r="R1311" s="7">
        <f t="shared" si="678"/>
        <v>0</v>
      </c>
      <c r="S1311" s="89">
        <f t="shared" si="659"/>
        <v>0</v>
      </c>
      <c r="T1311" s="98">
        <f t="shared" si="679"/>
        <v>8.5000000000000006E-2</v>
      </c>
      <c r="U1311" s="97">
        <f t="shared" si="658"/>
        <v>17</v>
      </c>
      <c r="V1311" s="97">
        <v>252</v>
      </c>
      <c r="W1311" s="96">
        <f t="shared" si="671"/>
        <v>1.005518583</v>
      </c>
      <c r="X1311" s="89">
        <f t="shared" si="672"/>
        <v>0</v>
      </c>
      <c r="Y1311" s="137">
        <f t="shared" si="673"/>
        <v>0</v>
      </c>
      <c r="Z1311" s="99" t="str">
        <f t="shared" si="681"/>
        <v>J=</v>
      </c>
      <c r="AA1311" s="94">
        <f t="shared" si="682"/>
        <v>46195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674"/>
        <v>46188</v>
      </c>
      <c r="B1312" s="89">
        <f t="shared" si="667"/>
        <v>0</v>
      </c>
      <c r="C1312" s="89">
        <f t="shared" si="661"/>
        <v>3.1009221856947988E-9</v>
      </c>
      <c r="D1312" s="90">
        <f t="shared" si="675"/>
        <v>7205.03</v>
      </c>
      <c r="E1312" s="91">
        <f t="shared" si="664"/>
        <v>7245.38</v>
      </c>
      <c r="F1312" s="92">
        <f t="shared" si="665"/>
        <v>46132</v>
      </c>
      <c r="G1312" s="93">
        <f t="shared" si="668"/>
        <v>5.6002542668107669E-3</v>
      </c>
      <c r="H1312" s="94">
        <f t="shared" si="666"/>
        <v>46195</v>
      </c>
      <c r="I1312" s="94">
        <f t="shared" si="669"/>
        <v>46195</v>
      </c>
      <c r="J1312" s="95">
        <f t="shared" si="676"/>
        <v>22</v>
      </c>
      <c r="K1312" s="95">
        <f t="shared" si="663"/>
        <v>17</v>
      </c>
      <c r="L1312" s="8">
        <f t="shared" si="677"/>
        <v>1.0043247200000001</v>
      </c>
      <c r="M1312" s="96">
        <f t="shared" si="662"/>
        <v>1.0056002500000001</v>
      </c>
      <c r="N1312" s="96">
        <f t="shared" si="683"/>
        <v>1.2119655353350953</v>
      </c>
      <c r="O1312" s="89">
        <f t="shared" si="660"/>
        <v>1.2172069400000001</v>
      </c>
      <c r="P1312" s="89">
        <f t="shared" si="670"/>
        <v>0</v>
      </c>
      <c r="Q1312" s="11">
        <f t="shared" si="680"/>
        <v>0</v>
      </c>
      <c r="R1312" s="7">
        <f t="shared" si="678"/>
        <v>0</v>
      </c>
      <c r="S1312" s="89">
        <f t="shared" si="659"/>
        <v>0</v>
      </c>
      <c r="T1312" s="98">
        <f t="shared" si="679"/>
        <v>8.5000000000000006E-2</v>
      </c>
      <c r="U1312" s="97">
        <f t="shared" si="658"/>
        <v>17</v>
      </c>
      <c r="V1312" s="97">
        <v>252</v>
      </c>
      <c r="W1312" s="96">
        <f t="shared" si="671"/>
        <v>1.005518583</v>
      </c>
      <c r="X1312" s="89">
        <f t="shared" si="672"/>
        <v>0</v>
      </c>
      <c r="Y1312" s="137">
        <f t="shared" si="673"/>
        <v>0</v>
      </c>
      <c r="Z1312" s="99" t="str">
        <f t="shared" si="681"/>
        <v>J=</v>
      </c>
      <c r="AA1312" s="94">
        <f t="shared" si="682"/>
        <v>46195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674"/>
        <v>46189</v>
      </c>
      <c r="B1313" s="89">
        <f t="shared" si="667"/>
        <v>0</v>
      </c>
      <c r="C1313" s="89">
        <f t="shared" si="661"/>
        <v>3.1009221856947988E-9</v>
      </c>
      <c r="D1313" s="90">
        <f t="shared" si="675"/>
        <v>7205.03</v>
      </c>
      <c r="E1313" s="91">
        <f t="shared" si="664"/>
        <v>7245.38</v>
      </c>
      <c r="F1313" s="92">
        <f t="shared" si="665"/>
        <v>46132</v>
      </c>
      <c r="G1313" s="93">
        <f t="shared" si="668"/>
        <v>5.6002542668107669E-3</v>
      </c>
      <c r="H1313" s="94">
        <f t="shared" si="666"/>
        <v>46195</v>
      </c>
      <c r="I1313" s="94">
        <f t="shared" si="669"/>
        <v>46195</v>
      </c>
      <c r="J1313" s="95">
        <f t="shared" si="676"/>
        <v>22</v>
      </c>
      <c r="K1313" s="95">
        <f t="shared" si="663"/>
        <v>18</v>
      </c>
      <c r="L1313" s="8">
        <f t="shared" si="677"/>
        <v>1.0045796899999999</v>
      </c>
      <c r="M1313" s="96">
        <f t="shared" si="662"/>
        <v>1.0056002500000001</v>
      </c>
      <c r="N1313" s="96">
        <f t="shared" si="683"/>
        <v>1.2119655353350953</v>
      </c>
      <c r="O1313" s="89">
        <f t="shared" si="660"/>
        <v>1.2175159600000001</v>
      </c>
      <c r="P1313" s="89">
        <f t="shared" si="670"/>
        <v>0</v>
      </c>
      <c r="Q1313" s="11">
        <f t="shared" si="680"/>
        <v>0</v>
      </c>
      <c r="R1313" s="7">
        <f t="shared" si="678"/>
        <v>0</v>
      </c>
      <c r="S1313" s="89">
        <f t="shared" si="659"/>
        <v>0</v>
      </c>
      <c r="T1313" s="98">
        <f t="shared" si="679"/>
        <v>8.5000000000000006E-2</v>
      </c>
      <c r="U1313" s="97">
        <f t="shared" si="658"/>
        <v>18</v>
      </c>
      <c r="V1313" s="97">
        <v>252</v>
      </c>
      <c r="W1313" s="96">
        <f t="shared" si="671"/>
        <v>1.005844153</v>
      </c>
      <c r="X1313" s="89">
        <f t="shared" si="672"/>
        <v>0</v>
      </c>
      <c r="Y1313" s="137">
        <f t="shared" si="673"/>
        <v>0</v>
      </c>
      <c r="Z1313" s="99" t="str">
        <f t="shared" si="681"/>
        <v>J=</v>
      </c>
      <c r="AA1313" s="94">
        <f t="shared" si="682"/>
        <v>46195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674"/>
        <v>46190</v>
      </c>
      <c r="B1314" s="89">
        <f t="shared" si="667"/>
        <v>0</v>
      </c>
      <c r="C1314" s="89">
        <f t="shared" si="661"/>
        <v>3.1009221856947988E-9</v>
      </c>
      <c r="D1314" s="90">
        <f t="shared" si="675"/>
        <v>7205.03</v>
      </c>
      <c r="E1314" s="91">
        <f t="shared" si="664"/>
        <v>7245.38</v>
      </c>
      <c r="F1314" s="92">
        <f t="shared" si="665"/>
        <v>46132</v>
      </c>
      <c r="G1314" s="93">
        <f t="shared" si="668"/>
        <v>5.6002542668107669E-3</v>
      </c>
      <c r="H1314" s="94">
        <f t="shared" si="666"/>
        <v>46195</v>
      </c>
      <c r="I1314" s="94">
        <f t="shared" si="669"/>
        <v>46195</v>
      </c>
      <c r="J1314" s="95">
        <f t="shared" si="676"/>
        <v>22</v>
      </c>
      <c r="K1314" s="95">
        <f t="shared" si="663"/>
        <v>19</v>
      </c>
      <c r="L1314" s="8">
        <f t="shared" si="677"/>
        <v>1.0048347399999999</v>
      </c>
      <c r="M1314" s="96">
        <f t="shared" si="662"/>
        <v>1.0056002500000001</v>
      </c>
      <c r="N1314" s="96">
        <f t="shared" si="683"/>
        <v>1.2119655353350953</v>
      </c>
      <c r="O1314" s="89">
        <f t="shared" si="660"/>
        <v>1.21782507</v>
      </c>
      <c r="P1314" s="89">
        <f t="shared" si="670"/>
        <v>0</v>
      </c>
      <c r="Q1314" s="11">
        <f t="shared" si="680"/>
        <v>0</v>
      </c>
      <c r="R1314" s="7">
        <f t="shared" si="678"/>
        <v>0</v>
      </c>
      <c r="S1314" s="89">
        <f t="shared" si="659"/>
        <v>0</v>
      </c>
      <c r="T1314" s="98">
        <f t="shared" si="679"/>
        <v>8.5000000000000006E-2</v>
      </c>
      <c r="U1314" s="97">
        <f t="shared" si="658"/>
        <v>19</v>
      </c>
      <c r="V1314" s="97">
        <v>252</v>
      </c>
      <c r="W1314" s="96">
        <f t="shared" si="671"/>
        <v>1.0061698269999999</v>
      </c>
      <c r="X1314" s="89">
        <f t="shared" si="672"/>
        <v>0</v>
      </c>
      <c r="Y1314" s="137">
        <f t="shared" si="673"/>
        <v>0</v>
      </c>
      <c r="Z1314" s="99" t="str">
        <f t="shared" si="681"/>
        <v>J=</v>
      </c>
      <c r="AA1314" s="94">
        <f t="shared" si="682"/>
        <v>46195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674"/>
        <v>46191</v>
      </c>
      <c r="B1315" s="89">
        <f t="shared" si="667"/>
        <v>0</v>
      </c>
      <c r="C1315" s="89">
        <f t="shared" si="661"/>
        <v>3.1009221856947988E-9</v>
      </c>
      <c r="D1315" s="90">
        <f t="shared" si="675"/>
        <v>7205.03</v>
      </c>
      <c r="E1315" s="91">
        <f t="shared" si="664"/>
        <v>7245.38</v>
      </c>
      <c r="F1315" s="92">
        <f t="shared" si="665"/>
        <v>46132</v>
      </c>
      <c r="G1315" s="93">
        <f t="shared" si="668"/>
        <v>5.6002542668107669E-3</v>
      </c>
      <c r="H1315" s="94">
        <f t="shared" si="666"/>
        <v>46195</v>
      </c>
      <c r="I1315" s="94">
        <f t="shared" si="669"/>
        <v>46195</v>
      </c>
      <c r="J1315" s="95">
        <f t="shared" si="676"/>
        <v>22</v>
      </c>
      <c r="K1315" s="95">
        <f t="shared" si="663"/>
        <v>20</v>
      </c>
      <c r="L1315" s="8">
        <f t="shared" si="677"/>
        <v>1.0050898399999999</v>
      </c>
      <c r="M1315" s="96">
        <f t="shared" si="662"/>
        <v>1.0056002500000001</v>
      </c>
      <c r="N1315" s="96">
        <f t="shared" si="683"/>
        <v>1.2119655353350953</v>
      </c>
      <c r="O1315" s="89">
        <f t="shared" si="660"/>
        <v>1.2181342399999999</v>
      </c>
      <c r="P1315" s="89">
        <f t="shared" si="670"/>
        <v>0</v>
      </c>
      <c r="Q1315" s="11">
        <f t="shared" si="680"/>
        <v>0</v>
      </c>
      <c r="R1315" s="7">
        <f t="shared" si="678"/>
        <v>0</v>
      </c>
      <c r="S1315" s="89">
        <f t="shared" si="659"/>
        <v>0</v>
      </c>
      <c r="T1315" s="98">
        <f t="shared" si="679"/>
        <v>8.5000000000000006E-2</v>
      </c>
      <c r="U1315" s="97">
        <f t="shared" si="658"/>
        <v>20</v>
      </c>
      <c r="V1315" s="97">
        <v>252</v>
      </c>
      <c r="W1315" s="96">
        <f t="shared" si="671"/>
        <v>1.006495608</v>
      </c>
      <c r="X1315" s="89">
        <f t="shared" si="672"/>
        <v>0</v>
      </c>
      <c r="Y1315" s="137">
        <f t="shared" si="673"/>
        <v>0</v>
      </c>
      <c r="Z1315" s="99" t="str">
        <f t="shared" si="681"/>
        <v>J=</v>
      </c>
      <c r="AA1315" s="94">
        <f t="shared" si="682"/>
        <v>46195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674"/>
        <v>46192</v>
      </c>
      <c r="B1316" s="89">
        <f t="shared" si="667"/>
        <v>0</v>
      </c>
      <c r="C1316" s="89">
        <f t="shared" si="661"/>
        <v>3.1009221856947988E-9</v>
      </c>
      <c r="D1316" s="90">
        <f t="shared" si="675"/>
        <v>7205.03</v>
      </c>
      <c r="E1316" s="91">
        <f t="shared" si="664"/>
        <v>7245.38</v>
      </c>
      <c r="F1316" s="92">
        <f t="shared" si="665"/>
        <v>46132</v>
      </c>
      <c r="G1316" s="93">
        <f t="shared" si="668"/>
        <v>5.6002542668107669E-3</v>
      </c>
      <c r="H1316" s="94">
        <f t="shared" si="666"/>
        <v>46195</v>
      </c>
      <c r="I1316" s="94">
        <f t="shared" si="669"/>
        <v>46195</v>
      </c>
      <c r="J1316" s="95">
        <f t="shared" si="676"/>
        <v>22</v>
      </c>
      <c r="K1316" s="95">
        <f t="shared" si="663"/>
        <v>21</v>
      </c>
      <c r="L1316" s="8">
        <f t="shared" si="677"/>
        <v>1.0053450100000001</v>
      </c>
      <c r="M1316" s="96">
        <f t="shared" si="662"/>
        <v>1.0056002500000001</v>
      </c>
      <c r="N1316" s="96">
        <f t="shared" si="683"/>
        <v>1.2119655353350953</v>
      </c>
      <c r="O1316" s="89">
        <f t="shared" si="660"/>
        <v>1.2184435</v>
      </c>
      <c r="P1316" s="89">
        <f t="shared" si="670"/>
        <v>0</v>
      </c>
      <c r="Q1316" s="11">
        <f t="shared" si="680"/>
        <v>0</v>
      </c>
      <c r="R1316" s="7">
        <f t="shared" si="678"/>
        <v>0</v>
      </c>
      <c r="S1316" s="89">
        <f t="shared" si="659"/>
        <v>0</v>
      </c>
      <c r="T1316" s="98">
        <f t="shared" si="679"/>
        <v>8.5000000000000006E-2</v>
      </c>
      <c r="U1316" s="97">
        <f t="shared" si="658"/>
        <v>21</v>
      </c>
      <c r="V1316" s="97">
        <v>252</v>
      </c>
      <c r="W1316" s="96">
        <f t="shared" si="671"/>
        <v>1.0068214929999999</v>
      </c>
      <c r="X1316" s="89">
        <f t="shared" si="672"/>
        <v>0</v>
      </c>
      <c r="Y1316" s="137">
        <f t="shared" si="673"/>
        <v>0</v>
      </c>
      <c r="Z1316" s="99" t="str">
        <f t="shared" si="681"/>
        <v>J=</v>
      </c>
      <c r="AA1316" s="94">
        <f t="shared" si="682"/>
        <v>46195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674"/>
        <v>46193</v>
      </c>
      <c r="B1317" s="89">
        <f t="shared" si="667"/>
        <v>0</v>
      </c>
      <c r="C1317" s="89">
        <f t="shared" si="661"/>
        <v>3.1009221856947988E-9</v>
      </c>
      <c r="D1317" s="90">
        <f t="shared" si="675"/>
        <v>7205.03</v>
      </c>
      <c r="E1317" s="91">
        <f t="shared" si="664"/>
        <v>7245.38</v>
      </c>
      <c r="F1317" s="92">
        <f t="shared" si="665"/>
        <v>46132</v>
      </c>
      <c r="G1317" s="93">
        <f t="shared" si="668"/>
        <v>5.6002542668107669E-3</v>
      </c>
      <c r="H1317" s="94">
        <f t="shared" si="666"/>
        <v>46223</v>
      </c>
      <c r="I1317" s="94">
        <f t="shared" si="669"/>
        <v>46195</v>
      </c>
      <c r="J1317" s="95">
        <f t="shared" si="676"/>
        <v>22</v>
      </c>
      <c r="K1317" s="95">
        <f t="shared" si="663"/>
        <v>22</v>
      </c>
      <c r="L1317" s="8">
        <f t="shared" si="677"/>
        <v>1.0056002500000001</v>
      </c>
      <c r="M1317" s="96">
        <f t="shared" si="662"/>
        <v>1.0056002500000001</v>
      </c>
      <c r="N1317" s="96">
        <f t="shared" si="683"/>
        <v>1.2119655353350953</v>
      </c>
      <c r="O1317" s="89">
        <f t="shared" si="660"/>
        <v>1.2187528400000001</v>
      </c>
      <c r="P1317" s="89">
        <f t="shared" si="670"/>
        <v>0</v>
      </c>
      <c r="Q1317" s="11">
        <f t="shared" si="680"/>
        <v>0</v>
      </c>
      <c r="R1317" s="7">
        <f t="shared" si="678"/>
        <v>0</v>
      </c>
      <c r="S1317" s="89">
        <f t="shared" si="659"/>
        <v>0</v>
      </c>
      <c r="T1317" s="98">
        <f t="shared" si="679"/>
        <v>8.5000000000000006E-2</v>
      </c>
      <c r="U1317" s="97">
        <f t="shared" ref="U1317:U1380" si="684">IF(Q1316&gt;0,1,IF(K1317=K1316,U1316,U1316+1))</f>
        <v>22</v>
      </c>
      <c r="V1317" s="97">
        <v>252</v>
      </c>
      <c r="W1317" s="96">
        <f t="shared" si="671"/>
        <v>1.007147485</v>
      </c>
      <c r="X1317" s="89">
        <f t="shared" si="672"/>
        <v>0</v>
      </c>
      <c r="Y1317" s="137">
        <f t="shared" si="673"/>
        <v>0</v>
      </c>
      <c r="Z1317" s="99" t="str">
        <f t="shared" si="681"/>
        <v>J=</v>
      </c>
      <c r="AA1317" s="94">
        <f t="shared" si="682"/>
        <v>46195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674"/>
        <v>46194</v>
      </c>
      <c r="B1318" s="89">
        <f t="shared" si="667"/>
        <v>0</v>
      </c>
      <c r="C1318" s="89">
        <f t="shared" si="661"/>
        <v>3.1009221856947988E-9</v>
      </c>
      <c r="D1318" s="90">
        <f t="shared" si="675"/>
        <v>7205.03</v>
      </c>
      <c r="E1318" s="91">
        <f t="shared" si="664"/>
        <v>7245.38</v>
      </c>
      <c r="F1318" s="92">
        <f t="shared" si="665"/>
        <v>46132</v>
      </c>
      <c r="G1318" s="93">
        <f t="shared" si="668"/>
        <v>5.6002542668107669E-3</v>
      </c>
      <c r="H1318" s="94">
        <f t="shared" si="666"/>
        <v>46223</v>
      </c>
      <c r="I1318" s="94">
        <f t="shared" si="669"/>
        <v>46195</v>
      </c>
      <c r="J1318" s="95">
        <f t="shared" si="676"/>
        <v>22</v>
      </c>
      <c r="K1318" s="95">
        <f t="shared" si="663"/>
        <v>22</v>
      </c>
      <c r="L1318" s="8">
        <f t="shared" si="677"/>
        <v>1.0056002500000001</v>
      </c>
      <c r="M1318" s="96">
        <f t="shared" si="662"/>
        <v>1.0056002500000001</v>
      </c>
      <c r="N1318" s="96">
        <f t="shared" si="683"/>
        <v>1.2119655353350953</v>
      </c>
      <c r="O1318" s="89">
        <f t="shared" si="660"/>
        <v>1.2187528400000001</v>
      </c>
      <c r="P1318" s="89">
        <f t="shared" si="670"/>
        <v>0</v>
      </c>
      <c r="Q1318" s="11">
        <f t="shared" si="680"/>
        <v>0</v>
      </c>
      <c r="R1318" s="7">
        <f t="shared" si="678"/>
        <v>0</v>
      </c>
      <c r="S1318" s="89">
        <f t="shared" si="659"/>
        <v>0</v>
      </c>
      <c r="T1318" s="98">
        <f t="shared" si="679"/>
        <v>8.5000000000000006E-2</v>
      </c>
      <c r="U1318" s="97">
        <f t="shared" si="684"/>
        <v>22</v>
      </c>
      <c r="V1318" s="97">
        <v>252</v>
      </c>
      <c r="W1318" s="96">
        <f t="shared" si="671"/>
        <v>1.007147485</v>
      </c>
      <c r="X1318" s="89">
        <f t="shared" si="672"/>
        <v>0</v>
      </c>
      <c r="Y1318" s="137">
        <f t="shared" si="673"/>
        <v>0</v>
      </c>
      <c r="Z1318" s="99" t="str">
        <f t="shared" si="681"/>
        <v>J=</v>
      </c>
      <c r="AA1318" s="94">
        <f t="shared" si="682"/>
        <v>46195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674"/>
        <v>46195</v>
      </c>
      <c r="B1319" s="89">
        <f t="shared" si="667"/>
        <v>0</v>
      </c>
      <c r="C1319" s="89">
        <f t="shared" si="661"/>
        <v>3.1009221856947988E-9</v>
      </c>
      <c r="D1319" s="90">
        <f t="shared" si="675"/>
        <v>7205.03</v>
      </c>
      <c r="E1319" s="91">
        <f t="shared" si="664"/>
        <v>7245.38</v>
      </c>
      <c r="F1319" s="92">
        <f t="shared" si="665"/>
        <v>46132</v>
      </c>
      <c r="G1319" s="93">
        <f t="shared" si="668"/>
        <v>5.6002542668107669E-3</v>
      </c>
      <c r="H1319" s="94">
        <f t="shared" si="666"/>
        <v>46223</v>
      </c>
      <c r="I1319" s="94">
        <f t="shared" si="669"/>
        <v>46195</v>
      </c>
      <c r="J1319" s="95">
        <f t="shared" si="676"/>
        <v>22</v>
      </c>
      <c r="K1319" s="95">
        <f t="shared" si="663"/>
        <v>22</v>
      </c>
      <c r="L1319" s="8">
        <f t="shared" si="677"/>
        <v>1.0056002500000001</v>
      </c>
      <c r="M1319" s="96">
        <f t="shared" si="662"/>
        <v>1.0056002500000001</v>
      </c>
      <c r="N1319" s="96">
        <f t="shared" si="683"/>
        <v>1.2119655353350953</v>
      </c>
      <c r="O1319" s="89">
        <f t="shared" si="660"/>
        <v>1.2187528400000001</v>
      </c>
      <c r="P1319" s="89">
        <f t="shared" si="670"/>
        <v>0</v>
      </c>
      <c r="Q1319" s="11">
        <f t="shared" si="680"/>
        <v>43</v>
      </c>
      <c r="R1319" s="7">
        <f t="shared" si="678"/>
        <v>3.4764999999999997E-2</v>
      </c>
      <c r="S1319" s="89">
        <f t="shared" ref="S1319:S1382" si="685">IF(R1319&gt;0,TRUNC(R1319*P1319,8),0)</f>
        <v>0</v>
      </c>
      <c r="T1319" s="98">
        <f t="shared" si="679"/>
        <v>8.5000000000000006E-2</v>
      </c>
      <c r="U1319" s="97">
        <f t="shared" si="684"/>
        <v>22</v>
      </c>
      <c r="V1319" s="97">
        <v>252</v>
      </c>
      <c r="W1319" s="96">
        <f t="shared" si="671"/>
        <v>1.007147485</v>
      </c>
      <c r="X1319" s="89">
        <f t="shared" si="672"/>
        <v>0</v>
      </c>
      <c r="Y1319" s="137">
        <f t="shared" si="673"/>
        <v>0</v>
      </c>
      <c r="Z1319" s="99" t="str">
        <f t="shared" si="681"/>
        <v>J=</v>
      </c>
      <c r="AA1319" s="94">
        <f t="shared" si="682"/>
        <v>46195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674"/>
        <v>46196</v>
      </c>
      <c r="B1320" s="89">
        <f t="shared" si="667"/>
        <v>0</v>
      </c>
      <c r="C1320" s="89">
        <f t="shared" si="661"/>
        <v>3.1009221856947988E-9</v>
      </c>
      <c r="D1320" s="90">
        <f t="shared" si="675"/>
        <v>7205.03</v>
      </c>
      <c r="E1320" s="91">
        <f t="shared" si="664"/>
        <v>7245.38</v>
      </c>
      <c r="F1320" s="92">
        <f t="shared" si="665"/>
        <v>46164</v>
      </c>
      <c r="G1320" s="93">
        <f t="shared" si="668"/>
        <v>5.6002542668107669E-3</v>
      </c>
      <c r="H1320" s="94">
        <f t="shared" si="666"/>
        <v>46223</v>
      </c>
      <c r="I1320" s="94">
        <f t="shared" si="669"/>
        <v>46223</v>
      </c>
      <c r="J1320" s="95">
        <f t="shared" si="676"/>
        <v>20</v>
      </c>
      <c r="K1320" s="95">
        <f t="shared" si="663"/>
        <v>1</v>
      </c>
      <c r="L1320" s="8">
        <f t="shared" si="677"/>
        <v>1.0002792700000001</v>
      </c>
      <c r="M1320" s="96">
        <f t="shared" si="662"/>
        <v>1.0056002500000001</v>
      </c>
      <c r="N1320" s="96">
        <f t="shared" si="683"/>
        <v>1.2187528453243557</v>
      </c>
      <c r="O1320" s="89">
        <f t="shared" si="660"/>
        <v>1.2190932000000001</v>
      </c>
      <c r="P1320" s="89">
        <f t="shared" si="670"/>
        <v>0</v>
      </c>
      <c r="Q1320" s="11">
        <f t="shared" si="680"/>
        <v>0</v>
      </c>
      <c r="R1320" s="7">
        <f t="shared" si="678"/>
        <v>0</v>
      </c>
      <c r="S1320" s="89">
        <f t="shared" si="685"/>
        <v>0</v>
      </c>
      <c r="T1320" s="98">
        <f t="shared" si="679"/>
        <v>8.5000000000000006E-2</v>
      </c>
      <c r="U1320" s="97">
        <f t="shared" si="684"/>
        <v>1</v>
      </c>
      <c r="V1320" s="97">
        <v>252</v>
      </c>
      <c r="W1320" s="96">
        <f t="shared" si="671"/>
        <v>1.0003237819999999</v>
      </c>
      <c r="X1320" s="89">
        <f t="shared" si="672"/>
        <v>0</v>
      </c>
      <c r="Y1320" s="137">
        <f t="shared" si="673"/>
        <v>0</v>
      </c>
      <c r="Z1320" s="99" t="str">
        <f t="shared" si="681"/>
        <v>J=</v>
      </c>
      <c r="AA1320" s="94">
        <f t="shared" si="682"/>
        <v>46223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674"/>
        <v>46197</v>
      </c>
      <c r="B1321" s="89">
        <f t="shared" si="667"/>
        <v>0</v>
      </c>
      <c r="C1321" s="89">
        <f t="shared" si="661"/>
        <v>3.1009221856947988E-9</v>
      </c>
      <c r="D1321" s="90">
        <f t="shared" si="675"/>
        <v>7205.03</v>
      </c>
      <c r="E1321" s="91">
        <f t="shared" si="664"/>
        <v>7245.38</v>
      </c>
      <c r="F1321" s="92">
        <f t="shared" si="665"/>
        <v>46164</v>
      </c>
      <c r="G1321" s="93">
        <f t="shared" si="668"/>
        <v>5.6002542668107669E-3</v>
      </c>
      <c r="H1321" s="94">
        <f t="shared" si="666"/>
        <v>46223</v>
      </c>
      <c r="I1321" s="94">
        <f t="shared" si="669"/>
        <v>46223</v>
      </c>
      <c r="J1321" s="95">
        <f t="shared" si="676"/>
        <v>20</v>
      </c>
      <c r="K1321" s="95">
        <f t="shared" si="663"/>
        <v>2</v>
      </c>
      <c r="L1321" s="8">
        <f t="shared" si="677"/>
        <v>1.0005586099999999</v>
      </c>
      <c r="M1321" s="96">
        <f t="shared" si="662"/>
        <v>1.0056002500000001</v>
      </c>
      <c r="N1321" s="96">
        <f t="shared" si="683"/>
        <v>1.2187528453243557</v>
      </c>
      <c r="O1321" s="89">
        <f t="shared" ref="O1321:O1384" si="686">TRUNC(TRUNC((L1321*N1321),15),8)</f>
        <v>1.21943365</v>
      </c>
      <c r="P1321" s="89">
        <f t="shared" si="670"/>
        <v>0</v>
      </c>
      <c r="Q1321" s="11">
        <f t="shared" si="680"/>
        <v>0</v>
      </c>
      <c r="R1321" s="7">
        <f t="shared" si="678"/>
        <v>0</v>
      </c>
      <c r="S1321" s="89">
        <f t="shared" si="685"/>
        <v>0</v>
      </c>
      <c r="T1321" s="98">
        <f t="shared" si="679"/>
        <v>8.5000000000000006E-2</v>
      </c>
      <c r="U1321" s="97">
        <f t="shared" si="684"/>
        <v>2</v>
      </c>
      <c r="V1321" s="97">
        <v>252</v>
      </c>
      <c r="W1321" s="96">
        <f t="shared" si="671"/>
        <v>1.00064767</v>
      </c>
      <c r="X1321" s="89">
        <f t="shared" si="672"/>
        <v>0</v>
      </c>
      <c r="Y1321" s="137">
        <f t="shared" si="673"/>
        <v>0</v>
      </c>
      <c r="Z1321" s="99" t="str">
        <f t="shared" si="681"/>
        <v>J=</v>
      </c>
      <c r="AA1321" s="94">
        <f t="shared" si="682"/>
        <v>46223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674"/>
        <v>46198</v>
      </c>
      <c r="B1322" s="89">
        <f t="shared" si="667"/>
        <v>0</v>
      </c>
      <c r="C1322" s="89">
        <f t="shared" ref="C1322:C1385" si="687">C1321-(S1321/O1321)</f>
        <v>3.1009221856947988E-9</v>
      </c>
      <c r="D1322" s="90">
        <f t="shared" si="675"/>
        <v>7205.03</v>
      </c>
      <c r="E1322" s="91">
        <f t="shared" si="664"/>
        <v>7245.38</v>
      </c>
      <c r="F1322" s="92">
        <f t="shared" si="665"/>
        <v>46164</v>
      </c>
      <c r="G1322" s="93">
        <f t="shared" si="668"/>
        <v>5.6002542668107669E-3</v>
      </c>
      <c r="H1322" s="94">
        <f t="shared" si="666"/>
        <v>46223</v>
      </c>
      <c r="I1322" s="94">
        <f t="shared" si="669"/>
        <v>46223</v>
      </c>
      <c r="J1322" s="95">
        <f t="shared" si="676"/>
        <v>20</v>
      </c>
      <c r="K1322" s="95">
        <f t="shared" si="663"/>
        <v>3</v>
      </c>
      <c r="L1322" s="8">
        <f t="shared" si="677"/>
        <v>1.0008380400000001</v>
      </c>
      <c r="M1322" s="96">
        <f t="shared" ref="M1322:M1385" si="688">IF(I1322&gt;I1321,L1321,M1321)</f>
        <v>1.0056002500000001</v>
      </c>
      <c r="N1322" s="96">
        <f t="shared" si="683"/>
        <v>1.2187528453243557</v>
      </c>
      <c r="O1322" s="89">
        <f t="shared" si="686"/>
        <v>1.2197742</v>
      </c>
      <c r="P1322" s="89">
        <f t="shared" si="670"/>
        <v>0</v>
      </c>
      <c r="Q1322" s="11">
        <f t="shared" si="680"/>
        <v>0</v>
      </c>
      <c r="R1322" s="7">
        <f t="shared" si="678"/>
        <v>0</v>
      </c>
      <c r="S1322" s="89">
        <f t="shared" si="685"/>
        <v>0</v>
      </c>
      <c r="T1322" s="98">
        <f t="shared" si="679"/>
        <v>8.5000000000000006E-2</v>
      </c>
      <c r="U1322" s="97">
        <f t="shared" si="684"/>
        <v>3</v>
      </c>
      <c r="V1322" s="97">
        <v>252</v>
      </c>
      <c r="W1322" s="96">
        <f t="shared" si="671"/>
        <v>1.000971662</v>
      </c>
      <c r="X1322" s="89">
        <f t="shared" si="672"/>
        <v>0</v>
      </c>
      <c r="Y1322" s="137">
        <f t="shared" si="673"/>
        <v>0</v>
      </c>
      <c r="Z1322" s="99" t="str">
        <f t="shared" si="681"/>
        <v>J=</v>
      </c>
      <c r="AA1322" s="94">
        <f t="shared" si="682"/>
        <v>46223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674"/>
        <v>46199</v>
      </c>
      <c r="B1323" s="89">
        <f t="shared" si="667"/>
        <v>0</v>
      </c>
      <c r="C1323" s="89">
        <f t="shared" si="687"/>
        <v>3.1009221856947988E-9</v>
      </c>
      <c r="D1323" s="90">
        <f t="shared" si="675"/>
        <v>7205.03</v>
      </c>
      <c r="E1323" s="91">
        <f t="shared" si="664"/>
        <v>7245.38</v>
      </c>
      <c r="F1323" s="92">
        <f t="shared" si="665"/>
        <v>46164</v>
      </c>
      <c r="G1323" s="93">
        <f t="shared" si="668"/>
        <v>5.6002542668107669E-3</v>
      </c>
      <c r="H1323" s="94">
        <f t="shared" si="666"/>
        <v>46223</v>
      </c>
      <c r="I1323" s="94">
        <f t="shared" si="669"/>
        <v>46223</v>
      </c>
      <c r="J1323" s="95">
        <f t="shared" si="676"/>
        <v>20</v>
      </c>
      <c r="K1323" s="95">
        <f t="shared" ref="K1323:K1386" si="689">(J1323-(NETWORKDAYS(A1323,I1323,AD$201:AD$502)-1))</f>
        <v>4</v>
      </c>
      <c r="L1323" s="8">
        <f t="shared" si="677"/>
        <v>1.00111755</v>
      </c>
      <c r="M1323" s="96">
        <f t="shared" si="688"/>
        <v>1.0056002500000001</v>
      </c>
      <c r="N1323" s="96">
        <f t="shared" si="683"/>
        <v>1.2187528453243557</v>
      </c>
      <c r="O1323" s="89">
        <f t="shared" si="686"/>
        <v>1.22011486</v>
      </c>
      <c r="P1323" s="89">
        <f t="shared" si="670"/>
        <v>0</v>
      </c>
      <c r="Q1323" s="11">
        <f t="shared" si="680"/>
        <v>0</v>
      </c>
      <c r="R1323" s="7">
        <f t="shared" si="678"/>
        <v>0</v>
      </c>
      <c r="S1323" s="89">
        <f t="shared" si="685"/>
        <v>0</v>
      </c>
      <c r="T1323" s="98">
        <f t="shared" si="679"/>
        <v>8.5000000000000006E-2</v>
      </c>
      <c r="U1323" s="97">
        <f t="shared" si="684"/>
        <v>4</v>
      </c>
      <c r="V1323" s="97">
        <v>252</v>
      </c>
      <c r="W1323" s="96">
        <f t="shared" si="671"/>
        <v>1.001295759</v>
      </c>
      <c r="X1323" s="89">
        <f t="shared" si="672"/>
        <v>0</v>
      </c>
      <c r="Y1323" s="137">
        <f t="shared" si="673"/>
        <v>0</v>
      </c>
      <c r="Z1323" s="99" t="str">
        <f t="shared" si="681"/>
        <v>J=</v>
      </c>
      <c r="AA1323" s="94">
        <f t="shared" si="682"/>
        <v>46223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674"/>
        <v>46200</v>
      </c>
      <c r="B1324" s="89">
        <f t="shared" si="667"/>
        <v>0</v>
      </c>
      <c r="C1324" s="89">
        <f t="shared" si="687"/>
        <v>3.1009221856947988E-9</v>
      </c>
      <c r="D1324" s="90">
        <f t="shared" si="675"/>
        <v>7205.03</v>
      </c>
      <c r="E1324" s="91">
        <f t="shared" ref="E1324:E1387" si="690">IF($K1324=1,VLOOKUP($A1323,$AO$10:$AS$200,4),E1323)</f>
        <v>7245.38</v>
      </c>
      <c r="F1324" s="92">
        <f t="shared" ref="F1324:F1387" si="691">IF($K1324=1,VLOOKUP($A1323,$AO$10:$AS$200,5),F1323)</f>
        <v>46164</v>
      </c>
      <c r="G1324" s="93">
        <f t="shared" si="668"/>
        <v>5.6002542668107669E-3</v>
      </c>
      <c r="H1324" s="94">
        <f t="shared" ref="H1324:H1387" si="692">IF(DAY(A1324)=H$9,VLOOKUP(A1324,AH$118:AN$450,4),H1323)</f>
        <v>46223</v>
      </c>
      <c r="I1324" s="94">
        <f t="shared" si="669"/>
        <v>46223</v>
      </c>
      <c r="J1324" s="95">
        <f t="shared" si="676"/>
        <v>20</v>
      </c>
      <c r="K1324" s="95">
        <f t="shared" si="689"/>
        <v>5</v>
      </c>
      <c r="L1324" s="8">
        <f t="shared" si="677"/>
        <v>1.00139713</v>
      </c>
      <c r="M1324" s="96">
        <f t="shared" si="688"/>
        <v>1.0056002500000001</v>
      </c>
      <c r="N1324" s="96">
        <f t="shared" si="683"/>
        <v>1.2187528453243557</v>
      </c>
      <c r="O1324" s="89">
        <f t="shared" si="686"/>
        <v>1.2204556</v>
      </c>
      <c r="P1324" s="89">
        <f t="shared" si="670"/>
        <v>0</v>
      </c>
      <c r="Q1324" s="11">
        <f t="shared" si="680"/>
        <v>0</v>
      </c>
      <c r="R1324" s="7">
        <f t="shared" si="678"/>
        <v>0</v>
      </c>
      <c r="S1324" s="89">
        <f t="shared" si="685"/>
        <v>0</v>
      </c>
      <c r="T1324" s="98">
        <f t="shared" si="679"/>
        <v>8.5000000000000006E-2</v>
      </c>
      <c r="U1324" s="97">
        <f t="shared" si="684"/>
        <v>5</v>
      </c>
      <c r="V1324" s="97">
        <v>252</v>
      </c>
      <c r="W1324" s="96">
        <f t="shared" si="671"/>
        <v>1.0016199610000001</v>
      </c>
      <c r="X1324" s="89">
        <f t="shared" si="672"/>
        <v>0</v>
      </c>
      <c r="Y1324" s="137">
        <f t="shared" si="673"/>
        <v>0</v>
      </c>
      <c r="Z1324" s="99" t="str">
        <f t="shared" si="681"/>
        <v>J=</v>
      </c>
      <c r="AA1324" s="94">
        <f t="shared" si="682"/>
        <v>46223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674"/>
        <v>46201</v>
      </c>
      <c r="B1325" s="89">
        <f t="shared" si="667"/>
        <v>0</v>
      </c>
      <c r="C1325" s="89">
        <f t="shared" si="687"/>
        <v>3.1009221856947988E-9</v>
      </c>
      <c r="D1325" s="90">
        <f t="shared" si="675"/>
        <v>7205.03</v>
      </c>
      <c r="E1325" s="91">
        <f t="shared" si="690"/>
        <v>7245.38</v>
      </c>
      <c r="F1325" s="92">
        <f t="shared" si="691"/>
        <v>46164</v>
      </c>
      <c r="G1325" s="93">
        <f t="shared" si="668"/>
        <v>5.6002542668107669E-3</v>
      </c>
      <c r="H1325" s="94">
        <f t="shared" si="692"/>
        <v>46223</v>
      </c>
      <c r="I1325" s="94">
        <f t="shared" si="669"/>
        <v>46223</v>
      </c>
      <c r="J1325" s="95">
        <f t="shared" si="676"/>
        <v>20</v>
      </c>
      <c r="K1325" s="95">
        <f t="shared" si="689"/>
        <v>5</v>
      </c>
      <c r="L1325" s="8">
        <f t="shared" si="677"/>
        <v>1.00139713</v>
      </c>
      <c r="M1325" s="96">
        <f t="shared" si="688"/>
        <v>1.0056002500000001</v>
      </c>
      <c r="N1325" s="96">
        <f t="shared" si="683"/>
        <v>1.2187528453243557</v>
      </c>
      <c r="O1325" s="89">
        <f t="shared" si="686"/>
        <v>1.2204556</v>
      </c>
      <c r="P1325" s="89">
        <f t="shared" si="670"/>
        <v>0</v>
      </c>
      <c r="Q1325" s="11">
        <f t="shared" si="680"/>
        <v>0</v>
      </c>
      <c r="R1325" s="7">
        <f t="shared" si="678"/>
        <v>0</v>
      </c>
      <c r="S1325" s="89">
        <f t="shared" si="685"/>
        <v>0</v>
      </c>
      <c r="T1325" s="98">
        <f t="shared" si="679"/>
        <v>8.5000000000000006E-2</v>
      </c>
      <c r="U1325" s="97">
        <f t="shared" si="684"/>
        <v>5</v>
      </c>
      <c r="V1325" s="97">
        <v>252</v>
      </c>
      <c r="W1325" s="96">
        <f t="shared" si="671"/>
        <v>1.0016199610000001</v>
      </c>
      <c r="X1325" s="89">
        <f t="shared" si="672"/>
        <v>0</v>
      </c>
      <c r="Y1325" s="137">
        <f t="shared" si="673"/>
        <v>0</v>
      </c>
      <c r="Z1325" s="99" t="str">
        <f t="shared" si="681"/>
        <v>J=</v>
      </c>
      <c r="AA1325" s="94">
        <f t="shared" si="682"/>
        <v>46223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674"/>
        <v>46202</v>
      </c>
      <c r="B1326" s="89">
        <f t="shared" si="667"/>
        <v>0</v>
      </c>
      <c r="C1326" s="89">
        <f t="shared" si="687"/>
        <v>3.1009221856947988E-9</v>
      </c>
      <c r="D1326" s="90">
        <f t="shared" si="675"/>
        <v>7205.03</v>
      </c>
      <c r="E1326" s="91">
        <f t="shared" si="690"/>
        <v>7245.38</v>
      </c>
      <c r="F1326" s="92">
        <f t="shared" si="691"/>
        <v>46164</v>
      </c>
      <c r="G1326" s="93">
        <f t="shared" si="668"/>
        <v>5.6002542668107669E-3</v>
      </c>
      <c r="H1326" s="94">
        <f t="shared" si="692"/>
        <v>46223</v>
      </c>
      <c r="I1326" s="94">
        <f t="shared" si="669"/>
        <v>46223</v>
      </c>
      <c r="J1326" s="95">
        <f t="shared" si="676"/>
        <v>20</v>
      </c>
      <c r="K1326" s="95">
        <f t="shared" si="689"/>
        <v>5</v>
      </c>
      <c r="L1326" s="8">
        <f t="shared" si="677"/>
        <v>1.00139713</v>
      </c>
      <c r="M1326" s="96">
        <f t="shared" si="688"/>
        <v>1.0056002500000001</v>
      </c>
      <c r="N1326" s="96">
        <f t="shared" si="683"/>
        <v>1.2187528453243557</v>
      </c>
      <c r="O1326" s="89">
        <f t="shared" si="686"/>
        <v>1.2204556</v>
      </c>
      <c r="P1326" s="89">
        <f t="shared" si="670"/>
        <v>0</v>
      </c>
      <c r="Q1326" s="11">
        <f t="shared" si="680"/>
        <v>0</v>
      </c>
      <c r="R1326" s="7">
        <f t="shared" si="678"/>
        <v>0</v>
      </c>
      <c r="S1326" s="89">
        <f t="shared" si="685"/>
        <v>0</v>
      </c>
      <c r="T1326" s="98">
        <f t="shared" si="679"/>
        <v>8.5000000000000006E-2</v>
      </c>
      <c r="U1326" s="97">
        <f t="shared" si="684"/>
        <v>5</v>
      </c>
      <c r="V1326" s="97">
        <v>252</v>
      </c>
      <c r="W1326" s="96">
        <f t="shared" si="671"/>
        <v>1.0016199610000001</v>
      </c>
      <c r="X1326" s="89">
        <f t="shared" si="672"/>
        <v>0</v>
      </c>
      <c r="Y1326" s="137">
        <f t="shared" si="673"/>
        <v>0</v>
      </c>
      <c r="Z1326" s="99" t="str">
        <f t="shared" si="681"/>
        <v>J=</v>
      </c>
      <c r="AA1326" s="94">
        <f t="shared" si="682"/>
        <v>46223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674"/>
        <v>46203</v>
      </c>
      <c r="B1327" s="89">
        <f t="shared" si="667"/>
        <v>0</v>
      </c>
      <c r="C1327" s="89">
        <f t="shared" si="687"/>
        <v>3.1009221856947988E-9</v>
      </c>
      <c r="D1327" s="90">
        <f t="shared" si="675"/>
        <v>7205.03</v>
      </c>
      <c r="E1327" s="91">
        <f t="shared" si="690"/>
        <v>7245.38</v>
      </c>
      <c r="F1327" s="92">
        <f t="shared" si="691"/>
        <v>46164</v>
      </c>
      <c r="G1327" s="93">
        <f t="shared" si="668"/>
        <v>5.6002542668107669E-3</v>
      </c>
      <c r="H1327" s="94">
        <f t="shared" si="692"/>
        <v>46223</v>
      </c>
      <c r="I1327" s="94">
        <f t="shared" si="669"/>
        <v>46223</v>
      </c>
      <c r="J1327" s="95">
        <f t="shared" si="676"/>
        <v>20</v>
      </c>
      <c r="K1327" s="95">
        <f t="shared" si="689"/>
        <v>6</v>
      </c>
      <c r="L1327" s="8">
        <f t="shared" si="677"/>
        <v>1.0016767900000001</v>
      </c>
      <c r="M1327" s="96">
        <f t="shared" si="688"/>
        <v>1.0056002500000001</v>
      </c>
      <c r="N1327" s="96">
        <f t="shared" si="683"/>
        <v>1.2187528453243557</v>
      </c>
      <c r="O1327" s="89">
        <f t="shared" si="686"/>
        <v>1.22079643</v>
      </c>
      <c r="P1327" s="89">
        <f t="shared" si="670"/>
        <v>0</v>
      </c>
      <c r="Q1327" s="11">
        <f t="shared" si="680"/>
        <v>0</v>
      </c>
      <c r="R1327" s="7">
        <f t="shared" si="678"/>
        <v>0</v>
      </c>
      <c r="S1327" s="89">
        <f t="shared" si="685"/>
        <v>0</v>
      </c>
      <c r="T1327" s="98">
        <f t="shared" si="679"/>
        <v>8.5000000000000006E-2</v>
      </c>
      <c r="U1327" s="97">
        <f t="shared" si="684"/>
        <v>6</v>
      </c>
      <c r="V1327" s="97">
        <v>252</v>
      </c>
      <c r="W1327" s="96">
        <f t="shared" si="671"/>
        <v>1.0019442679999999</v>
      </c>
      <c r="X1327" s="89">
        <f t="shared" si="672"/>
        <v>0</v>
      </c>
      <c r="Y1327" s="137">
        <f t="shared" si="673"/>
        <v>0</v>
      </c>
      <c r="Z1327" s="99" t="str">
        <f t="shared" si="681"/>
        <v>J=</v>
      </c>
      <c r="AA1327" s="94">
        <f t="shared" si="682"/>
        <v>46223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674"/>
        <v>46204</v>
      </c>
      <c r="B1328" s="89">
        <f t="shared" si="667"/>
        <v>0</v>
      </c>
      <c r="C1328" s="89">
        <f t="shared" si="687"/>
        <v>3.1009221856947988E-9</v>
      </c>
      <c r="D1328" s="90">
        <f t="shared" si="675"/>
        <v>7205.03</v>
      </c>
      <c r="E1328" s="91">
        <f t="shared" si="690"/>
        <v>7245.38</v>
      </c>
      <c r="F1328" s="92">
        <f t="shared" si="691"/>
        <v>46164</v>
      </c>
      <c r="G1328" s="93">
        <f t="shared" si="668"/>
        <v>5.6002542668107669E-3</v>
      </c>
      <c r="H1328" s="94">
        <f t="shared" si="692"/>
        <v>46223</v>
      </c>
      <c r="I1328" s="94">
        <f t="shared" si="669"/>
        <v>46223</v>
      </c>
      <c r="J1328" s="95">
        <f t="shared" si="676"/>
        <v>20</v>
      </c>
      <c r="K1328" s="95">
        <f t="shared" si="689"/>
        <v>7</v>
      </c>
      <c r="L1328" s="8">
        <f t="shared" si="677"/>
        <v>1.00195653</v>
      </c>
      <c r="M1328" s="96">
        <f t="shared" si="688"/>
        <v>1.0056002500000001</v>
      </c>
      <c r="N1328" s="96">
        <f t="shared" si="683"/>
        <v>1.2187528453243557</v>
      </c>
      <c r="O1328" s="89">
        <f t="shared" si="686"/>
        <v>1.2211373700000001</v>
      </c>
      <c r="P1328" s="89">
        <f t="shared" si="670"/>
        <v>0</v>
      </c>
      <c r="Q1328" s="11">
        <f t="shared" si="680"/>
        <v>0</v>
      </c>
      <c r="R1328" s="7">
        <f t="shared" si="678"/>
        <v>0</v>
      </c>
      <c r="S1328" s="89">
        <f t="shared" si="685"/>
        <v>0</v>
      </c>
      <c r="T1328" s="98">
        <f t="shared" si="679"/>
        <v>8.5000000000000006E-2</v>
      </c>
      <c r="U1328" s="97">
        <f t="shared" si="684"/>
        <v>7</v>
      </c>
      <c r="V1328" s="97">
        <v>252</v>
      </c>
      <c r="W1328" s="96">
        <f t="shared" si="671"/>
        <v>1.00226868</v>
      </c>
      <c r="X1328" s="89">
        <f t="shared" si="672"/>
        <v>0</v>
      </c>
      <c r="Y1328" s="137">
        <f t="shared" si="673"/>
        <v>0</v>
      </c>
      <c r="Z1328" s="99" t="str">
        <f t="shared" si="681"/>
        <v>J=</v>
      </c>
      <c r="AA1328" s="94">
        <f t="shared" si="682"/>
        <v>46223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674"/>
        <v>46205</v>
      </c>
      <c r="B1329" s="89">
        <f t="shared" si="667"/>
        <v>0</v>
      </c>
      <c r="C1329" s="89">
        <f t="shared" si="687"/>
        <v>3.1009221856947988E-9</v>
      </c>
      <c r="D1329" s="90">
        <f t="shared" si="675"/>
        <v>7205.03</v>
      </c>
      <c r="E1329" s="91">
        <f t="shared" si="690"/>
        <v>7245.38</v>
      </c>
      <c r="F1329" s="92">
        <f t="shared" si="691"/>
        <v>46164</v>
      </c>
      <c r="G1329" s="93">
        <f t="shared" si="668"/>
        <v>5.6002542668107669E-3</v>
      </c>
      <c r="H1329" s="94">
        <f t="shared" si="692"/>
        <v>46223</v>
      </c>
      <c r="I1329" s="94">
        <f t="shared" si="669"/>
        <v>46223</v>
      </c>
      <c r="J1329" s="95">
        <f t="shared" si="676"/>
        <v>20</v>
      </c>
      <c r="K1329" s="95">
        <f t="shared" si="689"/>
        <v>8</v>
      </c>
      <c r="L1329" s="8">
        <f t="shared" si="677"/>
        <v>1.0022363400000001</v>
      </c>
      <c r="M1329" s="96">
        <f t="shared" si="688"/>
        <v>1.0056002500000001</v>
      </c>
      <c r="N1329" s="96">
        <f t="shared" si="683"/>
        <v>1.2187528453243557</v>
      </c>
      <c r="O1329" s="89">
        <f t="shared" si="686"/>
        <v>1.2214783899999999</v>
      </c>
      <c r="P1329" s="89">
        <f t="shared" si="670"/>
        <v>0</v>
      </c>
      <c r="Q1329" s="11">
        <f t="shared" si="680"/>
        <v>0</v>
      </c>
      <c r="R1329" s="7">
        <f t="shared" si="678"/>
        <v>0</v>
      </c>
      <c r="S1329" s="89">
        <f t="shared" si="685"/>
        <v>0</v>
      </c>
      <c r="T1329" s="98">
        <f t="shared" si="679"/>
        <v>8.5000000000000006E-2</v>
      </c>
      <c r="U1329" s="97">
        <f t="shared" si="684"/>
        <v>8</v>
      </c>
      <c r="V1329" s="97">
        <v>252</v>
      </c>
      <c r="W1329" s="96">
        <f t="shared" si="671"/>
        <v>1.0025931969999999</v>
      </c>
      <c r="X1329" s="89">
        <f t="shared" si="672"/>
        <v>0</v>
      </c>
      <c r="Y1329" s="137">
        <f t="shared" si="673"/>
        <v>0</v>
      </c>
      <c r="Z1329" s="99" t="str">
        <f t="shared" si="681"/>
        <v>J=</v>
      </c>
      <c r="AA1329" s="94">
        <f t="shared" si="682"/>
        <v>46223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674"/>
        <v>46206</v>
      </c>
      <c r="B1330" s="89">
        <f t="shared" si="667"/>
        <v>0</v>
      </c>
      <c r="C1330" s="89">
        <f t="shared" si="687"/>
        <v>3.1009221856947988E-9</v>
      </c>
      <c r="D1330" s="90">
        <f t="shared" si="675"/>
        <v>7205.03</v>
      </c>
      <c r="E1330" s="91">
        <f t="shared" si="690"/>
        <v>7245.38</v>
      </c>
      <c r="F1330" s="92">
        <f t="shared" si="691"/>
        <v>46164</v>
      </c>
      <c r="G1330" s="93">
        <f t="shared" si="668"/>
        <v>5.6002542668107669E-3</v>
      </c>
      <c r="H1330" s="94">
        <f t="shared" si="692"/>
        <v>46223</v>
      </c>
      <c r="I1330" s="94">
        <f t="shared" si="669"/>
        <v>46223</v>
      </c>
      <c r="J1330" s="95">
        <f t="shared" si="676"/>
        <v>20</v>
      </c>
      <c r="K1330" s="95">
        <f t="shared" si="689"/>
        <v>9</v>
      </c>
      <c r="L1330" s="8">
        <f t="shared" si="677"/>
        <v>1.0025162400000001</v>
      </c>
      <c r="M1330" s="96">
        <f t="shared" si="688"/>
        <v>1.0056002500000001</v>
      </c>
      <c r="N1330" s="96">
        <f t="shared" si="683"/>
        <v>1.2187528453243557</v>
      </c>
      <c r="O1330" s="89">
        <f t="shared" si="686"/>
        <v>1.22181951</v>
      </c>
      <c r="P1330" s="89">
        <f t="shared" si="670"/>
        <v>0</v>
      </c>
      <c r="Q1330" s="11">
        <f t="shared" si="680"/>
        <v>0</v>
      </c>
      <c r="R1330" s="7">
        <f t="shared" si="678"/>
        <v>0</v>
      </c>
      <c r="S1330" s="89">
        <f t="shared" si="685"/>
        <v>0</v>
      </c>
      <c r="T1330" s="98">
        <f t="shared" si="679"/>
        <v>8.5000000000000006E-2</v>
      </c>
      <c r="U1330" s="97">
        <f t="shared" si="684"/>
        <v>9</v>
      </c>
      <c r="V1330" s="97">
        <v>252</v>
      </c>
      <c r="W1330" s="96">
        <f t="shared" si="671"/>
        <v>1.0029178190000001</v>
      </c>
      <c r="X1330" s="89">
        <f t="shared" si="672"/>
        <v>0</v>
      </c>
      <c r="Y1330" s="137">
        <f t="shared" si="673"/>
        <v>0</v>
      </c>
      <c r="Z1330" s="99" t="str">
        <f t="shared" si="681"/>
        <v>J=</v>
      </c>
      <c r="AA1330" s="94">
        <f t="shared" si="682"/>
        <v>46223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674"/>
        <v>46207</v>
      </c>
      <c r="B1331" s="89">
        <f t="shared" si="667"/>
        <v>0</v>
      </c>
      <c r="C1331" s="89">
        <f t="shared" si="687"/>
        <v>3.1009221856947988E-9</v>
      </c>
      <c r="D1331" s="90">
        <f t="shared" si="675"/>
        <v>7205.03</v>
      </c>
      <c r="E1331" s="91">
        <f t="shared" si="690"/>
        <v>7245.38</v>
      </c>
      <c r="F1331" s="92">
        <f t="shared" si="691"/>
        <v>46164</v>
      </c>
      <c r="G1331" s="93">
        <f t="shared" si="668"/>
        <v>5.6002542668107669E-3</v>
      </c>
      <c r="H1331" s="94">
        <f t="shared" si="692"/>
        <v>46223</v>
      </c>
      <c r="I1331" s="94">
        <f t="shared" si="669"/>
        <v>46223</v>
      </c>
      <c r="J1331" s="95">
        <f t="shared" si="676"/>
        <v>20</v>
      </c>
      <c r="K1331" s="95">
        <f t="shared" si="689"/>
        <v>10</v>
      </c>
      <c r="L1331" s="8">
        <f t="shared" si="677"/>
        <v>1.0027962100000001</v>
      </c>
      <c r="M1331" s="96">
        <f t="shared" si="688"/>
        <v>1.0056002500000001</v>
      </c>
      <c r="N1331" s="96">
        <f t="shared" si="683"/>
        <v>1.2187528453243557</v>
      </c>
      <c r="O1331" s="89">
        <f t="shared" si="686"/>
        <v>1.2221607299999999</v>
      </c>
      <c r="P1331" s="89">
        <f t="shared" si="670"/>
        <v>0</v>
      </c>
      <c r="Q1331" s="11">
        <f t="shared" si="680"/>
        <v>0</v>
      </c>
      <c r="R1331" s="7">
        <f t="shared" si="678"/>
        <v>0</v>
      </c>
      <c r="S1331" s="89">
        <f t="shared" si="685"/>
        <v>0</v>
      </c>
      <c r="T1331" s="98">
        <f t="shared" si="679"/>
        <v>8.5000000000000006E-2</v>
      </c>
      <c r="U1331" s="97">
        <f t="shared" si="684"/>
        <v>10</v>
      </c>
      <c r="V1331" s="97">
        <v>252</v>
      </c>
      <c r="W1331" s="96">
        <f t="shared" si="671"/>
        <v>1.0032425469999999</v>
      </c>
      <c r="X1331" s="89">
        <f t="shared" si="672"/>
        <v>0</v>
      </c>
      <c r="Y1331" s="137">
        <f t="shared" si="673"/>
        <v>0</v>
      </c>
      <c r="Z1331" s="99" t="str">
        <f t="shared" si="681"/>
        <v>J=</v>
      </c>
      <c r="AA1331" s="94">
        <f t="shared" si="682"/>
        <v>46223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674"/>
        <v>46208</v>
      </c>
      <c r="B1332" s="89">
        <f t="shared" si="667"/>
        <v>0</v>
      </c>
      <c r="C1332" s="89">
        <f t="shared" si="687"/>
        <v>3.1009221856947988E-9</v>
      </c>
      <c r="D1332" s="90">
        <f t="shared" si="675"/>
        <v>7205.03</v>
      </c>
      <c r="E1332" s="91">
        <f t="shared" si="690"/>
        <v>7245.38</v>
      </c>
      <c r="F1332" s="92">
        <f t="shared" si="691"/>
        <v>46164</v>
      </c>
      <c r="G1332" s="93">
        <f t="shared" si="668"/>
        <v>5.6002542668107669E-3</v>
      </c>
      <c r="H1332" s="94">
        <f t="shared" si="692"/>
        <v>46223</v>
      </c>
      <c r="I1332" s="94">
        <f t="shared" si="669"/>
        <v>46223</v>
      </c>
      <c r="J1332" s="95">
        <f t="shared" si="676"/>
        <v>20</v>
      </c>
      <c r="K1332" s="95">
        <f t="shared" si="689"/>
        <v>10</v>
      </c>
      <c r="L1332" s="8">
        <f t="shared" si="677"/>
        <v>1.0027962100000001</v>
      </c>
      <c r="M1332" s="96">
        <f t="shared" si="688"/>
        <v>1.0056002500000001</v>
      </c>
      <c r="N1332" s="96">
        <f t="shared" si="683"/>
        <v>1.2187528453243557</v>
      </c>
      <c r="O1332" s="89">
        <f t="shared" si="686"/>
        <v>1.2221607299999999</v>
      </c>
      <c r="P1332" s="89">
        <f t="shared" si="670"/>
        <v>0</v>
      </c>
      <c r="Q1332" s="11">
        <f t="shared" si="680"/>
        <v>0</v>
      </c>
      <c r="R1332" s="7">
        <f t="shared" si="678"/>
        <v>0</v>
      </c>
      <c r="S1332" s="89">
        <f t="shared" si="685"/>
        <v>0</v>
      </c>
      <c r="T1332" s="98">
        <f t="shared" si="679"/>
        <v>8.5000000000000006E-2</v>
      </c>
      <c r="U1332" s="97">
        <f t="shared" si="684"/>
        <v>10</v>
      </c>
      <c r="V1332" s="97">
        <v>252</v>
      </c>
      <c r="W1332" s="96">
        <f t="shared" si="671"/>
        <v>1.0032425469999999</v>
      </c>
      <c r="X1332" s="89">
        <f t="shared" si="672"/>
        <v>0</v>
      </c>
      <c r="Y1332" s="137">
        <f t="shared" si="673"/>
        <v>0</v>
      </c>
      <c r="Z1332" s="99" t="str">
        <f t="shared" si="681"/>
        <v>J=</v>
      </c>
      <c r="AA1332" s="94">
        <f t="shared" si="682"/>
        <v>46223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674"/>
        <v>46209</v>
      </c>
      <c r="B1333" s="89">
        <f t="shared" si="667"/>
        <v>0</v>
      </c>
      <c r="C1333" s="89">
        <f t="shared" si="687"/>
        <v>3.1009221856947988E-9</v>
      </c>
      <c r="D1333" s="90">
        <f t="shared" si="675"/>
        <v>7205.03</v>
      </c>
      <c r="E1333" s="91">
        <f t="shared" si="690"/>
        <v>7245.38</v>
      </c>
      <c r="F1333" s="92">
        <f t="shared" si="691"/>
        <v>46164</v>
      </c>
      <c r="G1333" s="93">
        <f t="shared" si="668"/>
        <v>5.6002542668107669E-3</v>
      </c>
      <c r="H1333" s="94">
        <f t="shared" si="692"/>
        <v>46223</v>
      </c>
      <c r="I1333" s="94">
        <f t="shared" si="669"/>
        <v>46223</v>
      </c>
      <c r="J1333" s="95">
        <f t="shared" si="676"/>
        <v>20</v>
      </c>
      <c r="K1333" s="95">
        <f t="shared" si="689"/>
        <v>10</v>
      </c>
      <c r="L1333" s="8">
        <f t="shared" si="677"/>
        <v>1.0027962100000001</v>
      </c>
      <c r="M1333" s="96">
        <f t="shared" si="688"/>
        <v>1.0056002500000001</v>
      </c>
      <c r="N1333" s="96">
        <f t="shared" si="683"/>
        <v>1.2187528453243557</v>
      </c>
      <c r="O1333" s="89">
        <f t="shared" si="686"/>
        <v>1.2221607299999999</v>
      </c>
      <c r="P1333" s="89">
        <f t="shared" si="670"/>
        <v>0</v>
      </c>
      <c r="Q1333" s="11">
        <f t="shared" si="680"/>
        <v>0</v>
      </c>
      <c r="R1333" s="7">
        <f t="shared" si="678"/>
        <v>0</v>
      </c>
      <c r="S1333" s="89">
        <f t="shared" si="685"/>
        <v>0</v>
      </c>
      <c r="T1333" s="98">
        <f t="shared" si="679"/>
        <v>8.5000000000000006E-2</v>
      </c>
      <c r="U1333" s="97">
        <f t="shared" si="684"/>
        <v>10</v>
      </c>
      <c r="V1333" s="97">
        <v>252</v>
      </c>
      <c r="W1333" s="96">
        <f t="shared" si="671"/>
        <v>1.0032425469999999</v>
      </c>
      <c r="X1333" s="89">
        <f t="shared" si="672"/>
        <v>0</v>
      </c>
      <c r="Y1333" s="137">
        <f t="shared" si="673"/>
        <v>0</v>
      </c>
      <c r="Z1333" s="99" t="str">
        <f t="shared" si="681"/>
        <v>J=</v>
      </c>
      <c r="AA1333" s="94">
        <f t="shared" si="682"/>
        <v>46223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674"/>
        <v>46210</v>
      </c>
      <c r="B1334" s="89">
        <f t="shared" si="667"/>
        <v>0</v>
      </c>
      <c r="C1334" s="89">
        <f t="shared" si="687"/>
        <v>3.1009221856947988E-9</v>
      </c>
      <c r="D1334" s="90">
        <f t="shared" si="675"/>
        <v>7205.03</v>
      </c>
      <c r="E1334" s="91">
        <f t="shared" si="690"/>
        <v>7245.38</v>
      </c>
      <c r="F1334" s="92">
        <f t="shared" si="691"/>
        <v>46164</v>
      </c>
      <c r="G1334" s="93">
        <f t="shared" si="668"/>
        <v>5.6002542668107669E-3</v>
      </c>
      <c r="H1334" s="94">
        <f t="shared" si="692"/>
        <v>46223</v>
      </c>
      <c r="I1334" s="94">
        <f t="shared" si="669"/>
        <v>46223</v>
      </c>
      <c r="J1334" s="95">
        <f t="shared" si="676"/>
        <v>20</v>
      </c>
      <c r="K1334" s="95">
        <f t="shared" si="689"/>
        <v>11</v>
      </c>
      <c r="L1334" s="8">
        <f t="shared" si="677"/>
        <v>1.0030762600000001</v>
      </c>
      <c r="M1334" s="96">
        <f t="shared" si="688"/>
        <v>1.0056002500000001</v>
      </c>
      <c r="N1334" s="96">
        <f t="shared" si="683"/>
        <v>1.2187528453243557</v>
      </c>
      <c r="O1334" s="89">
        <f t="shared" si="686"/>
        <v>1.22250204</v>
      </c>
      <c r="P1334" s="89">
        <f t="shared" si="670"/>
        <v>0</v>
      </c>
      <c r="Q1334" s="11">
        <f t="shared" si="680"/>
        <v>0</v>
      </c>
      <c r="R1334" s="7">
        <f t="shared" si="678"/>
        <v>0</v>
      </c>
      <c r="S1334" s="89">
        <f t="shared" si="685"/>
        <v>0</v>
      </c>
      <c r="T1334" s="98">
        <f t="shared" si="679"/>
        <v>8.5000000000000006E-2</v>
      </c>
      <c r="U1334" s="97">
        <f t="shared" si="684"/>
        <v>11</v>
      </c>
      <c r="V1334" s="97">
        <v>252</v>
      </c>
      <c r="W1334" s="96">
        <f t="shared" si="671"/>
        <v>1.0035673789999999</v>
      </c>
      <c r="X1334" s="89">
        <f t="shared" si="672"/>
        <v>0</v>
      </c>
      <c r="Y1334" s="137">
        <f t="shared" si="673"/>
        <v>0</v>
      </c>
      <c r="Z1334" s="99" t="str">
        <f t="shared" si="681"/>
        <v>J=</v>
      </c>
      <c r="AA1334" s="94">
        <f t="shared" si="682"/>
        <v>46223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674"/>
        <v>46211</v>
      </c>
      <c r="B1335" s="89">
        <f t="shared" si="667"/>
        <v>0</v>
      </c>
      <c r="C1335" s="89">
        <f t="shared" si="687"/>
        <v>3.1009221856947988E-9</v>
      </c>
      <c r="D1335" s="90">
        <f t="shared" si="675"/>
        <v>7205.03</v>
      </c>
      <c r="E1335" s="91">
        <f t="shared" si="690"/>
        <v>7245.38</v>
      </c>
      <c r="F1335" s="92">
        <f t="shared" si="691"/>
        <v>46164</v>
      </c>
      <c r="G1335" s="93">
        <f t="shared" si="668"/>
        <v>5.6002542668107669E-3</v>
      </c>
      <c r="H1335" s="94">
        <f t="shared" si="692"/>
        <v>46223</v>
      </c>
      <c r="I1335" s="94">
        <f t="shared" si="669"/>
        <v>46223</v>
      </c>
      <c r="J1335" s="95">
        <f t="shared" si="676"/>
        <v>20</v>
      </c>
      <c r="K1335" s="95">
        <f t="shared" si="689"/>
        <v>12</v>
      </c>
      <c r="L1335" s="8">
        <f t="shared" si="677"/>
        <v>1.00335639</v>
      </c>
      <c r="M1335" s="96">
        <f t="shared" si="688"/>
        <v>1.0056002500000001</v>
      </c>
      <c r="N1335" s="96">
        <f t="shared" si="683"/>
        <v>1.2187528453243557</v>
      </c>
      <c r="O1335" s="89">
        <f t="shared" si="686"/>
        <v>1.2228434500000001</v>
      </c>
      <c r="P1335" s="89">
        <f t="shared" si="670"/>
        <v>0</v>
      </c>
      <c r="Q1335" s="11">
        <f t="shared" si="680"/>
        <v>0</v>
      </c>
      <c r="R1335" s="7">
        <f t="shared" si="678"/>
        <v>0</v>
      </c>
      <c r="S1335" s="89">
        <f t="shared" si="685"/>
        <v>0</v>
      </c>
      <c r="T1335" s="98">
        <f t="shared" si="679"/>
        <v>8.5000000000000006E-2</v>
      </c>
      <c r="U1335" s="97">
        <f t="shared" si="684"/>
        <v>12</v>
      </c>
      <c r="V1335" s="97">
        <v>252</v>
      </c>
      <c r="W1335" s="96">
        <f t="shared" si="671"/>
        <v>1.003892317</v>
      </c>
      <c r="X1335" s="89">
        <f t="shared" si="672"/>
        <v>0</v>
      </c>
      <c r="Y1335" s="137">
        <f t="shared" si="673"/>
        <v>0</v>
      </c>
      <c r="Z1335" s="99" t="str">
        <f t="shared" si="681"/>
        <v>J=</v>
      </c>
      <c r="AA1335" s="94">
        <f t="shared" si="682"/>
        <v>46223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674"/>
        <v>46212</v>
      </c>
      <c r="B1336" s="89">
        <f t="shared" si="667"/>
        <v>0</v>
      </c>
      <c r="C1336" s="89">
        <f t="shared" si="687"/>
        <v>3.1009221856947988E-9</v>
      </c>
      <c r="D1336" s="90">
        <f t="shared" si="675"/>
        <v>7205.03</v>
      </c>
      <c r="E1336" s="91">
        <f t="shared" si="690"/>
        <v>7245.38</v>
      </c>
      <c r="F1336" s="92">
        <f t="shared" si="691"/>
        <v>46164</v>
      </c>
      <c r="G1336" s="93">
        <f t="shared" si="668"/>
        <v>5.6002542668107669E-3</v>
      </c>
      <c r="H1336" s="94">
        <f t="shared" si="692"/>
        <v>46223</v>
      </c>
      <c r="I1336" s="94">
        <f t="shared" si="669"/>
        <v>46223</v>
      </c>
      <c r="J1336" s="95">
        <f t="shared" si="676"/>
        <v>20</v>
      </c>
      <c r="K1336" s="95">
        <f t="shared" si="689"/>
        <v>13</v>
      </c>
      <c r="L1336" s="8">
        <f t="shared" si="677"/>
        <v>1.0036366000000001</v>
      </c>
      <c r="M1336" s="96">
        <f t="shared" si="688"/>
        <v>1.0056002500000001</v>
      </c>
      <c r="N1336" s="96">
        <f t="shared" si="683"/>
        <v>1.2187528453243557</v>
      </c>
      <c r="O1336" s="89">
        <f t="shared" si="686"/>
        <v>1.22318496</v>
      </c>
      <c r="P1336" s="89">
        <f t="shared" si="670"/>
        <v>0</v>
      </c>
      <c r="Q1336" s="11">
        <f t="shared" si="680"/>
        <v>0</v>
      </c>
      <c r="R1336" s="7">
        <f t="shared" si="678"/>
        <v>0</v>
      </c>
      <c r="S1336" s="89">
        <f t="shared" si="685"/>
        <v>0</v>
      </c>
      <c r="T1336" s="98">
        <f t="shared" si="679"/>
        <v>8.5000000000000006E-2</v>
      </c>
      <c r="U1336" s="97">
        <f t="shared" si="684"/>
        <v>13</v>
      </c>
      <c r="V1336" s="97">
        <v>252</v>
      </c>
      <c r="W1336" s="96">
        <f t="shared" si="671"/>
        <v>1.0042173590000001</v>
      </c>
      <c r="X1336" s="89">
        <f t="shared" si="672"/>
        <v>0</v>
      </c>
      <c r="Y1336" s="137">
        <f t="shared" si="673"/>
        <v>0</v>
      </c>
      <c r="Z1336" s="99" t="str">
        <f t="shared" si="681"/>
        <v>J=</v>
      </c>
      <c r="AA1336" s="94">
        <f t="shared" si="682"/>
        <v>46223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674"/>
        <v>46213</v>
      </c>
      <c r="B1337" s="89">
        <f t="shared" si="667"/>
        <v>0</v>
      </c>
      <c r="C1337" s="89">
        <f t="shared" si="687"/>
        <v>3.1009221856947988E-9</v>
      </c>
      <c r="D1337" s="90">
        <f t="shared" si="675"/>
        <v>7205.03</v>
      </c>
      <c r="E1337" s="91">
        <f t="shared" si="690"/>
        <v>7245.38</v>
      </c>
      <c r="F1337" s="92">
        <f t="shared" si="691"/>
        <v>46164</v>
      </c>
      <c r="G1337" s="93">
        <f t="shared" si="668"/>
        <v>5.6002542668107669E-3</v>
      </c>
      <c r="H1337" s="94">
        <f t="shared" si="692"/>
        <v>46223</v>
      </c>
      <c r="I1337" s="94">
        <f t="shared" si="669"/>
        <v>46223</v>
      </c>
      <c r="J1337" s="95">
        <f t="shared" si="676"/>
        <v>20</v>
      </c>
      <c r="K1337" s="95">
        <f t="shared" si="689"/>
        <v>14</v>
      </c>
      <c r="L1337" s="8">
        <f t="shared" si="677"/>
        <v>1.00391689</v>
      </c>
      <c r="M1337" s="96">
        <f t="shared" si="688"/>
        <v>1.0056002500000001</v>
      </c>
      <c r="N1337" s="96">
        <f t="shared" si="683"/>
        <v>1.2187528453243557</v>
      </c>
      <c r="O1337" s="89">
        <f t="shared" si="686"/>
        <v>1.22352656</v>
      </c>
      <c r="P1337" s="89">
        <f t="shared" si="670"/>
        <v>0</v>
      </c>
      <c r="Q1337" s="11">
        <f t="shared" si="680"/>
        <v>0</v>
      </c>
      <c r="R1337" s="7">
        <f t="shared" si="678"/>
        <v>0</v>
      </c>
      <c r="S1337" s="89">
        <f t="shared" si="685"/>
        <v>0</v>
      </c>
      <c r="T1337" s="98">
        <f t="shared" si="679"/>
        <v>8.5000000000000006E-2</v>
      </c>
      <c r="U1337" s="97">
        <f t="shared" si="684"/>
        <v>14</v>
      </c>
      <c r="V1337" s="97">
        <v>252</v>
      </c>
      <c r="W1337" s="96">
        <f t="shared" si="671"/>
        <v>1.0045425079999999</v>
      </c>
      <c r="X1337" s="89">
        <f t="shared" si="672"/>
        <v>0</v>
      </c>
      <c r="Y1337" s="137">
        <f t="shared" si="673"/>
        <v>0</v>
      </c>
      <c r="Z1337" s="99" t="str">
        <f t="shared" si="681"/>
        <v>J=</v>
      </c>
      <c r="AA1337" s="94">
        <f t="shared" si="682"/>
        <v>46223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674"/>
        <v>46214</v>
      </c>
      <c r="B1338" s="89">
        <f t="shared" si="667"/>
        <v>0</v>
      </c>
      <c r="C1338" s="89">
        <f t="shared" si="687"/>
        <v>3.1009221856947988E-9</v>
      </c>
      <c r="D1338" s="90">
        <f t="shared" si="675"/>
        <v>7205.03</v>
      </c>
      <c r="E1338" s="91">
        <f t="shared" si="690"/>
        <v>7245.38</v>
      </c>
      <c r="F1338" s="92">
        <f t="shared" si="691"/>
        <v>46164</v>
      </c>
      <c r="G1338" s="93">
        <f t="shared" si="668"/>
        <v>5.6002542668107669E-3</v>
      </c>
      <c r="H1338" s="94">
        <f t="shared" si="692"/>
        <v>46223</v>
      </c>
      <c r="I1338" s="94">
        <f t="shared" si="669"/>
        <v>46223</v>
      </c>
      <c r="J1338" s="95">
        <f t="shared" si="676"/>
        <v>20</v>
      </c>
      <c r="K1338" s="95">
        <f t="shared" si="689"/>
        <v>15</v>
      </c>
      <c r="L1338" s="8">
        <f t="shared" si="677"/>
        <v>1.00419725</v>
      </c>
      <c r="M1338" s="96">
        <f t="shared" si="688"/>
        <v>1.0056002500000001</v>
      </c>
      <c r="N1338" s="96">
        <f t="shared" si="683"/>
        <v>1.2187528453243557</v>
      </c>
      <c r="O1338" s="89">
        <f t="shared" si="686"/>
        <v>1.22386825</v>
      </c>
      <c r="P1338" s="89">
        <f t="shared" si="670"/>
        <v>0</v>
      </c>
      <c r="Q1338" s="11">
        <f t="shared" si="680"/>
        <v>0</v>
      </c>
      <c r="R1338" s="7">
        <f t="shared" si="678"/>
        <v>0</v>
      </c>
      <c r="S1338" s="89">
        <f t="shared" si="685"/>
        <v>0</v>
      </c>
      <c r="T1338" s="98">
        <f t="shared" si="679"/>
        <v>8.5000000000000006E-2</v>
      </c>
      <c r="U1338" s="97">
        <f t="shared" si="684"/>
        <v>15</v>
      </c>
      <c r="V1338" s="97">
        <v>252</v>
      </c>
      <c r="W1338" s="96">
        <f t="shared" si="671"/>
        <v>1.0048677610000001</v>
      </c>
      <c r="X1338" s="89">
        <f t="shared" si="672"/>
        <v>0</v>
      </c>
      <c r="Y1338" s="137">
        <f t="shared" si="673"/>
        <v>0</v>
      </c>
      <c r="Z1338" s="99" t="str">
        <f t="shared" si="681"/>
        <v>J=</v>
      </c>
      <c r="AA1338" s="94">
        <f t="shared" si="682"/>
        <v>46223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674"/>
        <v>46215</v>
      </c>
      <c r="B1339" s="89">
        <f t="shared" si="667"/>
        <v>0</v>
      </c>
      <c r="C1339" s="89">
        <f t="shared" si="687"/>
        <v>3.1009221856947988E-9</v>
      </c>
      <c r="D1339" s="90">
        <f t="shared" si="675"/>
        <v>7205.03</v>
      </c>
      <c r="E1339" s="91">
        <f t="shared" si="690"/>
        <v>7245.38</v>
      </c>
      <c r="F1339" s="92">
        <f t="shared" si="691"/>
        <v>46164</v>
      </c>
      <c r="G1339" s="93">
        <f t="shared" si="668"/>
        <v>5.6002542668107669E-3</v>
      </c>
      <c r="H1339" s="94">
        <f t="shared" si="692"/>
        <v>46223</v>
      </c>
      <c r="I1339" s="94">
        <f t="shared" si="669"/>
        <v>46223</v>
      </c>
      <c r="J1339" s="95">
        <f t="shared" si="676"/>
        <v>20</v>
      </c>
      <c r="K1339" s="95">
        <f t="shared" si="689"/>
        <v>15</v>
      </c>
      <c r="L1339" s="8">
        <f t="shared" si="677"/>
        <v>1.00419725</v>
      </c>
      <c r="M1339" s="96">
        <f t="shared" si="688"/>
        <v>1.0056002500000001</v>
      </c>
      <c r="N1339" s="96">
        <f t="shared" si="683"/>
        <v>1.2187528453243557</v>
      </c>
      <c r="O1339" s="89">
        <f t="shared" si="686"/>
        <v>1.22386825</v>
      </c>
      <c r="P1339" s="89">
        <f t="shared" si="670"/>
        <v>0</v>
      </c>
      <c r="Q1339" s="11">
        <f t="shared" si="680"/>
        <v>0</v>
      </c>
      <c r="R1339" s="7">
        <f t="shared" si="678"/>
        <v>0</v>
      </c>
      <c r="S1339" s="89">
        <f t="shared" si="685"/>
        <v>0</v>
      </c>
      <c r="T1339" s="98">
        <f t="shared" si="679"/>
        <v>8.5000000000000006E-2</v>
      </c>
      <c r="U1339" s="97">
        <f t="shared" si="684"/>
        <v>15</v>
      </c>
      <c r="V1339" s="97">
        <v>252</v>
      </c>
      <c r="W1339" s="96">
        <f t="shared" si="671"/>
        <v>1.0048677610000001</v>
      </c>
      <c r="X1339" s="89">
        <f t="shared" si="672"/>
        <v>0</v>
      </c>
      <c r="Y1339" s="137">
        <f t="shared" si="673"/>
        <v>0</v>
      </c>
      <c r="Z1339" s="99" t="str">
        <f t="shared" si="681"/>
        <v>J=</v>
      </c>
      <c r="AA1339" s="94">
        <f t="shared" si="682"/>
        <v>46223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674"/>
        <v>46216</v>
      </c>
      <c r="B1340" s="89">
        <f t="shared" si="667"/>
        <v>0</v>
      </c>
      <c r="C1340" s="89">
        <f t="shared" si="687"/>
        <v>3.1009221856947988E-9</v>
      </c>
      <c r="D1340" s="90">
        <f t="shared" si="675"/>
        <v>7205.03</v>
      </c>
      <c r="E1340" s="91">
        <f t="shared" si="690"/>
        <v>7245.38</v>
      </c>
      <c r="F1340" s="92">
        <f t="shared" si="691"/>
        <v>46164</v>
      </c>
      <c r="G1340" s="93">
        <f t="shared" si="668"/>
        <v>5.6002542668107669E-3</v>
      </c>
      <c r="H1340" s="94">
        <f t="shared" si="692"/>
        <v>46223</v>
      </c>
      <c r="I1340" s="94">
        <f t="shared" si="669"/>
        <v>46223</v>
      </c>
      <c r="J1340" s="95">
        <f t="shared" si="676"/>
        <v>20</v>
      </c>
      <c r="K1340" s="95">
        <f t="shared" si="689"/>
        <v>15</v>
      </c>
      <c r="L1340" s="8">
        <f t="shared" si="677"/>
        <v>1.00419725</v>
      </c>
      <c r="M1340" s="96">
        <f t="shared" si="688"/>
        <v>1.0056002500000001</v>
      </c>
      <c r="N1340" s="96">
        <f t="shared" si="683"/>
        <v>1.2187528453243557</v>
      </c>
      <c r="O1340" s="89">
        <f t="shared" si="686"/>
        <v>1.22386825</v>
      </c>
      <c r="P1340" s="89">
        <f t="shared" si="670"/>
        <v>0</v>
      </c>
      <c r="Q1340" s="11">
        <f t="shared" si="680"/>
        <v>0</v>
      </c>
      <c r="R1340" s="7">
        <f t="shared" si="678"/>
        <v>0</v>
      </c>
      <c r="S1340" s="89">
        <f t="shared" si="685"/>
        <v>0</v>
      </c>
      <c r="T1340" s="98">
        <f t="shared" si="679"/>
        <v>8.5000000000000006E-2</v>
      </c>
      <c r="U1340" s="97">
        <f t="shared" si="684"/>
        <v>15</v>
      </c>
      <c r="V1340" s="97">
        <v>252</v>
      </c>
      <c r="W1340" s="96">
        <f t="shared" si="671"/>
        <v>1.0048677610000001</v>
      </c>
      <c r="X1340" s="89">
        <f t="shared" si="672"/>
        <v>0</v>
      </c>
      <c r="Y1340" s="137">
        <f t="shared" si="673"/>
        <v>0</v>
      </c>
      <c r="Z1340" s="99" t="str">
        <f t="shared" si="681"/>
        <v>J=</v>
      </c>
      <c r="AA1340" s="94">
        <f t="shared" si="682"/>
        <v>46223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674"/>
        <v>46217</v>
      </c>
      <c r="B1341" s="89">
        <f t="shared" si="667"/>
        <v>0</v>
      </c>
      <c r="C1341" s="89">
        <f t="shared" si="687"/>
        <v>3.1009221856947988E-9</v>
      </c>
      <c r="D1341" s="90">
        <f t="shared" si="675"/>
        <v>7205.03</v>
      </c>
      <c r="E1341" s="91">
        <f t="shared" si="690"/>
        <v>7245.38</v>
      </c>
      <c r="F1341" s="92">
        <f t="shared" si="691"/>
        <v>46164</v>
      </c>
      <c r="G1341" s="93">
        <f t="shared" si="668"/>
        <v>5.6002542668107669E-3</v>
      </c>
      <c r="H1341" s="94">
        <f t="shared" si="692"/>
        <v>46223</v>
      </c>
      <c r="I1341" s="94">
        <f t="shared" si="669"/>
        <v>46223</v>
      </c>
      <c r="J1341" s="95">
        <f t="shared" si="676"/>
        <v>20</v>
      </c>
      <c r="K1341" s="95">
        <f t="shared" si="689"/>
        <v>16</v>
      </c>
      <c r="L1341" s="8">
        <f t="shared" si="677"/>
        <v>1.0044776900000001</v>
      </c>
      <c r="M1341" s="96">
        <f t="shared" si="688"/>
        <v>1.0056002500000001</v>
      </c>
      <c r="N1341" s="96">
        <f t="shared" si="683"/>
        <v>1.2187528453243557</v>
      </c>
      <c r="O1341" s="89">
        <f t="shared" si="686"/>
        <v>1.22421004</v>
      </c>
      <c r="P1341" s="89">
        <f t="shared" si="670"/>
        <v>0</v>
      </c>
      <c r="Q1341" s="11">
        <f t="shared" si="680"/>
        <v>0</v>
      </c>
      <c r="R1341" s="7">
        <f t="shared" si="678"/>
        <v>0</v>
      </c>
      <c r="S1341" s="89">
        <f t="shared" si="685"/>
        <v>0</v>
      </c>
      <c r="T1341" s="98">
        <f t="shared" si="679"/>
        <v>8.5000000000000006E-2</v>
      </c>
      <c r="U1341" s="97">
        <f t="shared" si="684"/>
        <v>16</v>
      </c>
      <c r="V1341" s="97">
        <v>252</v>
      </c>
      <c r="W1341" s="96">
        <f t="shared" si="671"/>
        <v>1.0051931190000001</v>
      </c>
      <c r="X1341" s="89">
        <f t="shared" si="672"/>
        <v>0</v>
      </c>
      <c r="Y1341" s="137">
        <f t="shared" si="673"/>
        <v>0</v>
      </c>
      <c r="Z1341" s="99" t="str">
        <f t="shared" si="681"/>
        <v>J=</v>
      </c>
      <c r="AA1341" s="94">
        <f t="shared" si="682"/>
        <v>46223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674"/>
        <v>46218</v>
      </c>
      <c r="B1342" s="89">
        <f t="shared" si="667"/>
        <v>0</v>
      </c>
      <c r="C1342" s="89">
        <f t="shared" si="687"/>
        <v>3.1009221856947988E-9</v>
      </c>
      <c r="D1342" s="90">
        <f t="shared" si="675"/>
        <v>7205.03</v>
      </c>
      <c r="E1342" s="91">
        <f t="shared" si="690"/>
        <v>7245.38</v>
      </c>
      <c r="F1342" s="92">
        <f t="shared" si="691"/>
        <v>46164</v>
      </c>
      <c r="G1342" s="93">
        <f t="shared" si="668"/>
        <v>5.6002542668107669E-3</v>
      </c>
      <c r="H1342" s="94">
        <f t="shared" si="692"/>
        <v>46223</v>
      </c>
      <c r="I1342" s="94">
        <f t="shared" si="669"/>
        <v>46223</v>
      </c>
      <c r="J1342" s="95">
        <f t="shared" si="676"/>
        <v>20</v>
      </c>
      <c r="K1342" s="95">
        <f t="shared" si="689"/>
        <v>17</v>
      </c>
      <c r="L1342" s="8">
        <f t="shared" si="677"/>
        <v>1.00475822</v>
      </c>
      <c r="M1342" s="96">
        <f t="shared" si="688"/>
        <v>1.0056002500000001</v>
      </c>
      <c r="N1342" s="96">
        <f t="shared" si="683"/>
        <v>1.2187528453243557</v>
      </c>
      <c r="O1342" s="89">
        <f t="shared" si="686"/>
        <v>1.2245519300000001</v>
      </c>
      <c r="P1342" s="89">
        <f t="shared" si="670"/>
        <v>0</v>
      </c>
      <c r="Q1342" s="11">
        <f t="shared" si="680"/>
        <v>0</v>
      </c>
      <c r="R1342" s="7">
        <f t="shared" si="678"/>
        <v>0</v>
      </c>
      <c r="S1342" s="89">
        <f t="shared" si="685"/>
        <v>0</v>
      </c>
      <c r="T1342" s="98">
        <f t="shared" si="679"/>
        <v>8.5000000000000006E-2</v>
      </c>
      <c r="U1342" s="97">
        <f t="shared" si="684"/>
        <v>17</v>
      </c>
      <c r="V1342" s="97">
        <v>252</v>
      </c>
      <c r="W1342" s="96">
        <f t="shared" si="671"/>
        <v>1.005518583</v>
      </c>
      <c r="X1342" s="89">
        <f t="shared" si="672"/>
        <v>0</v>
      </c>
      <c r="Y1342" s="137">
        <f t="shared" si="673"/>
        <v>0</v>
      </c>
      <c r="Z1342" s="99" t="str">
        <f t="shared" si="681"/>
        <v>J=</v>
      </c>
      <c r="AA1342" s="94">
        <f t="shared" si="682"/>
        <v>46223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674"/>
        <v>46219</v>
      </c>
      <c r="B1343" s="89">
        <f t="shared" si="667"/>
        <v>0</v>
      </c>
      <c r="C1343" s="89">
        <f t="shared" si="687"/>
        <v>3.1009221856947988E-9</v>
      </c>
      <c r="D1343" s="90">
        <f t="shared" si="675"/>
        <v>7205.03</v>
      </c>
      <c r="E1343" s="91">
        <f t="shared" si="690"/>
        <v>7245.38</v>
      </c>
      <c r="F1343" s="92">
        <f t="shared" si="691"/>
        <v>46164</v>
      </c>
      <c r="G1343" s="93">
        <f t="shared" si="668"/>
        <v>5.6002542668107669E-3</v>
      </c>
      <c r="H1343" s="94">
        <f t="shared" si="692"/>
        <v>46223</v>
      </c>
      <c r="I1343" s="94">
        <f t="shared" si="669"/>
        <v>46223</v>
      </c>
      <c r="J1343" s="95">
        <f t="shared" si="676"/>
        <v>20</v>
      </c>
      <c r="K1343" s="95">
        <f t="shared" si="689"/>
        <v>18</v>
      </c>
      <c r="L1343" s="8">
        <f t="shared" si="677"/>
        <v>1.00503882</v>
      </c>
      <c r="M1343" s="96">
        <f t="shared" si="688"/>
        <v>1.0056002500000001</v>
      </c>
      <c r="N1343" s="96">
        <f t="shared" si="683"/>
        <v>1.2187528453243557</v>
      </c>
      <c r="O1343" s="89">
        <f t="shared" si="686"/>
        <v>1.22489392</v>
      </c>
      <c r="P1343" s="89">
        <f t="shared" si="670"/>
        <v>0</v>
      </c>
      <c r="Q1343" s="11">
        <f t="shared" si="680"/>
        <v>0</v>
      </c>
      <c r="R1343" s="7">
        <f t="shared" si="678"/>
        <v>0</v>
      </c>
      <c r="S1343" s="89">
        <f t="shared" si="685"/>
        <v>0</v>
      </c>
      <c r="T1343" s="98">
        <f t="shared" si="679"/>
        <v>8.5000000000000006E-2</v>
      </c>
      <c r="U1343" s="97">
        <f t="shared" si="684"/>
        <v>18</v>
      </c>
      <c r="V1343" s="97">
        <v>252</v>
      </c>
      <c r="W1343" s="96">
        <f t="shared" si="671"/>
        <v>1.005844153</v>
      </c>
      <c r="X1343" s="89">
        <f t="shared" si="672"/>
        <v>0</v>
      </c>
      <c r="Y1343" s="137">
        <f t="shared" si="673"/>
        <v>0</v>
      </c>
      <c r="Z1343" s="99" t="str">
        <f t="shared" si="681"/>
        <v>J=</v>
      </c>
      <c r="AA1343" s="94">
        <f t="shared" si="682"/>
        <v>46223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674"/>
        <v>46220</v>
      </c>
      <c r="B1344" s="89">
        <f t="shared" si="667"/>
        <v>0</v>
      </c>
      <c r="C1344" s="89">
        <f t="shared" si="687"/>
        <v>3.1009221856947988E-9</v>
      </c>
      <c r="D1344" s="90">
        <f t="shared" si="675"/>
        <v>7205.03</v>
      </c>
      <c r="E1344" s="91">
        <f t="shared" si="690"/>
        <v>7245.38</v>
      </c>
      <c r="F1344" s="92">
        <f t="shared" si="691"/>
        <v>46164</v>
      </c>
      <c r="G1344" s="93">
        <f t="shared" si="668"/>
        <v>5.6002542668107669E-3</v>
      </c>
      <c r="H1344" s="94">
        <f t="shared" si="692"/>
        <v>46223</v>
      </c>
      <c r="I1344" s="94">
        <f t="shared" si="669"/>
        <v>46223</v>
      </c>
      <c r="J1344" s="95">
        <f t="shared" si="676"/>
        <v>20</v>
      </c>
      <c r="K1344" s="95">
        <f t="shared" si="689"/>
        <v>19</v>
      </c>
      <c r="L1344" s="8">
        <f t="shared" si="677"/>
        <v>1.00531949</v>
      </c>
      <c r="M1344" s="96">
        <f t="shared" si="688"/>
        <v>1.0056002500000001</v>
      </c>
      <c r="N1344" s="96">
        <f t="shared" si="683"/>
        <v>1.2187528453243557</v>
      </c>
      <c r="O1344" s="89">
        <f t="shared" si="686"/>
        <v>1.2252359799999999</v>
      </c>
      <c r="P1344" s="89">
        <f t="shared" si="670"/>
        <v>0</v>
      </c>
      <c r="Q1344" s="11">
        <f t="shared" si="680"/>
        <v>0</v>
      </c>
      <c r="R1344" s="7">
        <f t="shared" si="678"/>
        <v>0</v>
      </c>
      <c r="S1344" s="89">
        <f t="shared" si="685"/>
        <v>0</v>
      </c>
      <c r="T1344" s="98">
        <f t="shared" si="679"/>
        <v>8.5000000000000006E-2</v>
      </c>
      <c r="U1344" s="97">
        <f t="shared" si="684"/>
        <v>19</v>
      </c>
      <c r="V1344" s="97">
        <v>252</v>
      </c>
      <c r="W1344" s="96">
        <f t="shared" si="671"/>
        <v>1.0061698269999999</v>
      </c>
      <c r="X1344" s="89">
        <f t="shared" si="672"/>
        <v>0</v>
      </c>
      <c r="Y1344" s="137">
        <f t="shared" si="673"/>
        <v>0</v>
      </c>
      <c r="Z1344" s="99" t="str">
        <f t="shared" si="681"/>
        <v>J=</v>
      </c>
      <c r="AA1344" s="94">
        <f t="shared" si="682"/>
        <v>46223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674"/>
        <v>46221</v>
      </c>
      <c r="B1345" s="89">
        <f t="shared" si="667"/>
        <v>0</v>
      </c>
      <c r="C1345" s="89">
        <f t="shared" si="687"/>
        <v>3.1009221856947988E-9</v>
      </c>
      <c r="D1345" s="90">
        <f t="shared" si="675"/>
        <v>7205.03</v>
      </c>
      <c r="E1345" s="91">
        <f t="shared" si="690"/>
        <v>7245.38</v>
      </c>
      <c r="F1345" s="92">
        <f t="shared" si="691"/>
        <v>46164</v>
      </c>
      <c r="G1345" s="93">
        <f t="shared" si="668"/>
        <v>5.6002542668107669E-3</v>
      </c>
      <c r="H1345" s="94">
        <f t="shared" si="692"/>
        <v>46223</v>
      </c>
      <c r="I1345" s="94">
        <f t="shared" si="669"/>
        <v>46223</v>
      </c>
      <c r="J1345" s="95">
        <f t="shared" si="676"/>
        <v>20</v>
      </c>
      <c r="K1345" s="95">
        <f t="shared" si="689"/>
        <v>20</v>
      </c>
      <c r="L1345" s="8">
        <f t="shared" si="677"/>
        <v>1.0056002500000001</v>
      </c>
      <c r="M1345" s="96">
        <f t="shared" si="688"/>
        <v>1.0056002500000001</v>
      </c>
      <c r="N1345" s="96">
        <f t="shared" si="683"/>
        <v>1.2187528453243557</v>
      </c>
      <c r="O1345" s="89">
        <f t="shared" si="686"/>
        <v>1.22557816</v>
      </c>
      <c r="P1345" s="89">
        <f t="shared" si="670"/>
        <v>0</v>
      </c>
      <c r="Q1345" s="11">
        <f t="shared" si="680"/>
        <v>0</v>
      </c>
      <c r="R1345" s="7">
        <f t="shared" si="678"/>
        <v>0</v>
      </c>
      <c r="S1345" s="89">
        <f t="shared" si="685"/>
        <v>0</v>
      </c>
      <c r="T1345" s="98">
        <f t="shared" si="679"/>
        <v>8.5000000000000006E-2</v>
      </c>
      <c r="U1345" s="97">
        <f t="shared" si="684"/>
        <v>20</v>
      </c>
      <c r="V1345" s="97">
        <v>252</v>
      </c>
      <c r="W1345" s="96">
        <f t="shared" si="671"/>
        <v>1.006495608</v>
      </c>
      <c r="X1345" s="89">
        <f t="shared" si="672"/>
        <v>0</v>
      </c>
      <c r="Y1345" s="137">
        <f t="shared" si="673"/>
        <v>0</v>
      </c>
      <c r="Z1345" s="99" t="str">
        <f t="shared" si="681"/>
        <v>J=</v>
      </c>
      <c r="AA1345" s="94">
        <f t="shared" si="682"/>
        <v>46223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674"/>
        <v>46222</v>
      </c>
      <c r="B1346" s="89">
        <f t="shared" si="667"/>
        <v>0</v>
      </c>
      <c r="C1346" s="89">
        <f t="shared" si="687"/>
        <v>3.1009221856947988E-9</v>
      </c>
      <c r="D1346" s="90">
        <f t="shared" si="675"/>
        <v>7205.03</v>
      </c>
      <c r="E1346" s="91">
        <f t="shared" si="690"/>
        <v>7245.38</v>
      </c>
      <c r="F1346" s="92">
        <f t="shared" si="691"/>
        <v>46164</v>
      </c>
      <c r="G1346" s="93">
        <f t="shared" si="668"/>
        <v>5.6002542668107669E-3</v>
      </c>
      <c r="H1346" s="94">
        <f t="shared" si="692"/>
        <v>46223</v>
      </c>
      <c r="I1346" s="94">
        <f t="shared" si="669"/>
        <v>46223</v>
      </c>
      <c r="J1346" s="95">
        <f t="shared" si="676"/>
        <v>20</v>
      </c>
      <c r="K1346" s="95">
        <f t="shared" si="689"/>
        <v>20</v>
      </c>
      <c r="L1346" s="8">
        <f t="shared" si="677"/>
        <v>1.0056002500000001</v>
      </c>
      <c r="M1346" s="96">
        <f t="shared" si="688"/>
        <v>1.0056002500000001</v>
      </c>
      <c r="N1346" s="96">
        <f t="shared" si="683"/>
        <v>1.2187528453243557</v>
      </c>
      <c r="O1346" s="89">
        <f t="shared" si="686"/>
        <v>1.22557816</v>
      </c>
      <c r="P1346" s="89">
        <f t="shared" si="670"/>
        <v>0</v>
      </c>
      <c r="Q1346" s="11">
        <f t="shared" si="680"/>
        <v>0</v>
      </c>
      <c r="R1346" s="7">
        <f t="shared" si="678"/>
        <v>0</v>
      </c>
      <c r="S1346" s="89">
        <f t="shared" si="685"/>
        <v>0</v>
      </c>
      <c r="T1346" s="98">
        <f t="shared" si="679"/>
        <v>8.5000000000000006E-2</v>
      </c>
      <c r="U1346" s="97">
        <f t="shared" si="684"/>
        <v>20</v>
      </c>
      <c r="V1346" s="97">
        <v>252</v>
      </c>
      <c r="W1346" s="96">
        <f t="shared" si="671"/>
        <v>1.006495608</v>
      </c>
      <c r="X1346" s="89">
        <f t="shared" si="672"/>
        <v>0</v>
      </c>
      <c r="Y1346" s="137">
        <f t="shared" si="673"/>
        <v>0</v>
      </c>
      <c r="Z1346" s="99" t="str">
        <f t="shared" si="681"/>
        <v>J=</v>
      </c>
      <c r="AA1346" s="94">
        <f t="shared" si="682"/>
        <v>46223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674"/>
        <v>46223</v>
      </c>
      <c r="B1347" s="89">
        <f t="shared" si="667"/>
        <v>0</v>
      </c>
      <c r="C1347" s="89">
        <f t="shared" si="687"/>
        <v>3.1009221856947988E-9</v>
      </c>
      <c r="D1347" s="90">
        <f t="shared" si="675"/>
        <v>7205.03</v>
      </c>
      <c r="E1347" s="91">
        <f t="shared" si="690"/>
        <v>7245.38</v>
      </c>
      <c r="F1347" s="92">
        <f t="shared" si="691"/>
        <v>46164</v>
      </c>
      <c r="G1347" s="93">
        <f t="shared" si="668"/>
        <v>5.6002542668107669E-3</v>
      </c>
      <c r="H1347" s="94">
        <f t="shared" si="692"/>
        <v>46254</v>
      </c>
      <c r="I1347" s="94">
        <f t="shared" si="669"/>
        <v>46223</v>
      </c>
      <c r="J1347" s="95">
        <f t="shared" si="676"/>
        <v>20</v>
      </c>
      <c r="K1347" s="95">
        <f t="shared" si="689"/>
        <v>20</v>
      </c>
      <c r="L1347" s="8">
        <f t="shared" si="677"/>
        <v>1.0056002500000001</v>
      </c>
      <c r="M1347" s="96">
        <f t="shared" si="688"/>
        <v>1.0056002500000001</v>
      </c>
      <c r="N1347" s="96">
        <f t="shared" si="683"/>
        <v>1.2187528453243557</v>
      </c>
      <c r="O1347" s="89">
        <f t="shared" si="686"/>
        <v>1.22557816</v>
      </c>
      <c r="P1347" s="89">
        <f t="shared" si="670"/>
        <v>0</v>
      </c>
      <c r="Q1347" s="11">
        <f t="shared" si="680"/>
        <v>44</v>
      </c>
      <c r="R1347" s="7">
        <f t="shared" si="678"/>
        <v>3.6304000000000003E-2</v>
      </c>
      <c r="S1347" s="89">
        <f t="shared" si="685"/>
        <v>0</v>
      </c>
      <c r="T1347" s="98">
        <f t="shared" si="679"/>
        <v>8.5000000000000006E-2</v>
      </c>
      <c r="U1347" s="97">
        <f t="shared" si="684"/>
        <v>20</v>
      </c>
      <c r="V1347" s="97">
        <v>252</v>
      </c>
      <c r="W1347" s="96">
        <f t="shared" si="671"/>
        <v>1.006495608</v>
      </c>
      <c r="X1347" s="89">
        <f t="shared" si="672"/>
        <v>0</v>
      </c>
      <c r="Y1347" s="137">
        <f t="shared" si="673"/>
        <v>0</v>
      </c>
      <c r="Z1347" s="99" t="str">
        <f t="shared" si="681"/>
        <v>J=</v>
      </c>
      <c r="AA1347" s="94">
        <f t="shared" si="682"/>
        <v>46223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674"/>
        <v>46224</v>
      </c>
      <c r="B1348" s="89">
        <f t="shared" si="667"/>
        <v>0</v>
      </c>
      <c r="C1348" s="89">
        <f t="shared" si="687"/>
        <v>3.1009221856947988E-9</v>
      </c>
      <c r="D1348" s="90">
        <f t="shared" si="675"/>
        <v>7205.03</v>
      </c>
      <c r="E1348" s="91">
        <f t="shared" si="690"/>
        <v>7245.38</v>
      </c>
      <c r="F1348" s="92">
        <f t="shared" si="691"/>
        <v>46193</v>
      </c>
      <c r="G1348" s="93">
        <f t="shared" si="668"/>
        <v>5.6002542668107669E-3</v>
      </c>
      <c r="H1348" s="94">
        <f t="shared" si="692"/>
        <v>46254</v>
      </c>
      <c r="I1348" s="94">
        <f t="shared" si="669"/>
        <v>46254</v>
      </c>
      <c r="J1348" s="95">
        <f t="shared" si="676"/>
        <v>23</v>
      </c>
      <c r="K1348" s="95">
        <f t="shared" si="689"/>
        <v>1</v>
      </c>
      <c r="L1348" s="8">
        <f t="shared" si="677"/>
        <v>1.0002428299999999</v>
      </c>
      <c r="M1348" s="96">
        <f t="shared" si="688"/>
        <v>1.0056002500000001</v>
      </c>
      <c r="N1348" s="96">
        <f t="shared" si="683"/>
        <v>1.2255781659463836</v>
      </c>
      <c r="O1348" s="89">
        <f t="shared" si="686"/>
        <v>1.22587577</v>
      </c>
      <c r="P1348" s="89">
        <f t="shared" si="670"/>
        <v>0</v>
      </c>
      <c r="Q1348" s="11">
        <f t="shared" si="680"/>
        <v>0</v>
      </c>
      <c r="R1348" s="7">
        <f t="shared" si="678"/>
        <v>0</v>
      </c>
      <c r="S1348" s="89">
        <f t="shared" si="685"/>
        <v>0</v>
      </c>
      <c r="T1348" s="98">
        <f t="shared" si="679"/>
        <v>8.5000000000000006E-2</v>
      </c>
      <c r="U1348" s="97">
        <f t="shared" si="684"/>
        <v>1</v>
      </c>
      <c r="V1348" s="97">
        <v>252</v>
      </c>
      <c r="W1348" s="96">
        <f t="shared" si="671"/>
        <v>1.0003237819999999</v>
      </c>
      <c r="X1348" s="89">
        <f t="shared" si="672"/>
        <v>0</v>
      </c>
      <c r="Y1348" s="137">
        <f t="shared" si="673"/>
        <v>0</v>
      </c>
      <c r="Z1348" s="99" t="str">
        <f t="shared" si="681"/>
        <v>J=</v>
      </c>
      <c r="AA1348" s="94">
        <f t="shared" si="682"/>
        <v>46254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674"/>
        <v>46225</v>
      </c>
      <c r="B1349" s="89">
        <f t="shared" si="667"/>
        <v>0</v>
      </c>
      <c r="C1349" s="89">
        <f t="shared" si="687"/>
        <v>3.1009221856947988E-9</v>
      </c>
      <c r="D1349" s="90">
        <f t="shared" si="675"/>
        <v>7205.03</v>
      </c>
      <c r="E1349" s="91">
        <f t="shared" si="690"/>
        <v>7245.38</v>
      </c>
      <c r="F1349" s="92">
        <f t="shared" si="691"/>
        <v>46193</v>
      </c>
      <c r="G1349" s="93">
        <f t="shared" si="668"/>
        <v>5.6002542668107669E-3</v>
      </c>
      <c r="H1349" s="94">
        <f t="shared" si="692"/>
        <v>46254</v>
      </c>
      <c r="I1349" s="94">
        <f t="shared" si="669"/>
        <v>46254</v>
      </c>
      <c r="J1349" s="95">
        <f t="shared" si="676"/>
        <v>23</v>
      </c>
      <c r="K1349" s="95">
        <f t="shared" si="689"/>
        <v>2</v>
      </c>
      <c r="L1349" s="8">
        <f t="shared" si="677"/>
        <v>1.0004857300000001</v>
      </c>
      <c r="M1349" s="96">
        <f t="shared" si="688"/>
        <v>1.0056002500000001</v>
      </c>
      <c r="N1349" s="96">
        <f t="shared" si="683"/>
        <v>1.2255781659463836</v>
      </c>
      <c r="O1349" s="89">
        <f t="shared" si="686"/>
        <v>1.22617346</v>
      </c>
      <c r="P1349" s="89">
        <f t="shared" si="670"/>
        <v>0</v>
      </c>
      <c r="Q1349" s="11">
        <f t="shared" si="680"/>
        <v>0</v>
      </c>
      <c r="R1349" s="7">
        <f t="shared" si="678"/>
        <v>0</v>
      </c>
      <c r="S1349" s="89">
        <f t="shared" si="685"/>
        <v>0</v>
      </c>
      <c r="T1349" s="98">
        <f t="shared" si="679"/>
        <v>8.5000000000000006E-2</v>
      </c>
      <c r="U1349" s="97">
        <f t="shared" si="684"/>
        <v>2</v>
      </c>
      <c r="V1349" s="97">
        <v>252</v>
      </c>
      <c r="W1349" s="96">
        <f t="shared" si="671"/>
        <v>1.00064767</v>
      </c>
      <c r="X1349" s="89">
        <f t="shared" si="672"/>
        <v>0</v>
      </c>
      <c r="Y1349" s="137">
        <f t="shared" si="673"/>
        <v>0</v>
      </c>
      <c r="Z1349" s="99" t="str">
        <f t="shared" si="681"/>
        <v>J=</v>
      </c>
      <c r="AA1349" s="94">
        <f t="shared" si="682"/>
        <v>46254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674"/>
        <v>46226</v>
      </c>
      <c r="B1350" s="89">
        <f t="shared" si="667"/>
        <v>0</v>
      </c>
      <c r="C1350" s="89">
        <f t="shared" si="687"/>
        <v>3.1009221856947988E-9</v>
      </c>
      <c r="D1350" s="90">
        <f t="shared" si="675"/>
        <v>7205.03</v>
      </c>
      <c r="E1350" s="91">
        <f t="shared" si="690"/>
        <v>7245.38</v>
      </c>
      <c r="F1350" s="92">
        <f t="shared" si="691"/>
        <v>46193</v>
      </c>
      <c r="G1350" s="93">
        <f t="shared" si="668"/>
        <v>5.6002542668107669E-3</v>
      </c>
      <c r="H1350" s="94">
        <f t="shared" si="692"/>
        <v>46254</v>
      </c>
      <c r="I1350" s="94">
        <f t="shared" si="669"/>
        <v>46254</v>
      </c>
      <c r="J1350" s="95">
        <f t="shared" si="676"/>
        <v>23</v>
      </c>
      <c r="K1350" s="95">
        <f t="shared" si="689"/>
        <v>3</v>
      </c>
      <c r="L1350" s="8">
        <f t="shared" si="677"/>
        <v>1.0007286900000001</v>
      </c>
      <c r="M1350" s="96">
        <f t="shared" si="688"/>
        <v>1.0056002500000001</v>
      </c>
      <c r="N1350" s="96">
        <f t="shared" si="683"/>
        <v>1.2255781659463836</v>
      </c>
      <c r="O1350" s="89">
        <f t="shared" si="686"/>
        <v>1.22647123</v>
      </c>
      <c r="P1350" s="89">
        <f t="shared" si="670"/>
        <v>0</v>
      </c>
      <c r="Q1350" s="11">
        <f t="shared" si="680"/>
        <v>0</v>
      </c>
      <c r="R1350" s="7">
        <f t="shared" si="678"/>
        <v>0</v>
      </c>
      <c r="S1350" s="89">
        <f t="shared" si="685"/>
        <v>0</v>
      </c>
      <c r="T1350" s="98">
        <f t="shared" si="679"/>
        <v>8.5000000000000006E-2</v>
      </c>
      <c r="U1350" s="97">
        <f t="shared" si="684"/>
        <v>3</v>
      </c>
      <c r="V1350" s="97">
        <v>252</v>
      </c>
      <c r="W1350" s="96">
        <f t="shared" si="671"/>
        <v>1.000971662</v>
      </c>
      <c r="X1350" s="89">
        <f t="shared" si="672"/>
        <v>0</v>
      </c>
      <c r="Y1350" s="137">
        <f t="shared" si="673"/>
        <v>0</v>
      </c>
      <c r="Z1350" s="99" t="str">
        <f t="shared" si="681"/>
        <v>J=</v>
      </c>
      <c r="AA1350" s="94">
        <f t="shared" si="682"/>
        <v>46254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674"/>
        <v>46227</v>
      </c>
      <c r="B1351" s="89">
        <f t="shared" si="667"/>
        <v>0</v>
      </c>
      <c r="C1351" s="89">
        <f t="shared" si="687"/>
        <v>3.1009221856947988E-9</v>
      </c>
      <c r="D1351" s="90">
        <f t="shared" si="675"/>
        <v>7205.03</v>
      </c>
      <c r="E1351" s="91">
        <f t="shared" si="690"/>
        <v>7245.38</v>
      </c>
      <c r="F1351" s="92">
        <f t="shared" si="691"/>
        <v>46193</v>
      </c>
      <c r="G1351" s="93">
        <f t="shared" si="668"/>
        <v>5.6002542668107669E-3</v>
      </c>
      <c r="H1351" s="94">
        <f t="shared" si="692"/>
        <v>46254</v>
      </c>
      <c r="I1351" s="94">
        <f t="shared" si="669"/>
        <v>46254</v>
      </c>
      <c r="J1351" s="95">
        <f t="shared" si="676"/>
        <v>23</v>
      </c>
      <c r="K1351" s="95">
        <f t="shared" si="689"/>
        <v>4</v>
      </c>
      <c r="L1351" s="8">
        <f t="shared" si="677"/>
        <v>1.00097171</v>
      </c>
      <c r="M1351" s="96">
        <f t="shared" si="688"/>
        <v>1.0056002500000001</v>
      </c>
      <c r="N1351" s="96">
        <f t="shared" si="683"/>
        <v>1.2255781659463836</v>
      </c>
      <c r="O1351" s="89">
        <f t="shared" si="686"/>
        <v>1.22676907</v>
      </c>
      <c r="P1351" s="89">
        <f t="shared" si="670"/>
        <v>0</v>
      </c>
      <c r="Q1351" s="11">
        <f t="shared" si="680"/>
        <v>0</v>
      </c>
      <c r="R1351" s="7">
        <f t="shared" si="678"/>
        <v>0</v>
      </c>
      <c r="S1351" s="89">
        <f t="shared" si="685"/>
        <v>0</v>
      </c>
      <c r="T1351" s="98">
        <f t="shared" si="679"/>
        <v>8.5000000000000006E-2</v>
      </c>
      <c r="U1351" s="97">
        <f t="shared" si="684"/>
        <v>4</v>
      </c>
      <c r="V1351" s="97">
        <v>252</v>
      </c>
      <c r="W1351" s="96">
        <f t="shared" si="671"/>
        <v>1.001295759</v>
      </c>
      <c r="X1351" s="89">
        <f t="shared" si="672"/>
        <v>0</v>
      </c>
      <c r="Y1351" s="137">
        <f t="shared" si="673"/>
        <v>0</v>
      </c>
      <c r="Z1351" s="99" t="str">
        <f t="shared" si="681"/>
        <v>J=</v>
      </c>
      <c r="AA1351" s="94">
        <f t="shared" si="682"/>
        <v>46254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674"/>
        <v>46228</v>
      </c>
      <c r="B1352" s="89">
        <f t="shared" si="667"/>
        <v>0</v>
      </c>
      <c r="C1352" s="89">
        <f t="shared" si="687"/>
        <v>3.1009221856947988E-9</v>
      </c>
      <c r="D1352" s="90">
        <f t="shared" si="675"/>
        <v>7205.03</v>
      </c>
      <c r="E1352" s="91">
        <f t="shared" si="690"/>
        <v>7245.38</v>
      </c>
      <c r="F1352" s="92">
        <f t="shared" si="691"/>
        <v>46193</v>
      </c>
      <c r="G1352" s="93">
        <f t="shared" si="668"/>
        <v>5.6002542668107669E-3</v>
      </c>
      <c r="H1352" s="94">
        <f t="shared" si="692"/>
        <v>46254</v>
      </c>
      <c r="I1352" s="94">
        <f t="shared" si="669"/>
        <v>46254</v>
      </c>
      <c r="J1352" s="95">
        <f t="shared" si="676"/>
        <v>23</v>
      </c>
      <c r="K1352" s="95">
        <f t="shared" si="689"/>
        <v>5</v>
      </c>
      <c r="L1352" s="8">
        <f t="shared" si="677"/>
        <v>1.00121478</v>
      </c>
      <c r="M1352" s="96">
        <f t="shared" si="688"/>
        <v>1.0056002500000001</v>
      </c>
      <c r="N1352" s="96">
        <f t="shared" si="683"/>
        <v>1.2255781659463836</v>
      </c>
      <c r="O1352" s="89">
        <f t="shared" si="686"/>
        <v>1.2270669700000001</v>
      </c>
      <c r="P1352" s="89">
        <f t="shared" si="670"/>
        <v>0</v>
      </c>
      <c r="Q1352" s="11">
        <f t="shared" si="680"/>
        <v>0</v>
      </c>
      <c r="R1352" s="7">
        <f t="shared" si="678"/>
        <v>0</v>
      </c>
      <c r="S1352" s="89">
        <f t="shared" si="685"/>
        <v>0</v>
      </c>
      <c r="T1352" s="98">
        <f t="shared" si="679"/>
        <v>8.5000000000000006E-2</v>
      </c>
      <c r="U1352" s="97">
        <f t="shared" si="684"/>
        <v>5</v>
      </c>
      <c r="V1352" s="97">
        <v>252</v>
      </c>
      <c r="W1352" s="96">
        <f t="shared" si="671"/>
        <v>1.0016199610000001</v>
      </c>
      <c r="X1352" s="89">
        <f t="shared" si="672"/>
        <v>0</v>
      </c>
      <c r="Y1352" s="137">
        <f t="shared" si="673"/>
        <v>0</v>
      </c>
      <c r="Z1352" s="99" t="str">
        <f t="shared" si="681"/>
        <v>J=</v>
      </c>
      <c r="AA1352" s="94">
        <f t="shared" si="682"/>
        <v>46254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674"/>
        <v>46229</v>
      </c>
      <c r="B1353" s="89">
        <f t="shared" si="667"/>
        <v>0</v>
      </c>
      <c r="C1353" s="89">
        <f t="shared" si="687"/>
        <v>3.1009221856947988E-9</v>
      </c>
      <c r="D1353" s="90">
        <f t="shared" si="675"/>
        <v>7205.03</v>
      </c>
      <c r="E1353" s="91">
        <f t="shared" si="690"/>
        <v>7245.38</v>
      </c>
      <c r="F1353" s="92">
        <f t="shared" si="691"/>
        <v>46193</v>
      </c>
      <c r="G1353" s="93">
        <f t="shared" si="668"/>
        <v>5.6002542668107669E-3</v>
      </c>
      <c r="H1353" s="94">
        <f t="shared" si="692"/>
        <v>46254</v>
      </c>
      <c r="I1353" s="94">
        <f t="shared" si="669"/>
        <v>46254</v>
      </c>
      <c r="J1353" s="95">
        <f t="shared" si="676"/>
        <v>23</v>
      </c>
      <c r="K1353" s="95">
        <f t="shared" si="689"/>
        <v>5</v>
      </c>
      <c r="L1353" s="8">
        <f t="shared" si="677"/>
        <v>1.00121478</v>
      </c>
      <c r="M1353" s="96">
        <f t="shared" si="688"/>
        <v>1.0056002500000001</v>
      </c>
      <c r="N1353" s="96">
        <f t="shared" si="683"/>
        <v>1.2255781659463836</v>
      </c>
      <c r="O1353" s="89">
        <f t="shared" si="686"/>
        <v>1.2270669700000001</v>
      </c>
      <c r="P1353" s="89">
        <f t="shared" si="670"/>
        <v>0</v>
      </c>
      <c r="Q1353" s="11">
        <f t="shared" si="680"/>
        <v>0</v>
      </c>
      <c r="R1353" s="7">
        <f t="shared" si="678"/>
        <v>0</v>
      </c>
      <c r="S1353" s="89">
        <f t="shared" si="685"/>
        <v>0</v>
      </c>
      <c r="T1353" s="98">
        <f t="shared" si="679"/>
        <v>8.5000000000000006E-2</v>
      </c>
      <c r="U1353" s="97">
        <f t="shared" si="684"/>
        <v>5</v>
      </c>
      <c r="V1353" s="97">
        <v>252</v>
      </c>
      <c r="W1353" s="96">
        <f t="shared" si="671"/>
        <v>1.0016199610000001</v>
      </c>
      <c r="X1353" s="89">
        <f t="shared" si="672"/>
        <v>0</v>
      </c>
      <c r="Y1353" s="137">
        <f t="shared" si="673"/>
        <v>0</v>
      </c>
      <c r="Z1353" s="99" t="str">
        <f t="shared" si="681"/>
        <v>J=</v>
      </c>
      <c r="AA1353" s="94">
        <f t="shared" si="682"/>
        <v>46254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674"/>
        <v>46230</v>
      </c>
      <c r="B1354" s="89">
        <f t="shared" ref="B1354:B1417" si="693">(P1354+X1354)</f>
        <v>0</v>
      </c>
      <c r="C1354" s="89">
        <f t="shared" si="687"/>
        <v>3.1009221856947988E-9</v>
      </c>
      <c r="D1354" s="90">
        <f t="shared" si="675"/>
        <v>7205.03</v>
      </c>
      <c r="E1354" s="91">
        <f t="shared" si="690"/>
        <v>7245.38</v>
      </c>
      <c r="F1354" s="92">
        <f t="shared" si="691"/>
        <v>46193</v>
      </c>
      <c r="G1354" s="93">
        <f t="shared" ref="G1354:G1417" si="694">(E1354/D1354)-1</f>
        <v>5.6002542668107669E-3</v>
      </c>
      <c r="H1354" s="94">
        <f t="shared" si="692"/>
        <v>46254</v>
      </c>
      <c r="I1354" s="94">
        <f t="shared" ref="I1354:I1417" si="695">IF(A1354&gt;I1353,H1354,I1353)</f>
        <v>46254</v>
      </c>
      <c r="J1354" s="95">
        <f t="shared" si="676"/>
        <v>23</v>
      </c>
      <c r="K1354" s="95">
        <f t="shared" si="689"/>
        <v>5</v>
      </c>
      <c r="L1354" s="8">
        <f t="shared" si="677"/>
        <v>1.00121478</v>
      </c>
      <c r="M1354" s="96">
        <f t="shared" si="688"/>
        <v>1.0056002500000001</v>
      </c>
      <c r="N1354" s="96">
        <f t="shared" si="683"/>
        <v>1.2255781659463836</v>
      </c>
      <c r="O1354" s="89">
        <f t="shared" si="686"/>
        <v>1.2270669700000001</v>
      </c>
      <c r="P1354" s="89">
        <f t="shared" ref="P1354:P1417" si="696">TRUNC(C1354*O1354,8)</f>
        <v>0</v>
      </c>
      <c r="Q1354" s="11">
        <f t="shared" si="680"/>
        <v>0</v>
      </c>
      <c r="R1354" s="7">
        <f t="shared" si="678"/>
        <v>0</v>
      </c>
      <c r="S1354" s="89">
        <f t="shared" si="685"/>
        <v>0</v>
      </c>
      <c r="T1354" s="98">
        <f t="shared" si="679"/>
        <v>8.5000000000000006E-2</v>
      </c>
      <c r="U1354" s="97">
        <f t="shared" si="684"/>
        <v>5</v>
      </c>
      <c r="V1354" s="97">
        <v>252</v>
      </c>
      <c r="W1354" s="96">
        <f t="shared" ref="W1354:W1417" si="697">ROUND((1+T1354)^TRUNC((U1354/V1354),9),9)</f>
        <v>1.0016199610000001</v>
      </c>
      <c r="X1354" s="89">
        <f t="shared" ref="X1354:X1417" si="698">TRUNC((P1354*(W1354-1)),8)</f>
        <v>0</v>
      </c>
      <c r="Y1354" s="137">
        <f t="shared" ref="Y1354:Y1417" si="699">IF(AND(Q1354&gt;0,Z1354&lt;&gt;"INCORPJ="),S1354+X1354,0)</f>
        <v>0</v>
      </c>
      <c r="Z1354" s="99" t="str">
        <f t="shared" si="681"/>
        <v>J=</v>
      </c>
      <c r="AA1354" s="94">
        <f t="shared" si="682"/>
        <v>46254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00">(A1354+1)</f>
        <v>46231</v>
      </c>
      <c r="B1355" s="89">
        <f t="shared" si="693"/>
        <v>0</v>
      </c>
      <c r="C1355" s="89">
        <f t="shared" si="687"/>
        <v>3.1009221856947988E-9</v>
      </c>
      <c r="D1355" s="90">
        <f t="shared" ref="D1355:D1418" si="701">IF(E1355=E1354,D1354,E1354)</f>
        <v>7205.03</v>
      </c>
      <c r="E1355" s="91">
        <f t="shared" si="690"/>
        <v>7245.38</v>
      </c>
      <c r="F1355" s="92">
        <f t="shared" si="691"/>
        <v>46193</v>
      </c>
      <c r="G1355" s="93">
        <f t="shared" si="694"/>
        <v>5.6002542668107669E-3</v>
      </c>
      <c r="H1355" s="94">
        <f t="shared" si="692"/>
        <v>46254</v>
      </c>
      <c r="I1355" s="94">
        <f t="shared" si="695"/>
        <v>46254</v>
      </c>
      <c r="J1355" s="95">
        <f t="shared" ref="J1355:J1418" si="702">IF(I1355=I1354,J1354,NETWORKDAYS(I1354,I1355,$AD$201:$AD$502)-1)</f>
        <v>23</v>
      </c>
      <c r="K1355" s="95">
        <f t="shared" si="689"/>
        <v>6</v>
      </c>
      <c r="L1355" s="8">
        <f t="shared" ref="L1355:L1418" si="703">IF(E1355&lt;D1355,1,TRUNC((E1355/D1355)^TRUNC((K1355/J1355),9),8))</f>
        <v>1.00145792</v>
      </c>
      <c r="M1355" s="96">
        <f t="shared" si="688"/>
        <v>1.0056002500000001</v>
      </c>
      <c r="N1355" s="96">
        <f t="shared" si="683"/>
        <v>1.2255781659463836</v>
      </c>
      <c r="O1355" s="89">
        <f t="shared" si="686"/>
        <v>1.2273649600000001</v>
      </c>
      <c r="P1355" s="89">
        <f t="shared" si="696"/>
        <v>0</v>
      </c>
      <c r="Q1355" s="11">
        <f t="shared" si="680"/>
        <v>0</v>
      </c>
      <c r="R1355" s="7">
        <f t="shared" ref="R1355:R1418" si="704">IF(Q1355&gt;0,VLOOKUP($A1355,$AD$10:$AI$200,6),0)</f>
        <v>0</v>
      </c>
      <c r="S1355" s="89">
        <f t="shared" si="685"/>
        <v>0</v>
      </c>
      <c r="T1355" s="98">
        <f t="shared" ref="T1355:T1418" si="705">(T1354)</f>
        <v>8.5000000000000006E-2</v>
      </c>
      <c r="U1355" s="97">
        <f t="shared" si="684"/>
        <v>6</v>
      </c>
      <c r="V1355" s="97">
        <v>252</v>
      </c>
      <c r="W1355" s="96">
        <f t="shared" si="697"/>
        <v>1.0019442679999999</v>
      </c>
      <c r="X1355" s="89">
        <f t="shared" si="698"/>
        <v>0</v>
      </c>
      <c r="Y1355" s="137">
        <f t="shared" si="699"/>
        <v>0</v>
      </c>
      <c r="Z1355" s="99" t="str">
        <f t="shared" si="681"/>
        <v>J=</v>
      </c>
      <c r="AA1355" s="94">
        <f t="shared" si="682"/>
        <v>46254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00"/>
        <v>46232</v>
      </c>
      <c r="B1356" s="89">
        <f t="shared" si="693"/>
        <v>0</v>
      </c>
      <c r="C1356" s="89">
        <f t="shared" si="687"/>
        <v>3.1009221856947988E-9</v>
      </c>
      <c r="D1356" s="90">
        <f t="shared" si="701"/>
        <v>7205.03</v>
      </c>
      <c r="E1356" s="91">
        <f t="shared" si="690"/>
        <v>7245.38</v>
      </c>
      <c r="F1356" s="92">
        <f t="shared" si="691"/>
        <v>46193</v>
      </c>
      <c r="G1356" s="93">
        <f t="shared" si="694"/>
        <v>5.6002542668107669E-3</v>
      </c>
      <c r="H1356" s="94">
        <f t="shared" si="692"/>
        <v>46254</v>
      </c>
      <c r="I1356" s="94">
        <f t="shared" si="695"/>
        <v>46254</v>
      </c>
      <c r="J1356" s="95">
        <f t="shared" si="702"/>
        <v>23</v>
      </c>
      <c r="K1356" s="95">
        <f t="shared" si="689"/>
        <v>7</v>
      </c>
      <c r="L1356" s="8">
        <f t="shared" si="703"/>
        <v>1.00170111</v>
      </c>
      <c r="M1356" s="96">
        <f t="shared" si="688"/>
        <v>1.0056002500000001</v>
      </c>
      <c r="N1356" s="96">
        <f t="shared" si="683"/>
        <v>1.2255781659463836</v>
      </c>
      <c r="O1356" s="89">
        <f t="shared" si="686"/>
        <v>1.2276629999999999</v>
      </c>
      <c r="P1356" s="89">
        <f t="shared" si="696"/>
        <v>0</v>
      </c>
      <c r="Q1356" s="11">
        <f t="shared" ref="Q1356:Q1419" si="706">IF(VLOOKUP(A1356,AD$10:AK$200,8)=VLOOKUP(A1355,AD$10:AK$200,8),0,VLOOKUP(A1356,AD$10:AK$200,8))</f>
        <v>0</v>
      </c>
      <c r="R1356" s="7">
        <f t="shared" si="704"/>
        <v>0</v>
      </c>
      <c r="S1356" s="89">
        <f t="shared" si="685"/>
        <v>0</v>
      </c>
      <c r="T1356" s="98">
        <f t="shared" si="705"/>
        <v>8.5000000000000006E-2</v>
      </c>
      <c r="U1356" s="97">
        <f t="shared" si="684"/>
        <v>7</v>
      </c>
      <c r="V1356" s="97">
        <v>252</v>
      </c>
      <c r="W1356" s="96">
        <f t="shared" si="697"/>
        <v>1.00226868</v>
      </c>
      <c r="X1356" s="89">
        <f t="shared" si="698"/>
        <v>0</v>
      </c>
      <c r="Y1356" s="137">
        <f t="shared" si="699"/>
        <v>0</v>
      </c>
      <c r="Z1356" s="99" t="str">
        <f t="shared" ref="Z1356:Z1419" si="707">IF($Q1355&gt;0,VLOOKUP($A1355,$AD$10:$AM$200,9),Z1355)</f>
        <v>J=</v>
      </c>
      <c r="AA1356" s="94">
        <f t="shared" ref="AA1356:AA1419" si="708">IF($Q1355&gt;0,VLOOKUP($A1355,$AD$10:$AM$200,10),AA1355)</f>
        <v>46254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00"/>
        <v>46233</v>
      </c>
      <c r="B1357" s="89">
        <f t="shared" si="693"/>
        <v>0</v>
      </c>
      <c r="C1357" s="89">
        <f t="shared" si="687"/>
        <v>3.1009221856947988E-9</v>
      </c>
      <c r="D1357" s="90">
        <f t="shared" si="701"/>
        <v>7205.03</v>
      </c>
      <c r="E1357" s="91">
        <f t="shared" si="690"/>
        <v>7245.38</v>
      </c>
      <c r="F1357" s="92">
        <f t="shared" si="691"/>
        <v>46193</v>
      </c>
      <c r="G1357" s="93">
        <f t="shared" si="694"/>
        <v>5.6002542668107669E-3</v>
      </c>
      <c r="H1357" s="94">
        <f t="shared" si="692"/>
        <v>46254</v>
      </c>
      <c r="I1357" s="94">
        <f t="shared" si="695"/>
        <v>46254</v>
      </c>
      <c r="J1357" s="95">
        <f t="shared" si="702"/>
        <v>23</v>
      </c>
      <c r="K1357" s="95">
        <f t="shared" si="689"/>
        <v>8</v>
      </c>
      <c r="L1357" s="8">
        <f t="shared" si="703"/>
        <v>1.00194436</v>
      </c>
      <c r="M1357" s="96">
        <f t="shared" si="688"/>
        <v>1.0056002500000001</v>
      </c>
      <c r="N1357" s="96">
        <f t="shared" si="683"/>
        <v>1.2255781659463836</v>
      </c>
      <c r="O1357" s="89">
        <f t="shared" si="686"/>
        <v>1.22796113</v>
      </c>
      <c r="P1357" s="89">
        <f t="shared" si="696"/>
        <v>0</v>
      </c>
      <c r="Q1357" s="11">
        <f t="shared" si="706"/>
        <v>0</v>
      </c>
      <c r="R1357" s="7">
        <f t="shared" si="704"/>
        <v>0</v>
      </c>
      <c r="S1357" s="89">
        <f t="shared" si="685"/>
        <v>0</v>
      </c>
      <c r="T1357" s="98">
        <f t="shared" si="705"/>
        <v>8.5000000000000006E-2</v>
      </c>
      <c r="U1357" s="97">
        <f t="shared" si="684"/>
        <v>8</v>
      </c>
      <c r="V1357" s="97">
        <v>252</v>
      </c>
      <c r="W1357" s="96">
        <f t="shared" si="697"/>
        <v>1.0025931969999999</v>
      </c>
      <c r="X1357" s="89">
        <f t="shared" si="698"/>
        <v>0</v>
      </c>
      <c r="Y1357" s="137">
        <f t="shared" si="699"/>
        <v>0</v>
      </c>
      <c r="Z1357" s="99" t="str">
        <f t="shared" si="707"/>
        <v>J=</v>
      </c>
      <c r="AA1357" s="94">
        <f t="shared" si="708"/>
        <v>46254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00"/>
        <v>46234</v>
      </c>
      <c r="B1358" s="89">
        <f t="shared" si="693"/>
        <v>0</v>
      </c>
      <c r="C1358" s="89">
        <f t="shared" si="687"/>
        <v>3.1009221856947988E-9</v>
      </c>
      <c r="D1358" s="90">
        <f t="shared" si="701"/>
        <v>7205.03</v>
      </c>
      <c r="E1358" s="91">
        <f t="shared" si="690"/>
        <v>7245.38</v>
      </c>
      <c r="F1358" s="92">
        <f t="shared" si="691"/>
        <v>46193</v>
      </c>
      <c r="G1358" s="93">
        <f t="shared" si="694"/>
        <v>5.6002542668107669E-3</v>
      </c>
      <c r="H1358" s="94">
        <f t="shared" si="692"/>
        <v>46254</v>
      </c>
      <c r="I1358" s="94">
        <f t="shared" si="695"/>
        <v>46254</v>
      </c>
      <c r="J1358" s="95">
        <f t="shared" si="702"/>
        <v>23</v>
      </c>
      <c r="K1358" s="95">
        <f t="shared" si="689"/>
        <v>9</v>
      </c>
      <c r="L1358" s="8">
        <f t="shared" si="703"/>
        <v>1.0021876700000001</v>
      </c>
      <c r="M1358" s="96">
        <f t="shared" si="688"/>
        <v>1.0056002500000001</v>
      </c>
      <c r="N1358" s="96">
        <f t="shared" si="683"/>
        <v>1.2255781659463836</v>
      </c>
      <c r="O1358" s="89">
        <f t="shared" si="686"/>
        <v>1.22825932</v>
      </c>
      <c r="P1358" s="89">
        <f t="shared" si="696"/>
        <v>0</v>
      </c>
      <c r="Q1358" s="11">
        <f t="shared" si="706"/>
        <v>0</v>
      </c>
      <c r="R1358" s="7">
        <f t="shared" si="704"/>
        <v>0</v>
      </c>
      <c r="S1358" s="89">
        <f t="shared" si="685"/>
        <v>0</v>
      </c>
      <c r="T1358" s="98">
        <f t="shared" si="705"/>
        <v>8.5000000000000006E-2</v>
      </c>
      <c r="U1358" s="97">
        <f t="shared" si="684"/>
        <v>9</v>
      </c>
      <c r="V1358" s="97">
        <v>252</v>
      </c>
      <c r="W1358" s="96">
        <f t="shared" si="697"/>
        <v>1.0029178190000001</v>
      </c>
      <c r="X1358" s="89">
        <f t="shared" si="698"/>
        <v>0</v>
      </c>
      <c r="Y1358" s="137">
        <f t="shared" si="699"/>
        <v>0</v>
      </c>
      <c r="Z1358" s="99" t="str">
        <f t="shared" si="707"/>
        <v>J=</v>
      </c>
      <c r="AA1358" s="94">
        <f t="shared" si="708"/>
        <v>46254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00"/>
        <v>46235</v>
      </c>
      <c r="B1359" s="89">
        <f t="shared" si="693"/>
        <v>0</v>
      </c>
      <c r="C1359" s="89">
        <f t="shared" si="687"/>
        <v>3.1009221856947988E-9</v>
      </c>
      <c r="D1359" s="90">
        <f t="shared" si="701"/>
        <v>7205.03</v>
      </c>
      <c r="E1359" s="91">
        <f t="shared" si="690"/>
        <v>7245.38</v>
      </c>
      <c r="F1359" s="92">
        <f t="shared" si="691"/>
        <v>46193</v>
      </c>
      <c r="G1359" s="93">
        <f t="shared" si="694"/>
        <v>5.6002542668107669E-3</v>
      </c>
      <c r="H1359" s="94">
        <f t="shared" si="692"/>
        <v>46254</v>
      </c>
      <c r="I1359" s="94">
        <f t="shared" si="695"/>
        <v>46254</v>
      </c>
      <c r="J1359" s="95">
        <f t="shared" si="702"/>
        <v>23</v>
      </c>
      <c r="K1359" s="95">
        <f t="shared" si="689"/>
        <v>10</v>
      </c>
      <c r="L1359" s="8">
        <f t="shared" si="703"/>
        <v>1.00243105</v>
      </c>
      <c r="M1359" s="96">
        <f t="shared" si="688"/>
        <v>1.0056002500000001</v>
      </c>
      <c r="N1359" s="96">
        <f t="shared" si="683"/>
        <v>1.2255781659463836</v>
      </c>
      <c r="O1359" s="89">
        <f t="shared" si="686"/>
        <v>1.2285576</v>
      </c>
      <c r="P1359" s="89">
        <f t="shared" si="696"/>
        <v>0</v>
      </c>
      <c r="Q1359" s="11">
        <f t="shared" si="706"/>
        <v>0</v>
      </c>
      <c r="R1359" s="7">
        <f t="shared" si="704"/>
        <v>0</v>
      </c>
      <c r="S1359" s="89">
        <f t="shared" si="685"/>
        <v>0</v>
      </c>
      <c r="T1359" s="98">
        <f t="shared" si="705"/>
        <v>8.5000000000000006E-2</v>
      </c>
      <c r="U1359" s="97">
        <f t="shared" si="684"/>
        <v>10</v>
      </c>
      <c r="V1359" s="97">
        <v>252</v>
      </c>
      <c r="W1359" s="96">
        <f t="shared" si="697"/>
        <v>1.0032425469999999</v>
      </c>
      <c r="X1359" s="89">
        <f t="shared" si="698"/>
        <v>0</v>
      </c>
      <c r="Y1359" s="137">
        <f t="shared" si="699"/>
        <v>0</v>
      </c>
      <c r="Z1359" s="99" t="str">
        <f t="shared" si="707"/>
        <v>J=</v>
      </c>
      <c r="AA1359" s="94">
        <f t="shared" si="708"/>
        <v>46254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00"/>
        <v>46236</v>
      </c>
      <c r="B1360" s="89">
        <f t="shared" si="693"/>
        <v>0</v>
      </c>
      <c r="C1360" s="89">
        <f t="shared" si="687"/>
        <v>3.1009221856947988E-9</v>
      </c>
      <c r="D1360" s="90">
        <f t="shared" si="701"/>
        <v>7205.03</v>
      </c>
      <c r="E1360" s="91">
        <f t="shared" si="690"/>
        <v>7245.38</v>
      </c>
      <c r="F1360" s="92">
        <f t="shared" si="691"/>
        <v>46193</v>
      </c>
      <c r="G1360" s="93">
        <f t="shared" si="694"/>
        <v>5.6002542668107669E-3</v>
      </c>
      <c r="H1360" s="94">
        <f t="shared" si="692"/>
        <v>46254</v>
      </c>
      <c r="I1360" s="94">
        <f t="shared" si="695"/>
        <v>46254</v>
      </c>
      <c r="J1360" s="95">
        <f t="shared" si="702"/>
        <v>23</v>
      </c>
      <c r="K1360" s="95">
        <f t="shared" si="689"/>
        <v>10</v>
      </c>
      <c r="L1360" s="8">
        <f t="shared" si="703"/>
        <v>1.00243105</v>
      </c>
      <c r="M1360" s="96">
        <f t="shared" si="688"/>
        <v>1.0056002500000001</v>
      </c>
      <c r="N1360" s="96">
        <f t="shared" si="683"/>
        <v>1.2255781659463836</v>
      </c>
      <c r="O1360" s="89">
        <f t="shared" si="686"/>
        <v>1.2285576</v>
      </c>
      <c r="P1360" s="89">
        <f t="shared" si="696"/>
        <v>0</v>
      </c>
      <c r="Q1360" s="11">
        <f t="shared" si="706"/>
        <v>0</v>
      </c>
      <c r="R1360" s="7">
        <f t="shared" si="704"/>
        <v>0</v>
      </c>
      <c r="S1360" s="89">
        <f t="shared" si="685"/>
        <v>0</v>
      </c>
      <c r="T1360" s="98">
        <f t="shared" si="705"/>
        <v>8.5000000000000006E-2</v>
      </c>
      <c r="U1360" s="97">
        <f t="shared" si="684"/>
        <v>10</v>
      </c>
      <c r="V1360" s="97">
        <v>252</v>
      </c>
      <c r="W1360" s="96">
        <f t="shared" si="697"/>
        <v>1.0032425469999999</v>
      </c>
      <c r="X1360" s="89">
        <f t="shared" si="698"/>
        <v>0</v>
      </c>
      <c r="Y1360" s="137">
        <f t="shared" si="699"/>
        <v>0</v>
      </c>
      <c r="Z1360" s="99" t="str">
        <f t="shared" si="707"/>
        <v>J=</v>
      </c>
      <c r="AA1360" s="94">
        <f t="shared" si="708"/>
        <v>46254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00"/>
        <v>46237</v>
      </c>
      <c r="B1361" s="89">
        <f t="shared" si="693"/>
        <v>0</v>
      </c>
      <c r="C1361" s="89">
        <f t="shared" si="687"/>
        <v>3.1009221856947988E-9</v>
      </c>
      <c r="D1361" s="90">
        <f t="shared" si="701"/>
        <v>7205.03</v>
      </c>
      <c r="E1361" s="91">
        <f t="shared" si="690"/>
        <v>7245.38</v>
      </c>
      <c r="F1361" s="92">
        <f t="shared" si="691"/>
        <v>46193</v>
      </c>
      <c r="G1361" s="93">
        <f t="shared" si="694"/>
        <v>5.6002542668107669E-3</v>
      </c>
      <c r="H1361" s="94">
        <f t="shared" si="692"/>
        <v>46254</v>
      </c>
      <c r="I1361" s="94">
        <f t="shared" si="695"/>
        <v>46254</v>
      </c>
      <c r="J1361" s="95">
        <f t="shared" si="702"/>
        <v>23</v>
      </c>
      <c r="K1361" s="95">
        <f t="shared" si="689"/>
        <v>10</v>
      </c>
      <c r="L1361" s="8">
        <f t="shared" si="703"/>
        <v>1.00243105</v>
      </c>
      <c r="M1361" s="96">
        <f t="shared" si="688"/>
        <v>1.0056002500000001</v>
      </c>
      <c r="N1361" s="96">
        <f t="shared" si="683"/>
        <v>1.2255781659463836</v>
      </c>
      <c r="O1361" s="89">
        <f t="shared" si="686"/>
        <v>1.2285576</v>
      </c>
      <c r="P1361" s="89">
        <f t="shared" si="696"/>
        <v>0</v>
      </c>
      <c r="Q1361" s="11">
        <f t="shared" si="706"/>
        <v>0</v>
      </c>
      <c r="R1361" s="7">
        <f t="shared" si="704"/>
        <v>0</v>
      </c>
      <c r="S1361" s="89">
        <f t="shared" si="685"/>
        <v>0</v>
      </c>
      <c r="T1361" s="98">
        <f t="shared" si="705"/>
        <v>8.5000000000000006E-2</v>
      </c>
      <c r="U1361" s="97">
        <f t="shared" si="684"/>
        <v>10</v>
      </c>
      <c r="V1361" s="97">
        <v>252</v>
      </c>
      <c r="W1361" s="96">
        <f t="shared" si="697"/>
        <v>1.0032425469999999</v>
      </c>
      <c r="X1361" s="89">
        <f t="shared" si="698"/>
        <v>0</v>
      </c>
      <c r="Y1361" s="137">
        <f t="shared" si="699"/>
        <v>0</v>
      </c>
      <c r="Z1361" s="99" t="str">
        <f t="shared" si="707"/>
        <v>J=</v>
      </c>
      <c r="AA1361" s="94">
        <f t="shared" si="708"/>
        <v>46254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00"/>
        <v>46238</v>
      </c>
      <c r="B1362" s="89">
        <f t="shared" si="693"/>
        <v>0</v>
      </c>
      <c r="C1362" s="89">
        <f t="shared" si="687"/>
        <v>3.1009221856947988E-9</v>
      </c>
      <c r="D1362" s="90">
        <f t="shared" si="701"/>
        <v>7205.03</v>
      </c>
      <c r="E1362" s="91">
        <f t="shared" si="690"/>
        <v>7245.38</v>
      </c>
      <c r="F1362" s="92">
        <f t="shared" si="691"/>
        <v>46193</v>
      </c>
      <c r="G1362" s="93">
        <f t="shared" si="694"/>
        <v>5.6002542668107669E-3</v>
      </c>
      <c r="H1362" s="94">
        <f t="shared" si="692"/>
        <v>46254</v>
      </c>
      <c r="I1362" s="94">
        <f t="shared" si="695"/>
        <v>46254</v>
      </c>
      <c r="J1362" s="95">
        <f t="shared" si="702"/>
        <v>23</v>
      </c>
      <c r="K1362" s="95">
        <f t="shared" si="689"/>
        <v>11</v>
      </c>
      <c r="L1362" s="8">
        <f t="shared" si="703"/>
        <v>1.00267448</v>
      </c>
      <c r="M1362" s="96">
        <f t="shared" si="688"/>
        <v>1.0056002500000001</v>
      </c>
      <c r="N1362" s="96">
        <f t="shared" si="683"/>
        <v>1.2255781659463836</v>
      </c>
      <c r="O1362" s="89">
        <f t="shared" si="686"/>
        <v>1.22885595</v>
      </c>
      <c r="P1362" s="89">
        <f t="shared" si="696"/>
        <v>0</v>
      </c>
      <c r="Q1362" s="11">
        <f t="shared" si="706"/>
        <v>0</v>
      </c>
      <c r="R1362" s="7">
        <f t="shared" si="704"/>
        <v>0</v>
      </c>
      <c r="S1362" s="89">
        <f t="shared" si="685"/>
        <v>0</v>
      </c>
      <c r="T1362" s="98">
        <f t="shared" si="705"/>
        <v>8.5000000000000006E-2</v>
      </c>
      <c r="U1362" s="97">
        <f t="shared" si="684"/>
        <v>11</v>
      </c>
      <c r="V1362" s="97">
        <v>252</v>
      </c>
      <c r="W1362" s="96">
        <f t="shared" si="697"/>
        <v>1.0035673789999999</v>
      </c>
      <c r="X1362" s="89">
        <f t="shared" si="698"/>
        <v>0</v>
      </c>
      <c r="Y1362" s="137">
        <f t="shared" si="699"/>
        <v>0</v>
      </c>
      <c r="Z1362" s="99" t="str">
        <f t="shared" si="707"/>
        <v>J=</v>
      </c>
      <c r="AA1362" s="94">
        <f t="shared" si="708"/>
        <v>46254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00"/>
        <v>46239</v>
      </c>
      <c r="B1363" s="89">
        <f t="shared" si="693"/>
        <v>0</v>
      </c>
      <c r="C1363" s="89">
        <f t="shared" si="687"/>
        <v>3.1009221856947988E-9</v>
      </c>
      <c r="D1363" s="90">
        <f t="shared" si="701"/>
        <v>7205.03</v>
      </c>
      <c r="E1363" s="91">
        <f t="shared" si="690"/>
        <v>7245.38</v>
      </c>
      <c r="F1363" s="92">
        <f t="shared" si="691"/>
        <v>46193</v>
      </c>
      <c r="G1363" s="93">
        <f t="shared" si="694"/>
        <v>5.6002542668107669E-3</v>
      </c>
      <c r="H1363" s="94">
        <f t="shared" si="692"/>
        <v>46254</v>
      </c>
      <c r="I1363" s="94">
        <f t="shared" si="695"/>
        <v>46254</v>
      </c>
      <c r="J1363" s="95">
        <f t="shared" si="702"/>
        <v>23</v>
      </c>
      <c r="K1363" s="95">
        <f t="shared" si="689"/>
        <v>12</v>
      </c>
      <c r="L1363" s="8">
        <f t="shared" si="703"/>
        <v>1.00291796</v>
      </c>
      <c r="M1363" s="96">
        <f t="shared" si="688"/>
        <v>1.0056002500000001</v>
      </c>
      <c r="N1363" s="96">
        <f t="shared" si="683"/>
        <v>1.2255781659463836</v>
      </c>
      <c r="O1363" s="89">
        <f t="shared" si="686"/>
        <v>1.22915435</v>
      </c>
      <c r="P1363" s="89">
        <f t="shared" si="696"/>
        <v>0</v>
      </c>
      <c r="Q1363" s="11">
        <f t="shared" si="706"/>
        <v>0</v>
      </c>
      <c r="R1363" s="7">
        <f t="shared" si="704"/>
        <v>0</v>
      </c>
      <c r="S1363" s="89">
        <f t="shared" si="685"/>
        <v>0</v>
      </c>
      <c r="T1363" s="98">
        <f t="shared" si="705"/>
        <v>8.5000000000000006E-2</v>
      </c>
      <c r="U1363" s="97">
        <f t="shared" si="684"/>
        <v>12</v>
      </c>
      <c r="V1363" s="97">
        <v>252</v>
      </c>
      <c r="W1363" s="96">
        <f t="shared" si="697"/>
        <v>1.003892317</v>
      </c>
      <c r="X1363" s="89">
        <f t="shared" si="698"/>
        <v>0</v>
      </c>
      <c r="Y1363" s="137">
        <f t="shared" si="699"/>
        <v>0</v>
      </c>
      <c r="Z1363" s="99" t="str">
        <f t="shared" si="707"/>
        <v>J=</v>
      </c>
      <c r="AA1363" s="94">
        <f t="shared" si="708"/>
        <v>46254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00"/>
        <v>46240</v>
      </c>
      <c r="B1364" s="89">
        <f t="shared" si="693"/>
        <v>0</v>
      </c>
      <c r="C1364" s="89">
        <f t="shared" si="687"/>
        <v>3.1009221856947988E-9</v>
      </c>
      <c r="D1364" s="90">
        <f t="shared" si="701"/>
        <v>7205.03</v>
      </c>
      <c r="E1364" s="91">
        <f t="shared" si="690"/>
        <v>7245.38</v>
      </c>
      <c r="F1364" s="92">
        <f t="shared" si="691"/>
        <v>46193</v>
      </c>
      <c r="G1364" s="93">
        <f t="shared" si="694"/>
        <v>5.6002542668107669E-3</v>
      </c>
      <c r="H1364" s="94">
        <f t="shared" si="692"/>
        <v>46254</v>
      </c>
      <c r="I1364" s="94">
        <f t="shared" si="695"/>
        <v>46254</v>
      </c>
      <c r="J1364" s="95">
        <f t="shared" si="702"/>
        <v>23</v>
      </c>
      <c r="K1364" s="95">
        <f t="shared" si="689"/>
        <v>13</v>
      </c>
      <c r="L1364" s="8">
        <f t="shared" si="703"/>
        <v>1.00316151</v>
      </c>
      <c r="M1364" s="96">
        <f t="shared" si="688"/>
        <v>1.0056002500000001</v>
      </c>
      <c r="N1364" s="96">
        <f t="shared" si="683"/>
        <v>1.2255781659463836</v>
      </c>
      <c r="O1364" s="89">
        <f t="shared" si="686"/>
        <v>1.22945284</v>
      </c>
      <c r="P1364" s="89">
        <f t="shared" si="696"/>
        <v>0</v>
      </c>
      <c r="Q1364" s="11">
        <f t="shared" si="706"/>
        <v>0</v>
      </c>
      <c r="R1364" s="7">
        <f t="shared" si="704"/>
        <v>0</v>
      </c>
      <c r="S1364" s="89">
        <f t="shared" si="685"/>
        <v>0</v>
      </c>
      <c r="T1364" s="98">
        <f t="shared" si="705"/>
        <v>8.5000000000000006E-2</v>
      </c>
      <c r="U1364" s="97">
        <f t="shared" si="684"/>
        <v>13</v>
      </c>
      <c r="V1364" s="97">
        <v>252</v>
      </c>
      <c r="W1364" s="96">
        <f t="shared" si="697"/>
        <v>1.0042173590000001</v>
      </c>
      <c r="X1364" s="89">
        <f t="shared" si="698"/>
        <v>0</v>
      </c>
      <c r="Y1364" s="137">
        <f t="shared" si="699"/>
        <v>0</v>
      </c>
      <c r="Z1364" s="99" t="str">
        <f t="shared" si="707"/>
        <v>J=</v>
      </c>
      <c r="AA1364" s="94">
        <f t="shared" si="708"/>
        <v>46254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00"/>
        <v>46241</v>
      </c>
      <c r="B1365" s="89">
        <f t="shared" si="693"/>
        <v>0</v>
      </c>
      <c r="C1365" s="89">
        <f t="shared" si="687"/>
        <v>3.1009221856947988E-9</v>
      </c>
      <c r="D1365" s="90">
        <f t="shared" si="701"/>
        <v>7205.03</v>
      </c>
      <c r="E1365" s="91">
        <f t="shared" si="690"/>
        <v>7245.38</v>
      </c>
      <c r="F1365" s="92">
        <f t="shared" si="691"/>
        <v>46193</v>
      </c>
      <c r="G1365" s="93">
        <f t="shared" si="694"/>
        <v>5.6002542668107669E-3</v>
      </c>
      <c r="H1365" s="94">
        <f t="shared" si="692"/>
        <v>46254</v>
      </c>
      <c r="I1365" s="94">
        <f t="shared" si="695"/>
        <v>46254</v>
      </c>
      <c r="J1365" s="95">
        <f t="shared" si="702"/>
        <v>23</v>
      </c>
      <c r="K1365" s="95">
        <f t="shared" si="689"/>
        <v>14</v>
      </c>
      <c r="L1365" s="8">
        <f t="shared" si="703"/>
        <v>1.00340512</v>
      </c>
      <c r="M1365" s="96">
        <f t="shared" si="688"/>
        <v>1.0056002500000001</v>
      </c>
      <c r="N1365" s="96">
        <f t="shared" si="683"/>
        <v>1.2255781659463836</v>
      </c>
      <c r="O1365" s="89">
        <f t="shared" si="686"/>
        <v>1.2297514000000001</v>
      </c>
      <c r="P1365" s="89">
        <f t="shared" si="696"/>
        <v>0</v>
      </c>
      <c r="Q1365" s="11">
        <f t="shared" si="706"/>
        <v>0</v>
      </c>
      <c r="R1365" s="7">
        <f t="shared" si="704"/>
        <v>0</v>
      </c>
      <c r="S1365" s="89">
        <f t="shared" si="685"/>
        <v>0</v>
      </c>
      <c r="T1365" s="98">
        <f t="shared" si="705"/>
        <v>8.5000000000000006E-2</v>
      </c>
      <c r="U1365" s="97">
        <f t="shared" si="684"/>
        <v>14</v>
      </c>
      <c r="V1365" s="97">
        <v>252</v>
      </c>
      <c r="W1365" s="96">
        <f t="shared" si="697"/>
        <v>1.0045425079999999</v>
      </c>
      <c r="X1365" s="89">
        <f t="shared" si="698"/>
        <v>0</v>
      </c>
      <c r="Y1365" s="137">
        <f t="shared" si="699"/>
        <v>0</v>
      </c>
      <c r="Z1365" s="99" t="str">
        <f t="shared" si="707"/>
        <v>J=</v>
      </c>
      <c r="AA1365" s="94">
        <f t="shared" si="708"/>
        <v>46254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00"/>
        <v>46242</v>
      </c>
      <c r="B1366" s="89">
        <f t="shared" si="693"/>
        <v>0</v>
      </c>
      <c r="C1366" s="89">
        <f t="shared" si="687"/>
        <v>3.1009221856947988E-9</v>
      </c>
      <c r="D1366" s="90">
        <f t="shared" si="701"/>
        <v>7205.03</v>
      </c>
      <c r="E1366" s="91">
        <f t="shared" si="690"/>
        <v>7245.38</v>
      </c>
      <c r="F1366" s="92">
        <f t="shared" si="691"/>
        <v>46193</v>
      </c>
      <c r="G1366" s="93">
        <f t="shared" si="694"/>
        <v>5.6002542668107669E-3</v>
      </c>
      <c r="H1366" s="94">
        <f t="shared" si="692"/>
        <v>46254</v>
      </c>
      <c r="I1366" s="94">
        <f t="shared" si="695"/>
        <v>46254</v>
      </c>
      <c r="J1366" s="95">
        <f t="shared" si="702"/>
        <v>23</v>
      </c>
      <c r="K1366" s="95">
        <f t="shared" si="689"/>
        <v>15</v>
      </c>
      <c r="L1366" s="8">
        <f t="shared" si="703"/>
        <v>1.00364879</v>
      </c>
      <c r="M1366" s="96">
        <f t="shared" si="688"/>
        <v>1.0056002500000001</v>
      </c>
      <c r="N1366" s="96">
        <f t="shared" si="683"/>
        <v>1.2255781659463836</v>
      </c>
      <c r="O1366" s="89">
        <f t="shared" si="686"/>
        <v>1.2300500400000001</v>
      </c>
      <c r="P1366" s="89">
        <f t="shared" si="696"/>
        <v>0</v>
      </c>
      <c r="Q1366" s="11">
        <f t="shared" si="706"/>
        <v>0</v>
      </c>
      <c r="R1366" s="7">
        <f t="shared" si="704"/>
        <v>0</v>
      </c>
      <c r="S1366" s="89">
        <f t="shared" si="685"/>
        <v>0</v>
      </c>
      <c r="T1366" s="98">
        <f t="shared" si="705"/>
        <v>8.5000000000000006E-2</v>
      </c>
      <c r="U1366" s="97">
        <f t="shared" si="684"/>
        <v>15</v>
      </c>
      <c r="V1366" s="97">
        <v>252</v>
      </c>
      <c r="W1366" s="96">
        <f t="shared" si="697"/>
        <v>1.0048677610000001</v>
      </c>
      <c r="X1366" s="89">
        <f t="shared" si="698"/>
        <v>0</v>
      </c>
      <c r="Y1366" s="137">
        <f t="shared" si="699"/>
        <v>0</v>
      </c>
      <c r="Z1366" s="99" t="str">
        <f t="shared" si="707"/>
        <v>J=</v>
      </c>
      <c r="AA1366" s="94">
        <f t="shared" si="708"/>
        <v>46254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00"/>
        <v>46243</v>
      </c>
      <c r="B1367" s="89">
        <f t="shared" si="693"/>
        <v>0</v>
      </c>
      <c r="C1367" s="89">
        <f t="shared" si="687"/>
        <v>3.1009221856947988E-9</v>
      </c>
      <c r="D1367" s="90">
        <f t="shared" si="701"/>
        <v>7205.03</v>
      </c>
      <c r="E1367" s="91">
        <f t="shared" si="690"/>
        <v>7245.38</v>
      </c>
      <c r="F1367" s="92">
        <f t="shared" si="691"/>
        <v>46193</v>
      </c>
      <c r="G1367" s="93">
        <f t="shared" si="694"/>
        <v>5.6002542668107669E-3</v>
      </c>
      <c r="H1367" s="94">
        <f t="shared" si="692"/>
        <v>46254</v>
      </c>
      <c r="I1367" s="94">
        <f t="shared" si="695"/>
        <v>46254</v>
      </c>
      <c r="J1367" s="95">
        <f t="shared" si="702"/>
        <v>23</v>
      </c>
      <c r="K1367" s="95">
        <f t="shared" si="689"/>
        <v>15</v>
      </c>
      <c r="L1367" s="8">
        <f t="shared" si="703"/>
        <v>1.00364879</v>
      </c>
      <c r="M1367" s="96">
        <f t="shared" si="688"/>
        <v>1.0056002500000001</v>
      </c>
      <c r="N1367" s="96">
        <f t="shared" si="683"/>
        <v>1.2255781659463836</v>
      </c>
      <c r="O1367" s="89">
        <f t="shared" si="686"/>
        <v>1.2300500400000001</v>
      </c>
      <c r="P1367" s="89">
        <f t="shared" si="696"/>
        <v>0</v>
      </c>
      <c r="Q1367" s="11">
        <f t="shared" si="706"/>
        <v>0</v>
      </c>
      <c r="R1367" s="7">
        <f t="shared" si="704"/>
        <v>0</v>
      </c>
      <c r="S1367" s="89">
        <f t="shared" si="685"/>
        <v>0</v>
      </c>
      <c r="T1367" s="98">
        <f t="shared" si="705"/>
        <v>8.5000000000000006E-2</v>
      </c>
      <c r="U1367" s="97">
        <f t="shared" si="684"/>
        <v>15</v>
      </c>
      <c r="V1367" s="97">
        <v>252</v>
      </c>
      <c r="W1367" s="96">
        <f t="shared" si="697"/>
        <v>1.0048677610000001</v>
      </c>
      <c r="X1367" s="89">
        <f t="shared" si="698"/>
        <v>0</v>
      </c>
      <c r="Y1367" s="137">
        <f t="shared" si="699"/>
        <v>0</v>
      </c>
      <c r="Z1367" s="99" t="str">
        <f t="shared" si="707"/>
        <v>J=</v>
      </c>
      <c r="AA1367" s="94">
        <f t="shared" si="708"/>
        <v>46254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00"/>
        <v>46244</v>
      </c>
      <c r="B1368" s="89">
        <f t="shared" si="693"/>
        <v>0</v>
      </c>
      <c r="C1368" s="89">
        <f t="shared" si="687"/>
        <v>3.1009221856947988E-9</v>
      </c>
      <c r="D1368" s="90">
        <f t="shared" si="701"/>
        <v>7205.03</v>
      </c>
      <c r="E1368" s="91">
        <f t="shared" si="690"/>
        <v>7245.38</v>
      </c>
      <c r="F1368" s="92">
        <f t="shared" si="691"/>
        <v>46193</v>
      </c>
      <c r="G1368" s="93">
        <f t="shared" si="694"/>
        <v>5.6002542668107669E-3</v>
      </c>
      <c r="H1368" s="94">
        <f t="shared" si="692"/>
        <v>46254</v>
      </c>
      <c r="I1368" s="94">
        <f t="shared" si="695"/>
        <v>46254</v>
      </c>
      <c r="J1368" s="95">
        <f t="shared" si="702"/>
        <v>23</v>
      </c>
      <c r="K1368" s="95">
        <f t="shared" si="689"/>
        <v>15</v>
      </c>
      <c r="L1368" s="8">
        <f t="shared" si="703"/>
        <v>1.00364879</v>
      </c>
      <c r="M1368" s="96">
        <f t="shared" si="688"/>
        <v>1.0056002500000001</v>
      </c>
      <c r="N1368" s="96">
        <f t="shared" si="683"/>
        <v>1.2255781659463836</v>
      </c>
      <c r="O1368" s="89">
        <f t="shared" si="686"/>
        <v>1.2300500400000001</v>
      </c>
      <c r="P1368" s="89">
        <f t="shared" si="696"/>
        <v>0</v>
      </c>
      <c r="Q1368" s="11">
        <f t="shared" si="706"/>
        <v>0</v>
      </c>
      <c r="R1368" s="7">
        <f t="shared" si="704"/>
        <v>0</v>
      </c>
      <c r="S1368" s="89">
        <f t="shared" si="685"/>
        <v>0</v>
      </c>
      <c r="T1368" s="98">
        <f t="shared" si="705"/>
        <v>8.5000000000000006E-2</v>
      </c>
      <c r="U1368" s="97">
        <f t="shared" si="684"/>
        <v>15</v>
      </c>
      <c r="V1368" s="97">
        <v>252</v>
      </c>
      <c r="W1368" s="96">
        <f t="shared" si="697"/>
        <v>1.0048677610000001</v>
      </c>
      <c r="X1368" s="89">
        <f t="shared" si="698"/>
        <v>0</v>
      </c>
      <c r="Y1368" s="137">
        <f t="shared" si="699"/>
        <v>0</v>
      </c>
      <c r="Z1368" s="99" t="str">
        <f t="shared" si="707"/>
        <v>J=</v>
      </c>
      <c r="AA1368" s="94">
        <f t="shared" si="708"/>
        <v>46254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00"/>
        <v>46245</v>
      </c>
      <c r="B1369" s="89">
        <f t="shared" si="693"/>
        <v>0</v>
      </c>
      <c r="C1369" s="89">
        <f t="shared" si="687"/>
        <v>3.1009221856947988E-9</v>
      </c>
      <c r="D1369" s="90">
        <f t="shared" si="701"/>
        <v>7205.03</v>
      </c>
      <c r="E1369" s="91">
        <f t="shared" si="690"/>
        <v>7245.38</v>
      </c>
      <c r="F1369" s="92">
        <f t="shared" si="691"/>
        <v>46193</v>
      </c>
      <c r="G1369" s="93">
        <f t="shared" si="694"/>
        <v>5.6002542668107669E-3</v>
      </c>
      <c r="H1369" s="94">
        <f t="shared" si="692"/>
        <v>46254</v>
      </c>
      <c r="I1369" s="94">
        <f t="shared" si="695"/>
        <v>46254</v>
      </c>
      <c r="J1369" s="95">
        <f t="shared" si="702"/>
        <v>23</v>
      </c>
      <c r="K1369" s="95">
        <f t="shared" si="689"/>
        <v>16</v>
      </c>
      <c r="L1369" s="8">
        <f t="shared" si="703"/>
        <v>1.00389251</v>
      </c>
      <c r="M1369" s="96">
        <f t="shared" si="688"/>
        <v>1.0056002500000001</v>
      </c>
      <c r="N1369" s="96">
        <f t="shared" si="683"/>
        <v>1.2255781659463836</v>
      </c>
      <c r="O1369" s="89">
        <f t="shared" si="686"/>
        <v>1.2303487399999999</v>
      </c>
      <c r="P1369" s="89">
        <f t="shared" si="696"/>
        <v>0</v>
      </c>
      <c r="Q1369" s="11">
        <f t="shared" si="706"/>
        <v>0</v>
      </c>
      <c r="R1369" s="7">
        <f t="shared" si="704"/>
        <v>0</v>
      </c>
      <c r="S1369" s="89">
        <f t="shared" si="685"/>
        <v>0</v>
      </c>
      <c r="T1369" s="98">
        <f t="shared" si="705"/>
        <v>8.5000000000000006E-2</v>
      </c>
      <c r="U1369" s="97">
        <f t="shared" si="684"/>
        <v>16</v>
      </c>
      <c r="V1369" s="97">
        <v>252</v>
      </c>
      <c r="W1369" s="96">
        <f t="shared" si="697"/>
        <v>1.0051931190000001</v>
      </c>
      <c r="X1369" s="89">
        <f t="shared" si="698"/>
        <v>0</v>
      </c>
      <c r="Y1369" s="137">
        <f t="shared" si="699"/>
        <v>0</v>
      </c>
      <c r="Z1369" s="99" t="str">
        <f t="shared" si="707"/>
        <v>J=</v>
      </c>
      <c r="AA1369" s="94">
        <f t="shared" si="708"/>
        <v>46254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00"/>
        <v>46246</v>
      </c>
      <c r="B1370" s="89">
        <f t="shared" si="693"/>
        <v>0</v>
      </c>
      <c r="C1370" s="89">
        <f t="shared" si="687"/>
        <v>3.1009221856947988E-9</v>
      </c>
      <c r="D1370" s="90">
        <f t="shared" si="701"/>
        <v>7205.03</v>
      </c>
      <c r="E1370" s="91">
        <f t="shared" si="690"/>
        <v>7245.38</v>
      </c>
      <c r="F1370" s="92">
        <f t="shared" si="691"/>
        <v>46193</v>
      </c>
      <c r="G1370" s="93">
        <f t="shared" si="694"/>
        <v>5.6002542668107669E-3</v>
      </c>
      <c r="H1370" s="94">
        <f t="shared" si="692"/>
        <v>46254</v>
      </c>
      <c r="I1370" s="94">
        <f t="shared" si="695"/>
        <v>46254</v>
      </c>
      <c r="J1370" s="95">
        <f t="shared" si="702"/>
        <v>23</v>
      </c>
      <c r="K1370" s="95">
        <f t="shared" si="689"/>
        <v>17</v>
      </c>
      <c r="L1370" s="8">
        <f t="shared" si="703"/>
        <v>1.0041363000000001</v>
      </c>
      <c r="M1370" s="96">
        <f t="shared" si="688"/>
        <v>1.0056002500000001</v>
      </c>
      <c r="N1370" s="96">
        <f t="shared" si="683"/>
        <v>1.2255781659463836</v>
      </c>
      <c r="O1370" s="89">
        <f t="shared" si="686"/>
        <v>1.23064752</v>
      </c>
      <c r="P1370" s="89">
        <f t="shared" si="696"/>
        <v>0</v>
      </c>
      <c r="Q1370" s="11">
        <f t="shared" si="706"/>
        <v>0</v>
      </c>
      <c r="R1370" s="7">
        <f t="shared" si="704"/>
        <v>0</v>
      </c>
      <c r="S1370" s="89">
        <f t="shared" si="685"/>
        <v>0</v>
      </c>
      <c r="T1370" s="98">
        <f t="shared" si="705"/>
        <v>8.5000000000000006E-2</v>
      </c>
      <c r="U1370" s="97">
        <f t="shared" si="684"/>
        <v>17</v>
      </c>
      <c r="V1370" s="97">
        <v>252</v>
      </c>
      <c r="W1370" s="96">
        <f t="shared" si="697"/>
        <v>1.005518583</v>
      </c>
      <c r="X1370" s="89">
        <f t="shared" si="698"/>
        <v>0</v>
      </c>
      <c r="Y1370" s="137">
        <f t="shared" si="699"/>
        <v>0</v>
      </c>
      <c r="Z1370" s="99" t="str">
        <f t="shared" si="707"/>
        <v>J=</v>
      </c>
      <c r="AA1370" s="94">
        <f t="shared" si="708"/>
        <v>46254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00"/>
        <v>46247</v>
      </c>
      <c r="B1371" s="89">
        <f t="shared" si="693"/>
        <v>0</v>
      </c>
      <c r="C1371" s="89">
        <f t="shared" si="687"/>
        <v>3.1009221856947988E-9</v>
      </c>
      <c r="D1371" s="90">
        <f t="shared" si="701"/>
        <v>7205.03</v>
      </c>
      <c r="E1371" s="91">
        <f t="shared" si="690"/>
        <v>7245.38</v>
      </c>
      <c r="F1371" s="92">
        <f t="shared" si="691"/>
        <v>46193</v>
      </c>
      <c r="G1371" s="93">
        <f t="shared" si="694"/>
        <v>5.6002542668107669E-3</v>
      </c>
      <c r="H1371" s="94">
        <f t="shared" si="692"/>
        <v>46254</v>
      </c>
      <c r="I1371" s="94">
        <f t="shared" si="695"/>
        <v>46254</v>
      </c>
      <c r="J1371" s="95">
        <f t="shared" si="702"/>
        <v>23</v>
      </c>
      <c r="K1371" s="95">
        <f t="shared" si="689"/>
        <v>18</v>
      </c>
      <c r="L1371" s="8">
        <f t="shared" si="703"/>
        <v>1.0043801400000001</v>
      </c>
      <c r="M1371" s="96">
        <f t="shared" si="688"/>
        <v>1.0056002500000001</v>
      </c>
      <c r="N1371" s="96">
        <f t="shared" si="683"/>
        <v>1.2255781659463836</v>
      </c>
      <c r="O1371" s="89">
        <f t="shared" si="686"/>
        <v>1.2309463599999999</v>
      </c>
      <c r="P1371" s="89">
        <f t="shared" si="696"/>
        <v>0</v>
      </c>
      <c r="Q1371" s="11">
        <f t="shared" si="706"/>
        <v>0</v>
      </c>
      <c r="R1371" s="7">
        <f t="shared" si="704"/>
        <v>0</v>
      </c>
      <c r="S1371" s="89">
        <f t="shared" si="685"/>
        <v>0</v>
      </c>
      <c r="T1371" s="98">
        <f t="shared" si="705"/>
        <v>8.5000000000000006E-2</v>
      </c>
      <c r="U1371" s="97">
        <f t="shared" si="684"/>
        <v>18</v>
      </c>
      <c r="V1371" s="97">
        <v>252</v>
      </c>
      <c r="W1371" s="96">
        <f t="shared" si="697"/>
        <v>1.005844153</v>
      </c>
      <c r="X1371" s="89">
        <f t="shared" si="698"/>
        <v>0</v>
      </c>
      <c r="Y1371" s="137">
        <f t="shared" si="699"/>
        <v>0</v>
      </c>
      <c r="Z1371" s="99" t="str">
        <f t="shared" si="707"/>
        <v>J=</v>
      </c>
      <c r="AA1371" s="94">
        <f t="shared" si="708"/>
        <v>46254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00"/>
        <v>46248</v>
      </c>
      <c r="B1372" s="89">
        <f t="shared" si="693"/>
        <v>0</v>
      </c>
      <c r="C1372" s="89">
        <f t="shared" si="687"/>
        <v>3.1009221856947988E-9</v>
      </c>
      <c r="D1372" s="90">
        <f t="shared" si="701"/>
        <v>7205.03</v>
      </c>
      <c r="E1372" s="91">
        <f t="shared" si="690"/>
        <v>7245.38</v>
      </c>
      <c r="F1372" s="92">
        <f t="shared" si="691"/>
        <v>46193</v>
      </c>
      <c r="G1372" s="93">
        <f t="shared" si="694"/>
        <v>5.6002542668107669E-3</v>
      </c>
      <c r="H1372" s="94">
        <f t="shared" si="692"/>
        <v>46254</v>
      </c>
      <c r="I1372" s="94">
        <f t="shared" si="695"/>
        <v>46254</v>
      </c>
      <c r="J1372" s="95">
        <f t="shared" si="702"/>
        <v>23</v>
      </c>
      <c r="K1372" s="95">
        <f t="shared" si="689"/>
        <v>19</v>
      </c>
      <c r="L1372" s="8">
        <f t="shared" si="703"/>
        <v>1.0046240399999999</v>
      </c>
      <c r="M1372" s="96">
        <f t="shared" si="688"/>
        <v>1.0056002500000001</v>
      </c>
      <c r="N1372" s="96">
        <f t="shared" si="683"/>
        <v>1.2255781659463836</v>
      </c>
      <c r="O1372" s="89">
        <f t="shared" si="686"/>
        <v>1.23124528</v>
      </c>
      <c r="P1372" s="89">
        <f t="shared" si="696"/>
        <v>0</v>
      </c>
      <c r="Q1372" s="11">
        <f t="shared" si="706"/>
        <v>0</v>
      </c>
      <c r="R1372" s="7">
        <f t="shared" si="704"/>
        <v>0</v>
      </c>
      <c r="S1372" s="89">
        <f t="shared" si="685"/>
        <v>0</v>
      </c>
      <c r="T1372" s="98">
        <f t="shared" si="705"/>
        <v>8.5000000000000006E-2</v>
      </c>
      <c r="U1372" s="97">
        <f t="shared" si="684"/>
        <v>19</v>
      </c>
      <c r="V1372" s="97">
        <v>252</v>
      </c>
      <c r="W1372" s="96">
        <f t="shared" si="697"/>
        <v>1.0061698269999999</v>
      </c>
      <c r="X1372" s="89">
        <f t="shared" si="698"/>
        <v>0</v>
      </c>
      <c r="Y1372" s="137">
        <f t="shared" si="699"/>
        <v>0</v>
      </c>
      <c r="Z1372" s="99" t="str">
        <f t="shared" si="707"/>
        <v>J=</v>
      </c>
      <c r="AA1372" s="94">
        <f t="shared" si="708"/>
        <v>46254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00"/>
        <v>46249</v>
      </c>
      <c r="B1373" s="89">
        <f t="shared" si="693"/>
        <v>0</v>
      </c>
      <c r="C1373" s="89">
        <f t="shared" si="687"/>
        <v>3.1009221856947988E-9</v>
      </c>
      <c r="D1373" s="90">
        <f t="shared" si="701"/>
        <v>7205.03</v>
      </c>
      <c r="E1373" s="91">
        <f t="shared" si="690"/>
        <v>7245.38</v>
      </c>
      <c r="F1373" s="92">
        <f t="shared" si="691"/>
        <v>46193</v>
      </c>
      <c r="G1373" s="93">
        <f t="shared" si="694"/>
        <v>5.6002542668107669E-3</v>
      </c>
      <c r="H1373" s="94">
        <f t="shared" si="692"/>
        <v>46254</v>
      </c>
      <c r="I1373" s="94">
        <f t="shared" si="695"/>
        <v>46254</v>
      </c>
      <c r="J1373" s="95">
        <f t="shared" si="702"/>
        <v>23</v>
      </c>
      <c r="K1373" s="95">
        <f t="shared" si="689"/>
        <v>20</v>
      </c>
      <c r="L1373" s="8">
        <f t="shared" si="703"/>
        <v>1.00486801</v>
      </c>
      <c r="M1373" s="96">
        <f t="shared" si="688"/>
        <v>1.0056002500000001</v>
      </c>
      <c r="N1373" s="96">
        <f t="shared" si="683"/>
        <v>1.2255781659463836</v>
      </c>
      <c r="O1373" s="89">
        <f t="shared" si="686"/>
        <v>1.23154429</v>
      </c>
      <c r="P1373" s="89">
        <f t="shared" si="696"/>
        <v>0</v>
      </c>
      <c r="Q1373" s="11">
        <f t="shared" si="706"/>
        <v>0</v>
      </c>
      <c r="R1373" s="7">
        <f t="shared" si="704"/>
        <v>0</v>
      </c>
      <c r="S1373" s="89">
        <f t="shared" si="685"/>
        <v>0</v>
      </c>
      <c r="T1373" s="98">
        <f t="shared" si="705"/>
        <v>8.5000000000000006E-2</v>
      </c>
      <c r="U1373" s="97">
        <f t="shared" si="684"/>
        <v>20</v>
      </c>
      <c r="V1373" s="97">
        <v>252</v>
      </c>
      <c r="W1373" s="96">
        <f t="shared" si="697"/>
        <v>1.006495608</v>
      </c>
      <c r="X1373" s="89">
        <f t="shared" si="698"/>
        <v>0</v>
      </c>
      <c r="Y1373" s="137">
        <f t="shared" si="699"/>
        <v>0</v>
      </c>
      <c r="Z1373" s="99" t="str">
        <f t="shared" si="707"/>
        <v>J=</v>
      </c>
      <c r="AA1373" s="94">
        <f t="shared" si="708"/>
        <v>46254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00"/>
        <v>46250</v>
      </c>
      <c r="B1374" s="89">
        <f t="shared" si="693"/>
        <v>0</v>
      </c>
      <c r="C1374" s="89">
        <f t="shared" si="687"/>
        <v>3.1009221856947988E-9</v>
      </c>
      <c r="D1374" s="90">
        <f t="shared" si="701"/>
        <v>7205.03</v>
      </c>
      <c r="E1374" s="91">
        <f t="shared" si="690"/>
        <v>7245.38</v>
      </c>
      <c r="F1374" s="92">
        <f t="shared" si="691"/>
        <v>46193</v>
      </c>
      <c r="G1374" s="93">
        <f t="shared" si="694"/>
        <v>5.6002542668107669E-3</v>
      </c>
      <c r="H1374" s="94">
        <f t="shared" si="692"/>
        <v>46254</v>
      </c>
      <c r="I1374" s="94">
        <f t="shared" si="695"/>
        <v>46254</v>
      </c>
      <c r="J1374" s="95">
        <f t="shared" si="702"/>
        <v>23</v>
      </c>
      <c r="K1374" s="95">
        <f t="shared" si="689"/>
        <v>20</v>
      </c>
      <c r="L1374" s="8">
        <f t="shared" si="703"/>
        <v>1.00486801</v>
      </c>
      <c r="M1374" s="96">
        <f t="shared" si="688"/>
        <v>1.0056002500000001</v>
      </c>
      <c r="N1374" s="96">
        <f t="shared" si="683"/>
        <v>1.2255781659463836</v>
      </c>
      <c r="O1374" s="89">
        <f t="shared" si="686"/>
        <v>1.23154429</v>
      </c>
      <c r="P1374" s="89">
        <f t="shared" si="696"/>
        <v>0</v>
      </c>
      <c r="Q1374" s="11">
        <f t="shared" si="706"/>
        <v>0</v>
      </c>
      <c r="R1374" s="7">
        <f t="shared" si="704"/>
        <v>0</v>
      </c>
      <c r="S1374" s="89">
        <f t="shared" si="685"/>
        <v>0</v>
      </c>
      <c r="T1374" s="98">
        <f t="shared" si="705"/>
        <v>8.5000000000000006E-2</v>
      </c>
      <c r="U1374" s="97">
        <f t="shared" si="684"/>
        <v>20</v>
      </c>
      <c r="V1374" s="97">
        <v>252</v>
      </c>
      <c r="W1374" s="96">
        <f t="shared" si="697"/>
        <v>1.006495608</v>
      </c>
      <c r="X1374" s="89">
        <f t="shared" si="698"/>
        <v>0</v>
      </c>
      <c r="Y1374" s="137">
        <f t="shared" si="699"/>
        <v>0</v>
      </c>
      <c r="Z1374" s="99" t="str">
        <f t="shared" si="707"/>
        <v>J=</v>
      </c>
      <c r="AA1374" s="94">
        <f t="shared" si="708"/>
        <v>46254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00"/>
        <v>46251</v>
      </c>
      <c r="B1375" s="89">
        <f t="shared" si="693"/>
        <v>0</v>
      </c>
      <c r="C1375" s="89">
        <f t="shared" si="687"/>
        <v>3.1009221856947988E-9</v>
      </c>
      <c r="D1375" s="90">
        <f t="shared" si="701"/>
        <v>7205.03</v>
      </c>
      <c r="E1375" s="91">
        <f t="shared" si="690"/>
        <v>7245.38</v>
      </c>
      <c r="F1375" s="92">
        <f t="shared" si="691"/>
        <v>46193</v>
      </c>
      <c r="G1375" s="93">
        <f t="shared" si="694"/>
        <v>5.6002542668107669E-3</v>
      </c>
      <c r="H1375" s="94">
        <f t="shared" si="692"/>
        <v>46254</v>
      </c>
      <c r="I1375" s="94">
        <f t="shared" si="695"/>
        <v>46254</v>
      </c>
      <c r="J1375" s="95">
        <f t="shared" si="702"/>
        <v>23</v>
      </c>
      <c r="K1375" s="95">
        <f t="shared" si="689"/>
        <v>20</v>
      </c>
      <c r="L1375" s="8">
        <f t="shared" si="703"/>
        <v>1.00486801</v>
      </c>
      <c r="M1375" s="96">
        <f t="shared" si="688"/>
        <v>1.0056002500000001</v>
      </c>
      <c r="N1375" s="96">
        <f t="shared" ref="N1375:N1438" si="709">IF(I1375&gt;I1374,N1374*M1375,N1374)</f>
        <v>1.2255781659463836</v>
      </c>
      <c r="O1375" s="89">
        <f t="shared" si="686"/>
        <v>1.23154429</v>
      </c>
      <c r="P1375" s="89">
        <f t="shared" si="696"/>
        <v>0</v>
      </c>
      <c r="Q1375" s="11">
        <f t="shared" si="706"/>
        <v>0</v>
      </c>
      <c r="R1375" s="7">
        <f t="shared" si="704"/>
        <v>0</v>
      </c>
      <c r="S1375" s="89">
        <f t="shared" si="685"/>
        <v>0</v>
      </c>
      <c r="T1375" s="98">
        <f t="shared" si="705"/>
        <v>8.5000000000000006E-2</v>
      </c>
      <c r="U1375" s="97">
        <f t="shared" si="684"/>
        <v>20</v>
      </c>
      <c r="V1375" s="97">
        <v>252</v>
      </c>
      <c r="W1375" s="96">
        <f t="shared" si="697"/>
        <v>1.006495608</v>
      </c>
      <c r="X1375" s="89">
        <f t="shared" si="698"/>
        <v>0</v>
      </c>
      <c r="Y1375" s="137">
        <f t="shared" si="699"/>
        <v>0</v>
      </c>
      <c r="Z1375" s="99" t="str">
        <f t="shared" si="707"/>
        <v>J=</v>
      </c>
      <c r="AA1375" s="94">
        <f t="shared" si="708"/>
        <v>46254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00"/>
        <v>46252</v>
      </c>
      <c r="B1376" s="89">
        <f t="shared" si="693"/>
        <v>0</v>
      </c>
      <c r="C1376" s="89">
        <f t="shared" si="687"/>
        <v>3.1009221856947988E-9</v>
      </c>
      <c r="D1376" s="90">
        <f t="shared" si="701"/>
        <v>7205.03</v>
      </c>
      <c r="E1376" s="91">
        <f t="shared" si="690"/>
        <v>7245.38</v>
      </c>
      <c r="F1376" s="92">
        <f t="shared" si="691"/>
        <v>46193</v>
      </c>
      <c r="G1376" s="93">
        <f t="shared" si="694"/>
        <v>5.6002542668107669E-3</v>
      </c>
      <c r="H1376" s="94">
        <f t="shared" si="692"/>
        <v>46254</v>
      </c>
      <c r="I1376" s="94">
        <f t="shared" si="695"/>
        <v>46254</v>
      </c>
      <c r="J1376" s="95">
        <f t="shared" si="702"/>
        <v>23</v>
      </c>
      <c r="K1376" s="95">
        <f t="shared" si="689"/>
        <v>21</v>
      </c>
      <c r="L1376" s="8">
        <f t="shared" si="703"/>
        <v>1.00511203</v>
      </c>
      <c r="M1376" s="96">
        <f t="shared" si="688"/>
        <v>1.0056002500000001</v>
      </c>
      <c r="N1376" s="96">
        <f t="shared" si="709"/>
        <v>1.2255781659463836</v>
      </c>
      <c r="O1376" s="89">
        <f t="shared" si="686"/>
        <v>1.2318433499999999</v>
      </c>
      <c r="P1376" s="89">
        <f t="shared" si="696"/>
        <v>0</v>
      </c>
      <c r="Q1376" s="11">
        <f t="shared" si="706"/>
        <v>0</v>
      </c>
      <c r="R1376" s="7">
        <f t="shared" si="704"/>
        <v>0</v>
      </c>
      <c r="S1376" s="89">
        <f t="shared" si="685"/>
        <v>0</v>
      </c>
      <c r="T1376" s="98">
        <f t="shared" si="705"/>
        <v>8.5000000000000006E-2</v>
      </c>
      <c r="U1376" s="97">
        <f t="shared" si="684"/>
        <v>21</v>
      </c>
      <c r="V1376" s="97">
        <v>252</v>
      </c>
      <c r="W1376" s="96">
        <f t="shared" si="697"/>
        <v>1.0068214929999999</v>
      </c>
      <c r="X1376" s="89">
        <f t="shared" si="698"/>
        <v>0</v>
      </c>
      <c r="Y1376" s="137">
        <f t="shared" si="699"/>
        <v>0</v>
      </c>
      <c r="Z1376" s="99" t="str">
        <f t="shared" si="707"/>
        <v>J=</v>
      </c>
      <c r="AA1376" s="94">
        <f t="shared" si="708"/>
        <v>46254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00"/>
        <v>46253</v>
      </c>
      <c r="B1377" s="89">
        <f t="shared" si="693"/>
        <v>0</v>
      </c>
      <c r="C1377" s="89">
        <f t="shared" si="687"/>
        <v>3.1009221856947988E-9</v>
      </c>
      <c r="D1377" s="90">
        <f t="shared" si="701"/>
        <v>7205.03</v>
      </c>
      <c r="E1377" s="91">
        <f t="shared" si="690"/>
        <v>7245.38</v>
      </c>
      <c r="F1377" s="92">
        <f t="shared" si="691"/>
        <v>46193</v>
      </c>
      <c r="G1377" s="93">
        <f t="shared" si="694"/>
        <v>5.6002542668107669E-3</v>
      </c>
      <c r="H1377" s="94">
        <f t="shared" si="692"/>
        <v>46254</v>
      </c>
      <c r="I1377" s="94">
        <f t="shared" si="695"/>
        <v>46254</v>
      </c>
      <c r="J1377" s="95">
        <f t="shared" si="702"/>
        <v>23</v>
      </c>
      <c r="K1377" s="95">
        <f t="shared" si="689"/>
        <v>22</v>
      </c>
      <c r="L1377" s="8">
        <f t="shared" si="703"/>
        <v>1.0053561099999999</v>
      </c>
      <c r="M1377" s="96">
        <f t="shared" si="688"/>
        <v>1.0056002500000001</v>
      </c>
      <c r="N1377" s="96">
        <f t="shared" si="709"/>
        <v>1.2255781659463836</v>
      </c>
      <c r="O1377" s="89">
        <f t="shared" si="686"/>
        <v>1.23214249</v>
      </c>
      <c r="P1377" s="89">
        <f t="shared" si="696"/>
        <v>0</v>
      </c>
      <c r="Q1377" s="11">
        <f t="shared" si="706"/>
        <v>0</v>
      </c>
      <c r="R1377" s="7">
        <f t="shared" si="704"/>
        <v>0</v>
      </c>
      <c r="S1377" s="89">
        <f t="shared" si="685"/>
        <v>0</v>
      </c>
      <c r="T1377" s="98">
        <f t="shared" si="705"/>
        <v>8.5000000000000006E-2</v>
      </c>
      <c r="U1377" s="97">
        <f t="shared" si="684"/>
        <v>22</v>
      </c>
      <c r="V1377" s="97">
        <v>252</v>
      </c>
      <c r="W1377" s="96">
        <f t="shared" si="697"/>
        <v>1.007147485</v>
      </c>
      <c r="X1377" s="89">
        <f t="shared" si="698"/>
        <v>0</v>
      </c>
      <c r="Y1377" s="137">
        <f t="shared" si="699"/>
        <v>0</v>
      </c>
      <c r="Z1377" s="99" t="str">
        <f t="shared" si="707"/>
        <v>J=</v>
      </c>
      <c r="AA1377" s="94">
        <f t="shared" si="708"/>
        <v>46254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00"/>
        <v>46254</v>
      </c>
      <c r="B1378" s="89">
        <f t="shared" si="693"/>
        <v>0</v>
      </c>
      <c r="C1378" s="89">
        <f t="shared" si="687"/>
        <v>3.1009221856947988E-9</v>
      </c>
      <c r="D1378" s="90">
        <f t="shared" si="701"/>
        <v>7205.03</v>
      </c>
      <c r="E1378" s="91">
        <f t="shared" si="690"/>
        <v>7245.38</v>
      </c>
      <c r="F1378" s="92">
        <f t="shared" si="691"/>
        <v>46193</v>
      </c>
      <c r="G1378" s="93">
        <f t="shared" si="694"/>
        <v>5.6002542668107669E-3</v>
      </c>
      <c r="H1378" s="94">
        <f t="shared" si="692"/>
        <v>46286</v>
      </c>
      <c r="I1378" s="94">
        <f t="shared" si="695"/>
        <v>46254</v>
      </c>
      <c r="J1378" s="95">
        <f t="shared" si="702"/>
        <v>23</v>
      </c>
      <c r="K1378" s="95">
        <f t="shared" si="689"/>
        <v>23</v>
      </c>
      <c r="L1378" s="8">
        <f t="shared" si="703"/>
        <v>1.0056002500000001</v>
      </c>
      <c r="M1378" s="96">
        <f t="shared" si="688"/>
        <v>1.0056002500000001</v>
      </c>
      <c r="N1378" s="96">
        <f t="shared" si="709"/>
        <v>1.2255781659463836</v>
      </c>
      <c r="O1378" s="89">
        <f t="shared" si="686"/>
        <v>1.23244171</v>
      </c>
      <c r="P1378" s="89">
        <f t="shared" si="696"/>
        <v>0</v>
      </c>
      <c r="Q1378" s="11">
        <f t="shared" si="706"/>
        <v>45</v>
      </c>
      <c r="R1378" s="7">
        <f t="shared" si="704"/>
        <v>3.7971999999999999E-2</v>
      </c>
      <c r="S1378" s="89">
        <f t="shared" si="685"/>
        <v>0</v>
      </c>
      <c r="T1378" s="98">
        <f t="shared" si="705"/>
        <v>8.5000000000000006E-2</v>
      </c>
      <c r="U1378" s="97">
        <f t="shared" si="684"/>
        <v>23</v>
      </c>
      <c r="V1378" s="97">
        <v>252</v>
      </c>
      <c r="W1378" s="96">
        <f t="shared" si="697"/>
        <v>1.007473581</v>
      </c>
      <c r="X1378" s="89">
        <f t="shared" si="698"/>
        <v>0</v>
      </c>
      <c r="Y1378" s="137">
        <f t="shared" si="699"/>
        <v>0</v>
      </c>
      <c r="Z1378" s="99" t="str">
        <f t="shared" si="707"/>
        <v>J=</v>
      </c>
      <c r="AA1378" s="94">
        <f t="shared" si="708"/>
        <v>46254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00"/>
        <v>46255</v>
      </c>
      <c r="B1379" s="89">
        <f t="shared" si="693"/>
        <v>0</v>
      </c>
      <c r="C1379" s="89">
        <f t="shared" si="687"/>
        <v>3.1009221856947988E-9</v>
      </c>
      <c r="D1379" s="90">
        <f t="shared" si="701"/>
        <v>7205.03</v>
      </c>
      <c r="E1379" s="91">
        <f t="shared" si="690"/>
        <v>7245.38</v>
      </c>
      <c r="F1379" s="92">
        <f t="shared" si="691"/>
        <v>46223</v>
      </c>
      <c r="G1379" s="93">
        <f t="shared" si="694"/>
        <v>5.6002542668107669E-3</v>
      </c>
      <c r="H1379" s="94">
        <f t="shared" si="692"/>
        <v>46286</v>
      </c>
      <c r="I1379" s="94">
        <f t="shared" si="695"/>
        <v>46286</v>
      </c>
      <c r="J1379" s="95">
        <f t="shared" si="702"/>
        <v>21</v>
      </c>
      <c r="K1379" s="95">
        <f t="shared" si="689"/>
        <v>1</v>
      </c>
      <c r="L1379" s="8">
        <f t="shared" si="703"/>
        <v>1.0002659700000001</v>
      </c>
      <c r="M1379" s="96">
        <f t="shared" si="688"/>
        <v>1.0056002500000001</v>
      </c>
      <c r="N1379" s="96">
        <f t="shared" si="709"/>
        <v>1.232441710070225</v>
      </c>
      <c r="O1379" s="89">
        <f t="shared" si="686"/>
        <v>1.2327695000000001</v>
      </c>
      <c r="P1379" s="89">
        <f t="shared" si="696"/>
        <v>0</v>
      </c>
      <c r="Q1379" s="11">
        <f t="shared" si="706"/>
        <v>0</v>
      </c>
      <c r="R1379" s="7">
        <f t="shared" si="704"/>
        <v>0</v>
      </c>
      <c r="S1379" s="89">
        <f t="shared" si="685"/>
        <v>0</v>
      </c>
      <c r="T1379" s="98">
        <f t="shared" si="705"/>
        <v>8.5000000000000006E-2</v>
      </c>
      <c r="U1379" s="97">
        <f t="shared" si="684"/>
        <v>1</v>
      </c>
      <c r="V1379" s="97">
        <v>252</v>
      </c>
      <c r="W1379" s="96">
        <f t="shared" si="697"/>
        <v>1.0003237819999999</v>
      </c>
      <c r="X1379" s="89">
        <f t="shared" si="698"/>
        <v>0</v>
      </c>
      <c r="Y1379" s="137">
        <f t="shared" si="699"/>
        <v>0</v>
      </c>
      <c r="Z1379" s="99" t="str">
        <f t="shared" si="707"/>
        <v>J=</v>
      </c>
      <c r="AA1379" s="94">
        <f t="shared" si="708"/>
        <v>46286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00"/>
        <v>46256</v>
      </c>
      <c r="B1380" s="89">
        <f t="shared" si="693"/>
        <v>0</v>
      </c>
      <c r="C1380" s="89">
        <f t="shared" si="687"/>
        <v>3.1009221856947988E-9</v>
      </c>
      <c r="D1380" s="90">
        <f t="shared" si="701"/>
        <v>7205.03</v>
      </c>
      <c r="E1380" s="91">
        <f t="shared" si="690"/>
        <v>7245.38</v>
      </c>
      <c r="F1380" s="92">
        <f t="shared" si="691"/>
        <v>46223</v>
      </c>
      <c r="G1380" s="93">
        <f t="shared" si="694"/>
        <v>5.6002542668107669E-3</v>
      </c>
      <c r="H1380" s="94">
        <f t="shared" si="692"/>
        <v>46286</v>
      </c>
      <c r="I1380" s="94">
        <f t="shared" si="695"/>
        <v>46286</v>
      </c>
      <c r="J1380" s="95">
        <f t="shared" si="702"/>
        <v>21</v>
      </c>
      <c r="K1380" s="95">
        <f t="shared" si="689"/>
        <v>2</v>
      </c>
      <c r="L1380" s="8">
        <f t="shared" si="703"/>
        <v>1.0005320099999999</v>
      </c>
      <c r="M1380" s="96">
        <f t="shared" si="688"/>
        <v>1.0056002500000001</v>
      </c>
      <c r="N1380" s="96">
        <f t="shared" si="709"/>
        <v>1.232441710070225</v>
      </c>
      <c r="O1380" s="89">
        <f t="shared" si="686"/>
        <v>1.23309738</v>
      </c>
      <c r="P1380" s="89">
        <f t="shared" si="696"/>
        <v>0</v>
      </c>
      <c r="Q1380" s="11">
        <f t="shared" si="706"/>
        <v>0</v>
      </c>
      <c r="R1380" s="7">
        <f t="shared" si="704"/>
        <v>0</v>
      </c>
      <c r="S1380" s="89">
        <f t="shared" si="685"/>
        <v>0</v>
      </c>
      <c r="T1380" s="98">
        <f t="shared" si="705"/>
        <v>8.5000000000000006E-2</v>
      </c>
      <c r="U1380" s="97">
        <f t="shared" si="684"/>
        <v>2</v>
      </c>
      <c r="V1380" s="97">
        <v>252</v>
      </c>
      <c r="W1380" s="96">
        <f t="shared" si="697"/>
        <v>1.00064767</v>
      </c>
      <c r="X1380" s="89">
        <f t="shared" si="698"/>
        <v>0</v>
      </c>
      <c r="Y1380" s="137">
        <f t="shared" si="699"/>
        <v>0</v>
      </c>
      <c r="Z1380" s="99" t="str">
        <f t="shared" si="707"/>
        <v>J=</v>
      </c>
      <c r="AA1380" s="94">
        <f t="shared" si="708"/>
        <v>46286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00"/>
        <v>46257</v>
      </c>
      <c r="B1381" s="89">
        <f t="shared" si="693"/>
        <v>0</v>
      </c>
      <c r="C1381" s="89">
        <f t="shared" si="687"/>
        <v>3.1009221856947988E-9</v>
      </c>
      <c r="D1381" s="90">
        <f t="shared" si="701"/>
        <v>7205.03</v>
      </c>
      <c r="E1381" s="91">
        <f t="shared" si="690"/>
        <v>7245.38</v>
      </c>
      <c r="F1381" s="92">
        <f t="shared" si="691"/>
        <v>46223</v>
      </c>
      <c r="G1381" s="93">
        <f t="shared" si="694"/>
        <v>5.6002542668107669E-3</v>
      </c>
      <c r="H1381" s="94">
        <f t="shared" si="692"/>
        <v>46286</v>
      </c>
      <c r="I1381" s="94">
        <f t="shared" si="695"/>
        <v>46286</v>
      </c>
      <c r="J1381" s="95">
        <f t="shared" si="702"/>
        <v>21</v>
      </c>
      <c r="K1381" s="95">
        <f t="shared" si="689"/>
        <v>2</v>
      </c>
      <c r="L1381" s="8">
        <f t="shared" si="703"/>
        <v>1.0005320099999999</v>
      </c>
      <c r="M1381" s="96">
        <f t="shared" si="688"/>
        <v>1.0056002500000001</v>
      </c>
      <c r="N1381" s="96">
        <f t="shared" si="709"/>
        <v>1.232441710070225</v>
      </c>
      <c r="O1381" s="89">
        <f t="shared" si="686"/>
        <v>1.23309738</v>
      </c>
      <c r="P1381" s="89">
        <f t="shared" si="696"/>
        <v>0</v>
      </c>
      <c r="Q1381" s="11">
        <f t="shared" si="706"/>
        <v>0</v>
      </c>
      <c r="R1381" s="7">
        <f t="shared" si="704"/>
        <v>0</v>
      </c>
      <c r="S1381" s="89">
        <f t="shared" si="685"/>
        <v>0</v>
      </c>
      <c r="T1381" s="98">
        <f t="shared" si="705"/>
        <v>8.5000000000000006E-2</v>
      </c>
      <c r="U1381" s="97">
        <f t="shared" ref="U1381:U1444" si="710">IF(Q1380&gt;0,1,IF(K1381=K1380,U1380,U1380+1))</f>
        <v>2</v>
      </c>
      <c r="V1381" s="97">
        <v>252</v>
      </c>
      <c r="W1381" s="96">
        <f t="shared" si="697"/>
        <v>1.00064767</v>
      </c>
      <c r="X1381" s="89">
        <f t="shared" si="698"/>
        <v>0</v>
      </c>
      <c r="Y1381" s="137">
        <f t="shared" si="699"/>
        <v>0</v>
      </c>
      <c r="Z1381" s="99" t="str">
        <f t="shared" si="707"/>
        <v>J=</v>
      </c>
      <c r="AA1381" s="94">
        <f t="shared" si="708"/>
        <v>46286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00"/>
        <v>46258</v>
      </c>
      <c r="B1382" s="89">
        <f t="shared" si="693"/>
        <v>0</v>
      </c>
      <c r="C1382" s="89">
        <f t="shared" si="687"/>
        <v>3.1009221856947988E-9</v>
      </c>
      <c r="D1382" s="90">
        <f t="shared" si="701"/>
        <v>7205.03</v>
      </c>
      <c r="E1382" s="91">
        <f t="shared" si="690"/>
        <v>7245.38</v>
      </c>
      <c r="F1382" s="92">
        <f t="shared" si="691"/>
        <v>46223</v>
      </c>
      <c r="G1382" s="93">
        <f t="shared" si="694"/>
        <v>5.6002542668107669E-3</v>
      </c>
      <c r="H1382" s="94">
        <f t="shared" si="692"/>
        <v>46286</v>
      </c>
      <c r="I1382" s="94">
        <f t="shared" si="695"/>
        <v>46286</v>
      </c>
      <c r="J1382" s="95">
        <f t="shared" si="702"/>
        <v>21</v>
      </c>
      <c r="K1382" s="95">
        <f t="shared" si="689"/>
        <v>2</v>
      </c>
      <c r="L1382" s="8">
        <f t="shared" si="703"/>
        <v>1.0005320099999999</v>
      </c>
      <c r="M1382" s="96">
        <f t="shared" si="688"/>
        <v>1.0056002500000001</v>
      </c>
      <c r="N1382" s="96">
        <f t="shared" si="709"/>
        <v>1.232441710070225</v>
      </c>
      <c r="O1382" s="89">
        <f t="shared" si="686"/>
        <v>1.23309738</v>
      </c>
      <c r="P1382" s="89">
        <f t="shared" si="696"/>
        <v>0</v>
      </c>
      <c r="Q1382" s="11">
        <f t="shared" si="706"/>
        <v>0</v>
      </c>
      <c r="R1382" s="7">
        <f t="shared" si="704"/>
        <v>0</v>
      </c>
      <c r="S1382" s="89">
        <f t="shared" si="685"/>
        <v>0</v>
      </c>
      <c r="T1382" s="98">
        <f t="shared" si="705"/>
        <v>8.5000000000000006E-2</v>
      </c>
      <c r="U1382" s="97">
        <f t="shared" si="710"/>
        <v>2</v>
      </c>
      <c r="V1382" s="97">
        <v>252</v>
      </c>
      <c r="W1382" s="96">
        <f t="shared" si="697"/>
        <v>1.00064767</v>
      </c>
      <c r="X1382" s="89">
        <f t="shared" si="698"/>
        <v>0</v>
      </c>
      <c r="Y1382" s="137">
        <f t="shared" si="699"/>
        <v>0</v>
      </c>
      <c r="Z1382" s="99" t="str">
        <f t="shared" si="707"/>
        <v>J=</v>
      </c>
      <c r="AA1382" s="94">
        <f t="shared" si="708"/>
        <v>46286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00"/>
        <v>46259</v>
      </c>
      <c r="B1383" s="89">
        <f t="shared" si="693"/>
        <v>0</v>
      </c>
      <c r="C1383" s="89">
        <f t="shared" si="687"/>
        <v>3.1009221856947988E-9</v>
      </c>
      <c r="D1383" s="90">
        <f t="shared" si="701"/>
        <v>7205.03</v>
      </c>
      <c r="E1383" s="91">
        <f t="shared" si="690"/>
        <v>7245.38</v>
      </c>
      <c r="F1383" s="92">
        <f t="shared" si="691"/>
        <v>46223</v>
      </c>
      <c r="G1383" s="93">
        <f t="shared" si="694"/>
        <v>5.6002542668107669E-3</v>
      </c>
      <c r="H1383" s="94">
        <f t="shared" si="692"/>
        <v>46286</v>
      </c>
      <c r="I1383" s="94">
        <f t="shared" si="695"/>
        <v>46286</v>
      </c>
      <c r="J1383" s="95">
        <f t="shared" si="702"/>
        <v>21</v>
      </c>
      <c r="K1383" s="95">
        <f t="shared" si="689"/>
        <v>3</v>
      </c>
      <c r="L1383" s="8">
        <f t="shared" si="703"/>
        <v>1.00079812</v>
      </c>
      <c r="M1383" s="96">
        <f t="shared" si="688"/>
        <v>1.0056002500000001</v>
      </c>
      <c r="N1383" s="96">
        <f t="shared" si="709"/>
        <v>1.232441710070225</v>
      </c>
      <c r="O1383" s="89">
        <f t="shared" si="686"/>
        <v>1.2334253399999999</v>
      </c>
      <c r="P1383" s="89">
        <f t="shared" si="696"/>
        <v>0</v>
      </c>
      <c r="Q1383" s="11">
        <f t="shared" si="706"/>
        <v>0</v>
      </c>
      <c r="R1383" s="7">
        <f t="shared" si="704"/>
        <v>0</v>
      </c>
      <c r="S1383" s="89">
        <f t="shared" ref="S1383:S1446" si="711">IF(R1383&gt;0,TRUNC(R1383*P1383,8),0)</f>
        <v>0</v>
      </c>
      <c r="T1383" s="98">
        <f t="shared" si="705"/>
        <v>8.5000000000000006E-2</v>
      </c>
      <c r="U1383" s="97">
        <f t="shared" si="710"/>
        <v>3</v>
      </c>
      <c r="V1383" s="97">
        <v>252</v>
      </c>
      <c r="W1383" s="96">
        <f t="shared" si="697"/>
        <v>1.000971662</v>
      </c>
      <c r="X1383" s="89">
        <f t="shared" si="698"/>
        <v>0</v>
      </c>
      <c r="Y1383" s="137">
        <f t="shared" si="699"/>
        <v>0</v>
      </c>
      <c r="Z1383" s="99" t="str">
        <f t="shared" si="707"/>
        <v>J=</v>
      </c>
      <c r="AA1383" s="94">
        <f t="shared" si="708"/>
        <v>46286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00"/>
        <v>46260</v>
      </c>
      <c r="B1384" s="89">
        <f t="shared" si="693"/>
        <v>0</v>
      </c>
      <c r="C1384" s="89">
        <f t="shared" si="687"/>
        <v>3.1009221856947988E-9</v>
      </c>
      <c r="D1384" s="90">
        <f t="shared" si="701"/>
        <v>7205.03</v>
      </c>
      <c r="E1384" s="91">
        <f t="shared" si="690"/>
        <v>7245.38</v>
      </c>
      <c r="F1384" s="92">
        <f t="shared" si="691"/>
        <v>46223</v>
      </c>
      <c r="G1384" s="93">
        <f t="shared" si="694"/>
        <v>5.6002542668107669E-3</v>
      </c>
      <c r="H1384" s="94">
        <f t="shared" si="692"/>
        <v>46286</v>
      </c>
      <c r="I1384" s="94">
        <f t="shared" si="695"/>
        <v>46286</v>
      </c>
      <c r="J1384" s="95">
        <f t="shared" si="702"/>
        <v>21</v>
      </c>
      <c r="K1384" s="95">
        <f t="shared" si="689"/>
        <v>4</v>
      </c>
      <c r="L1384" s="8">
        <f t="shared" si="703"/>
        <v>1.0010642999999999</v>
      </c>
      <c r="M1384" s="96">
        <f t="shared" si="688"/>
        <v>1.0056002500000001</v>
      </c>
      <c r="N1384" s="96">
        <f t="shared" si="709"/>
        <v>1.232441710070225</v>
      </c>
      <c r="O1384" s="89">
        <f t="shared" si="686"/>
        <v>1.2337533899999999</v>
      </c>
      <c r="P1384" s="89">
        <f t="shared" si="696"/>
        <v>0</v>
      </c>
      <c r="Q1384" s="11">
        <f t="shared" si="706"/>
        <v>0</v>
      </c>
      <c r="R1384" s="7">
        <f t="shared" si="704"/>
        <v>0</v>
      </c>
      <c r="S1384" s="89">
        <f t="shared" si="711"/>
        <v>0</v>
      </c>
      <c r="T1384" s="98">
        <f t="shared" si="705"/>
        <v>8.5000000000000006E-2</v>
      </c>
      <c r="U1384" s="97">
        <f t="shared" si="710"/>
        <v>4</v>
      </c>
      <c r="V1384" s="97">
        <v>252</v>
      </c>
      <c r="W1384" s="96">
        <f t="shared" si="697"/>
        <v>1.001295759</v>
      </c>
      <c r="X1384" s="89">
        <f t="shared" si="698"/>
        <v>0</v>
      </c>
      <c r="Y1384" s="137">
        <f t="shared" si="699"/>
        <v>0</v>
      </c>
      <c r="Z1384" s="99" t="str">
        <f t="shared" si="707"/>
        <v>J=</v>
      </c>
      <c r="AA1384" s="94">
        <f t="shared" si="708"/>
        <v>46286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00"/>
        <v>46261</v>
      </c>
      <c r="B1385" s="89">
        <f t="shared" si="693"/>
        <v>0</v>
      </c>
      <c r="C1385" s="89">
        <f t="shared" si="687"/>
        <v>3.1009221856947988E-9</v>
      </c>
      <c r="D1385" s="90">
        <f t="shared" si="701"/>
        <v>7205.03</v>
      </c>
      <c r="E1385" s="91">
        <f t="shared" si="690"/>
        <v>7245.38</v>
      </c>
      <c r="F1385" s="92">
        <f t="shared" si="691"/>
        <v>46223</v>
      </c>
      <c r="G1385" s="93">
        <f t="shared" si="694"/>
        <v>5.6002542668107669E-3</v>
      </c>
      <c r="H1385" s="94">
        <f t="shared" si="692"/>
        <v>46286</v>
      </c>
      <c r="I1385" s="94">
        <f t="shared" si="695"/>
        <v>46286</v>
      </c>
      <c r="J1385" s="95">
        <f t="shared" si="702"/>
        <v>21</v>
      </c>
      <c r="K1385" s="95">
        <f t="shared" si="689"/>
        <v>5</v>
      </c>
      <c r="L1385" s="8">
        <f t="shared" si="703"/>
        <v>1.00133055</v>
      </c>
      <c r="M1385" s="96">
        <f t="shared" si="688"/>
        <v>1.0056002500000001</v>
      </c>
      <c r="N1385" s="96">
        <f t="shared" si="709"/>
        <v>1.232441710070225</v>
      </c>
      <c r="O1385" s="89">
        <f t="shared" ref="O1385:O1448" si="712">TRUNC(TRUNC((L1385*N1385),15),8)</f>
        <v>1.2340815300000001</v>
      </c>
      <c r="P1385" s="89">
        <f t="shared" si="696"/>
        <v>0</v>
      </c>
      <c r="Q1385" s="11">
        <f t="shared" si="706"/>
        <v>0</v>
      </c>
      <c r="R1385" s="7">
        <f t="shared" si="704"/>
        <v>0</v>
      </c>
      <c r="S1385" s="89">
        <f t="shared" si="711"/>
        <v>0</v>
      </c>
      <c r="T1385" s="98">
        <f t="shared" si="705"/>
        <v>8.5000000000000006E-2</v>
      </c>
      <c r="U1385" s="97">
        <f t="shared" si="710"/>
        <v>5</v>
      </c>
      <c r="V1385" s="97">
        <v>252</v>
      </c>
      <c r="W1385" s="96">
        <f t="shared" si="697"/>
        <v>1.0016199610000001</v>
      </c>
      <c r="X1385" s="89">
        <f t="shared" si="698"/>
        <v>0</v>
      </c>
      <c r="Y1385" s="137">
        <f t="shared" si="699"/>
        <v>0</v>
      </c>
      <c r="Z1385" s="99" t="str">
        <f t="shared" si="707"/>
        <v>J=</v>
      </c>
      <c r="AA1385" s="94">
        <f t="shared" si="708"/>
        <v>46286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00"/>
        <v>46262</v>
      </c>
      <c r="B1386" s="89">
        <f t="shared" si="693"/>
        <v>0</v>
      </c>
      <c r="C1386" s="89">
        <f t="shared" ref="C1386:C1449" si="713">C1385-(S1385/O1385)</f>
        <v>3.1009221856947988E-9</v>
      </c>
      <c r="D1386" s="90">
        <f t="shared" si="701"/>
        <v>7205.03</v>
      </c>
      <c r="E1386" s="91">
        <f t="shared" si="690"/>
        <v>7245.38</v>
      </c>
      <c r="F1386" s="92">
        <f t="shared" si="691"/>
        <v>46223</v>
      </c>
      <c r="G1386" s="93">
        <f t="shared" si="694"/>
        <v>5.6002542668107669E-3</v>
      </c>
      <c r="H1386" s="94">
        <f t="shared" si="692"/>
        <v>46286</v>
      </c>
      <c r="I1386" s="94">
        <f t="shared" si="695"/>
        <v>46286</v>
      </c>
      <c r="J1386" s="95">
        <f t="shared" si="702"/>
        <v>21</v>
      </c>
      <c r="K1386" s="95">
        <f t="shared" si="689"/>
        <v>6</v>
      </c>
      <c r="L1386" s="8">
        <f t="shared" si="703"/>
        <v>1.0015968799999999</v>
      </c>
      <c r="M1386" s="96">
        <f t="shared" ref="M1386:M1449" si="714">IF(I1386&gt;I1385,L1385,M1385)</f>
        <v>1.0056002500000001</v>
      </c>
      <c r="N1386" s="96">
        <f t="shared" si="709"/>
        <v>1.232441710070225</v>
      </c>
      <c r="O1386" s="89">
        <f t="shared" si="712"/>
        <v>1.2344097700000001</v>
      </c>
      <c r="P1386" s="89">
        <f t="shared" si="696"/>
        <v>0</v>
      </c>
      <c r="Q1386" s="11">
        <f t="shared" si="706"/>
        <v>0</v>
      </c>
      <c r="R1386" s="7">
        <f t="shared" si="704"/>
        <v>0</v>
      </c>
      <c r="S1386" s="89">
        <f t="shared" si="711"/>
        <v>0</v>
      </c>
      <c r="T1386" s="98">
        <f t="shared" si="705"/>
        <v>8.5000000000000006E-2</v>
      </c>
      <c r="U1386" s="97">
        <f t="shared" si="710"/>
        <v>6</v>
      </c>
      <c r="V1386" s="97">
        <v>252</v>
      </c>
      <c r="W1386" s="96">
        <f t="shared" si="697"/>
        <v>1.0019442679999999</v>
      </c>
      <c r="X1386" s="89">
        <f t="shared" si="698"/>
        <v>0</v>
      </c>
      <c r="Y1386" s="137">
        <f t="shared" si="699"/>
        <v>0</v>
      </c>
      <c r="Z1386" s="99" t="str">
        <f t="shared" si="707"/>
        <v>J=</v>
      </c>
      <c r="AA1386" s="94">
        <f t="shared" si="708"/>
        <v>46286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00"/>
        <v>46263</v>
      </c>
      <c r="B1387" s="89">
        <f t="shared" si="693"/>
        <v>0</v>
      </c>
      <c r="C1387" s="89">
        <f t="shared" si="713"/>
        <v>3.1009221856947988E-9</v>
      </c>
      <c r="D1387" s="90">
        <f t="shared" si="701"/>
        <v>7205.03</v>
      </c>
      <c r="E1387" s="91">
        <f t="shared" si="690"/>
        <v>7245.38</v>
      </c>
      <c r="F1387" s="92">
        <f t="shared" si="691"/>
        <v>46223</v>
      </c>
      <c r="G1387" s="93">
        <f t="shared" si="694"/>
        <v>5.6002542668107669E-3</v>
      </c>
      <c r="H1387" s="94">
        <f t="shared" si="692"/>
        <v>46286</v>
      </c>
      <c r="I1387" s="94">
        <f t="shared" si="695"/>
        <v>46286</v>
      </c>
      <c r="J1387" s="95">
        <f t="shared" si="702"/>
        <v>21</v>
      </c>
      <c r="K1387" s="95">
        <f t="shared" ref="K1387:K1450" si="715">(J1387-(NETWORKDAYS(A1387,I1387,AD$201:AD$502)-1))</f>
        <v>7</v>
      </c>
      <c r="L1387" s="8">
        <f t="shared" si="703"/>
        <v>1.0018632700000001</v>
      </c>
      <c r="M1387" s="96">
        <f t="shared" si="714"/>
        <v>1.0056002500000001</v>
      </c>
      <c r="N1387" s="96">
        <f t="shared" si="709"/>
        <v>1.232441710070225</v>
      </c>
      <c r="O1387" s="89">
        <f t="shared" si="712"/>
        <v>1.2347380800000001</v>
      </c>
      <c r="P1387" s="89">
        <f t="shared" si="696"/>
        <v>0</v>
      </c>
      <c r="Q1387" s="11">
        <f t="shared" si="706"/>
        <v>0</v>
      </c>
      <c r="R1387" s="7">
        <f t="shared" si="704"/>
        <v>0</v>
      </c>
      <c r="S1387" s="89">
        <f t="shared" si="711"/>
        <v>0</v>
      </c>
      <c r="T1387" s="98">
        <f t="shared" si="705"/>
        <v>8.5000000000000006E-2</v>
      </c>
      <c r="U1387" s="97">
        <f t="shared" si="710"/>
        <v>7</v>
      </c>
      <c r="V1387" s="97">
        <v>252</v>
      </c>
      <c r="W1387" s="96">
        <f t="shared" si="697"/>
        <v>1.00226868</v>
      </c>
      <c r="X1387" s="89">
        <f t="shared" si="698"/>
        <v>0</v>
      </c>
      <c r="Y1387" s="137">
        <f t="shared" si="699"/>
        <v>0</v>
      </c>
      <c r="Z1387" s="99" t="str">
        <f t="shared" si="707"/>
        <v>J=</v>
      </c>
      <c r="AA1387" s="94">
        <f t="shared" si="708"/>
        <v>46286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00"/>
        <v>46264</v>
      </c>
      <c r="B1388" s="89">
        <f t="shared" si="693"/>
        <v>0</v>
      </c>
      <c r="C1388" s="89">
        <f t="shared" si="713"/>
        <v>3.1009221856947988E-9</v>
      </c>
      <c r="D1388" s="90">
        <f t="shared" si="701"/>
        <v>7205.03</v>
      </c>
      <c r="E1388" s="91">
        <f t="shared" ref="E1388:E1451" si="716">IF($K1388=1,VLOOKUP($A1387,$AO$10:$AS$200,4),E1387)</f>
        <v>7245.38</v>
      </c>
      <c r="F1388" s="92">
        <f t="shared" ref="F1388:F1451" si="717">IF($K1388=1,VLOOKUP($A1387,$AO$10:$AS$200,5),F1387)</f>
        <v>46223</v>
      </c>
      <c r="G1388" s="93">
        <f t="shared" si="694"/>
        <v>5.6002542668107669E-3</v>
      </c>
      <c r="H1388" s="94">
        <f t="shared" ref="H1388:H1451" si="718">IF(DAY(A1388)=H$9,VLOOKUP(A1388,AH$118:AN$450,4),H1387)</f>
        <v>46286</v>
      </c>
      <c r="I1388" s="94">
        <f t="shared" si="695"/>
        <v>46286</v>
      </c>
      <c r="J1388" s="95">
        <f t="shared" si="702"/>
        <v>21</v>
      </c>
      <c r="K1388" s="95">
        <f t="shared" si="715"/>
        <v>7</v>
      </c>
      <c r="L1388" s="8">
        <f t="shared" si="703"/>
        <v>1.0018632700000001</v>
      </c>
      <c r="M1388" s="96">
        <f t="shared" si="714"/>
        <v>1.0056002500000001</v>
      </c>
      <c r="N1388" s="96">
        <f t="shared" si="709"/>
        <v>1.232441710070225</v>
      </c>
      <c r="O1388" s="89">
        <f t="shared" si="712"/>
        <v>1.2347380800000001</v>
      </c>
      <c r="P1388" s="89">
        <f t="shared" si="696"/>
        <v>0</v>
      </c>
      <c r="Q1388" s="11">
        <f t="shared" si="706"/>
        <v>0</v>
      </c>
      <c r="R1388" s="7">
        <f t="shared" si="704"/>
        <v>0</v>
      </c>
      <c r="S1388" s="89">
        <f t="shared" si="711"/>
        <v>0</v>
      </c>
      <c r="T1388" s="98">
        <f t="shared" si="705"/>
        <v>8.5000000000000006E-2</v>
      </c>
      <c r="U1388" s="97">
        <f t="shared" si="710"/>
        <v>7</v>
      </c>
      <c r="V1388" s="97">
        <v>252</v>
      </c>
      <c r="W1388" s="96">
        <f t="shared" si="697"/>
        <v>1.00226868</v>
      </c>
      <c r="X1388" s="89">
        <f t="shared" si="698"/>
        <v>0</v>
      </c>
      <c r="Y1388" s="137">
        <f t="shared" si="699"/>
        <v>0</v>
      </c>
      <c r="Z1388" s="99" t="str">
        <f t="shared" si="707"/>
        <v>J=</v>
      </c>
      <c r="AA1388" s="94">
        <f t="shared" si="708"/>
        <v>46286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00"/>
        <v>46265</v>
      </c>
      <c r="B1389" s="89">
        <f t="shared" si="693"/>
        <v>0</v>
      </c>
      <c r="C1389" s="89">
        <f t="shared" si="713"/>
        <v>3.1009221856947988E-9</v>
      </c>
      <c r="D1389" s="90">
        <f t="shared" si="701"/>
        <v>7205.03</v>
      </c>
      <c r="E1389" s="91">
        <f t="shared" si="716"/>
        <v>7245.38</v>
      </c>
      <c r="F1389" s="92">
        <f t="shared" si="717"/>
        <v>46223</v>
      </c>
      <c r="G1389" s="93">
        <f t="shared" si="694"/>
        <v>5.6002542668107669E-3</v>
      </c>
      <c r="H1389" s="94">
        <f t="shared" si="718"/>
        <v>46286</v>
      </c>
      <c r="I1389" s="94">
        <f t="shared" si="695"/>
        <v>46286</v>
      </c>
      <c r="J1389" s="95">
        <f t="shared" si="702"/>
        <v>21</v>
      </c>
      <c r="K1389" s="95">
        <f t="shared" si="715"/>
        <v>7</v>
      </c>
      <c r="L1389" s="8">
        <f t="shared" si="703"/>
        <v>1.0018632700000001</v>
      </c>
      <c r="M1389" s="96">
        <f t="shared" si="714"/>
        <v>1.0056002500000001</v>
      </c>
      <c r="N1389" s="96">
        <f t="shared" si="709"/>
        <v>1.232441710070225</v>
      </c>
      <c r="O1389" s="89">
        <f t="shared" si="712"/>
        <v>1.2347380800000001</v>
      </c>
      <c r="P1389" s="89">
        <f t="shared" si="696"/>
        <v>0</v>
      </c>
      <c r="Q1389" s="11">
        <f t="shared" si="706"/>
        <v>0</v>
      </c>
      <c r="R1389" s="7">
        <f t="shared" si="704"/>
        <v>0</v>
      </c>
      <c r="S1389" s="89">
        <f t="shared" si="711"/>
        <v>0</v>
      </c>
      <c r="T1389" s="98">
        <f t="shared" si="705"/>
        <v>8.5000000000000006E-2</v>
      </c>
      <c r="U1389" s="97">
        <f t="shared" si="710"/>
        <v>7</v>
      </c>
      <c r="V1389" s="97">
        <v>252</v>
      </c>
      <c r="W1389" s="96">
        <f t="shared" si="697"/>
        <v>1.00226868</v>
      </c>
      <c r="X1389" s="89">
        <f t="shared" si="698"/>
        <v>0</v>
      </c>
      <c r="Y1389" s="137">
        <f t="shared" si="699"/>
        <v>0</v>
      </c>
      <c r="Z1389" s="99" t="str">
        <f t="shared" si="707"/>
        <v>J=</v>
      </c>
      <c r="AA1389" s="94">
        <f t="shared" si="708"/>
        <v>46286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00"/>
        <v>46266</v>
      </c>
      <c r="B1390" s="89">
        <f t="shared" si="693"/>
        <v>0</v>
      </c>
      <c r="C1390" s="89">
        <f t="shared" si="713"/>
        <v>3.1009221856947988E-9</v>
      </c>
      <c r="D1390" s="90">
        <f t="shared" si="701"/>
        <v>7205.03</v>
      </c>
      <c r="E1390" s="91">
        <f t="shared" si="716"/>
        <v>7245.38</v>
      </c>
      <c r="F1390" s="92">
        <f t="shared" si="717"/>
        <v>46223</v>
      </c>
      <c r="G1390" s="93">
        <f t="shared" si="694"/>
        <v>5.6002542668107669E-3</v>
      </c>
      <c r="H1390" s="94">
        <f t="shared" si="718"/>
        <v>46286</v>
      </c>
      <c r="I1390" s="94">
        <f t="shared" si="695"/>
        <v>46286</v>
      </c>
      <c r="J1390" s="95">
        <f t="shared" si="702"/>
        <v>21</v>
      </c>
      <c r="K1390" s="95">
        <f t="shared" si="715"/>
        <v>8</v>
      </c>
      <c r="L1390" s="8">
        <f t="shared" si="703"/>
        <v>1.00212974</v>
      </c>
      <c r="M1390" s="96">
        <f t="shared" si="714"/>
        <v>1.0056002500000001</v>
      </c>
      <c r="N1390" s="96">
        <f t="shared" si="709"/>
        <v>1.232441710070225</v>
      </c>
      <c r="O1390" s="89">
        <f t="shared" si="712"/>
        <v>1.2350664899999999</v>
      </c>
      <c r="P1390" s="89">
        <f t="shared" si="696"/>
        <v>0</v>
      </c>
      <c r="Q1390" s="11">
        <f t="shared" si="706"/>
        <v>0</v>
      </c>
      <c r="R1390" s="7">
        <f t="shared" si="704"/>
        <v>0</v>
      </c>
      <c r="S1390" s="89">
        <f t="shared" si="711"/>
        <v>0</v>
      </c>
      <c r="T1390" s="98">
        <f t="shared" si="705"/>
        <v>8.5000000000000006E-2</v>
      </c>
      <c r="U1390" s="97">
        <f t="shared" si="710"/>
        <v>8</v>
      </c>
      <c r="V1390" s="97">
        <v>252</v>
      </c>
      <c r="W1390" s="96">
        <f t="shared" si="697"/>
        <v>1.0025931969999999</v>
      </c>
      <c r="X1390" s="89">
        <f t="shared" si="698"/>
        <v>0</v>
      </c>
      <c r="Y1390" s="137">
        <f t="shared" si="699"/>
        <v>0</v>
      </c>
      <c r="Z1390" s="99" t="str">
        <f t="shared" si="707"/>
        <v>J=</v>
      </c>
      <c r="AA1390" s="94">
        <f t="shared" si="708"/>
        <v>46286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00"/>
        <v>46267</v>
      </c>
      <c r="B1391" s="89">
        <f t="shared" si="693"/>
        <v>0</v>
      </c>
      <c r="C1391" s="89">
        <f t="shared" si="713"/>
        <v>3.1009221856947988E-9</v>
      </c>
      <c r="D1391" s="90">
        <f t="shared" si="701"/>
        <v>7205.03</v>
      </c>
      <c r="E1391" s="91">
        <f t="shared" si="716"/>
        <v>7245.38</v>
      </c>
      <c r="F1391" s="92">
        <f t="shared" si="717"/>
        <v>46223</v>
      </c>
      <c r="G1391" s="93">
        <f t="shared" si="694"/>
        <v>5.6002542668107669E-3</v>
      </c>
      <c r="H1391" s="94">
        <f t="shared" si="718"/>
        <v>46286</v>
      </c>
      <c r="I1391" s="94">
        <f t="shared" si="695"/>
        <v>46286</v>
      </c>
      <c r="J1391" s="95">
        <f t="shared" si="702"/>
        <v>21</v>
      </c>
      <c r="K1391" s="95">
        <f t="shared" si="715"/>
        <v>9</v>
      </c>
      <c r="L1391" s="8">
        <f t="shared" si="703"/>
        <v>1.00239627</v>
      </c>
      <c r="M1391" s="96">
        <f t="shared" si="714"/>
        <v>1.0056002500000001</v>
      </c>
      <c r="N1391" s="96">
        <f t="shared" si="709"/>
        <v>1.232441710070225</v>
      </c>
      <c r="O1391" s="89">
        <f t="shared" si="712"/>
        <v>1.23539497</v>
      </c>
      <c r="P1391" s="89">
        <f t="shared" si="696"/>
        <v>0</v>
      </c>
      <c r="Q1391" s="11">
        <f t="shared" si="706"/>
        <v>0</v>
      </c>
      <c r="R1391" s="7">
        <f t="shared" si="704"/>
        <v>0</v>
      </c>
      <c r="S1391" s="89">
        <f t="shared" si="711"/>
        <v>0</v>
      </c>
      <c r="T1391" s="98">
        <f t="shared" si="705"/>
        <v>8.5000000000000006E-2</v>
      </c>
      <c r="U1391" s="97">
        <f t="shared" si="710"/>
        <v>9</v>
      </c>
      <c r="V1391" s="97">
        <v>252</v>
      </c>
      <c r="W1391" s="96">
        <f t="shared" si="697"/>
        <v>1.0029178190000001</v>
      </c>
      <c r="X1391" s="89">
        <f t="shared" si="698"/>
        <v>0</v>
      </c>
      <c r="Y1391" s="137">
        <f t="shared" si="699"/>
        <v>0</v>
      </c>
      <c r="Z1391" s="99" t="str">
        <f t="shared" si="707"/>
        <v>J=</v>
      </c>
      <c r="AA1391" s="94">
        <f t="shared" si="708"/>
        <v>46286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00"/>
        <v>46268</v>
      </c>
      <c r="B1392" s="89">
        <f t="shared" si="693"/>
        <v>0</v>
      </c>
      <c r="C1392" s="89">
        <f t="shared" si="713"/>
        <v>3.1009221856947988E-9</v>
      </c>
      <c r="D1392" s="90">
        <f t="shared" si="701"/>
        <v>7205.03</v>
      </c>
      <c r="E1392" s="91">
        <f t="shared" si="716"/>
        <v>7245.38</v>
      </c>
      <c r="F1392" s="92">
        <f t="shared" si="717"/>
        <v>46223</v>
      </c>
      <c r="G1392" s="93">
        <f t="shared" si="694"/>
        <v>5.6002542668107669E-3</v>
      </c>
      <c r="H1392" s="94">
        <f t="shared" si="718"/>
        <v>46286</v>
      </c>
      <c r="I1392" s="94">
        <f t="shared" si="695"/>
        <v>46286</v>
      </c>
      <c r="J1392" s="95">
        <f t="shared" si="702"/>
        <v>21</v>
      </c>
      <c r="K1392" s="95">
        <f t="shared" si="715"/>
        <v>10</v>
      </c>
      <c r="L1392" s="8">
        <f t="shared" si="703"/>
        <v>1.0026628799999999</v>
      </c>
      <c r="M1392" s="96">
        <f t="shared" si="714"/>
        <v>1.0056002500000001</v>
      </c>
      <c r="N1392" s="96">
        <f t="shared" si="709"/>
        <v>1.232441710070225</v>
      </c>
      <c r="O1392" s="89">
        <f t="shared" si="712"/>
        <v>1.2357235499999999</v>
      </c>
      <c r="P1392" s="89">
        <f t="shared" si="696"/>
        <v>0</v>
      </c>
      <c r="Q1392" s="11">
        <f t="shared" si="706"/>
        <v>0</v>
      </c>
      <c r="R1392" s="7">
        <f t="shared" si="704"/>
        <v>0</v>
      </c>
      <c r="S1392" s="89">
        <f t="shared" si="711"/>
        <v>0</v>
      </c>
      <c r="T1392" s="98">
        <f t="shared" si="705"/>
        <v>8.5000000000000006E-2</v>
      </c>
      <c r="U1392" s="97">
        <f t="shared" si="710"/>
        <v>10</v>
      </c>
      <c r="V1392" s="97">
        <v>252</v>
      </c>
      <c r="W1392" s="96">
        <f t="shared" si="697"/>
        <v>1.0032425469999999</v>
      </c>
      <c r="X1392" s="89">
        <f t="shared" si="698"/>
        <v>0</v>
      </c>
      <c r="Y1392" s="137">
        <f t="shared" si="699"/>
        <v>0</v>
      </c>
      <c r="Z1392" s="99" t="str">
        <f t="shared" si="707"/>
        <v>J=</v>
      </c>
      <c r="AA1392" s="94">
        <f t="shared" si="708"/>
        <v>46286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00"/>
        <v>46269</v>
      </c>
      <c r="B1393" s="89">
        <f t="shared" si="693"/>
        <v>0</v>
      </c>
      <c r="C1393" s="89">
        <f t="shared" si="713"/>
        <v>3.1009221856947988E-9</v>
      </c>
      <c r="D1393" s="90">
        <f t="shared" si="701"/>
        <v>7205.03</v>
      </c>
      <c r="E1393" s="91">
        <f t="shared" si="716"/>
        <v>7245.38</v>
      </c>
      <c r="F1393" s="92">
        <f t="shared" si="717"/>
        <v>46223</v>
      </c>
      <c r="G1393" s="93">
        <f t="shared" si="694"/>
        <v>5.6002542668107669E-3</v>
      </c>
      <c r="H1393" s="94">
        <f t="shared" si="718"/>
        <v>46286</v>
      </c>
      <c r="I1393" s="94">
        <f t="shared" si="695"/>
        <v>46286</v>
      </c>
      <c r="J1393" s="95">
        <f t="shared" si="702"/>
        <v>21</v>
      </c>
      <c r="K1393" s="95">
        <f t="shared" si="715"/>
        <v>11</v>
      </c>
      <c r="L1393" s="8">
        <f t="shared" si="703"/>
        <v>1.0029295600000001</v>
      </c>
      <c r="M1393" s="96">
        <f t="shared" si="714"/>
        <v>1.0056002500000001</v>
      </c>
      <c r="N1393" s="96">
        <f t="shared" si="709"/>
        <v>1.232441710070225</v>
      </c>
      <c r="O1393" s="89">
        <f t="shared" si="712"/>
        <v>1.2360522199999999</v>
      </c>
      <c r="P1393" s="89">
        <f t="shared" si="696"/>
        <v>0</v>
      </c>
      <c r="Q1393" s="11">
        <f t="shared" si="706"/>
        <v>0</v>
      </c>
      <c r="R1393" s="7">
        <f t="shared" si="704"/>
        <v>0</v>
      </c>
      <c r="S1393" s="89">
        <f t="shared" si="711"/>
        <v>0</v>
      </c>
      <c r="T1393" s="98">
        <f t="shared" si="705"/>
        <v>8.5000000000000006E-2</v>
      </c>
      <c r="U1393" s="97">
        <f t="shared" si="710"/>
        <v>11</v>
      </c>
      <c r="V1393" s="97">
        <v>252</v>
      </c>
      <c r="W1393" s="96">
        <f t="shared" si="697"/>
        <v>1.0035673789999999</v>
      </c>
      <c r="X1393" s="89">
        <f t="shared" si="698"/>
        <v>0</v>
      </c>
      <c r="Y1393" s="137">
        <f t="shared" si="699"/>
        <v>0</v>
      </c>
      <c r="Z1393" s="99" t="str">
        <f t="shared" si="707"/>
        <v>J=</v>
      </c>
      <c r="AA1393" s="94">
        <f t="shared" si="708"/>
        <v>46286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00"/>
        <v>46270</v>
      </c>
      <c r="B1394" s="89">
        <f t="shared" si="693"/>
        <v>0</v>
      </c>
      <c r="C1394" s="89">
        <f t="shared" si="713"/>
        <v>3.1009221856947988E-9</v>
      </c>
      <c r="D1394" s="90">
        <f t="shared" si="701"/>
        <v>7205.03</v>
      </c>
      <c r="E1394" s="91">
        <f t="shared" si="716"/>
        <v>7245.38</v>
      </c>
      <c r="F1394" s="92">
        <f t="shared" si="717"/>
        <v>46223</v>
      </c>
      <c r="G1394" s="93">
        <f t="shared" si="694"/>
        <v>5.6002542668107669E-3</v>
      </c>
      <c r="H1394" s="94">
        <f t="shared" si="718"/>
        <v>46286</v>
      </c>
      <c r="I1394" s="94">
        <f t="shared" si="695"/>
        <v>46286</v>
      </c>
      <c r="J1394" s="95">
        <f t="shared" si="702"/>
        <v>21</v>
      </c>
      <c r="K1394" s="95">
        <f t="shared" si="715"/>
        <v>12</v>
      </c>
      <c r="L1394" s="8">
        <f t="shared" si="703"/>
        <v>1.0031963100000001</v>
      </c>
      <c r="M1394" s="96">
        <f t="shared" si="714"/>
        <v>1.0056002500000001</v>
      </c>
      <c r="N1394" s="96">
        <f t="shared" si="709"/>
        <v>1.232441710070225</v>
      </c>
      <c r="O1394" s="89">
        <f t="shared" si="712"/>
        <v>1.2363809699999999</v>
      </c>
      <c r="P1394" s="89">
        <f t="shared" si="696"/>
        <v>0</v>
      </c>
      <c r="Q1394" s="11">
        <f t="shared" si="706"/>
        <v>0</v>
      </c>
      <c r="R1394" s="7">
        <f t="shared" si="704"/>
        <v>0</v>
      </c>
      <c r="S1394" s="89">
        <f t="shared" si="711"/>
        <v>0</v>
      </c>
      <c r="T1394" s="98">
        <f t="shared" si="705"/>
        <v>8.5000000000000006E-2</v>
      </c>
      <c r="U1394" s="97">
        <f t="shared" si="710"/>
        <v>12</v>
      </c>
      <c r="V1394" s="97">
        <v>252</v>
      </c>
      <c r="W1394" s="96">
        <f t="shared" si="697"/>
        <v>1.003892317</v>
      </c>
      <c r="X1394" s="89">
        <f t="shared" si="698"/>
        <v>0</v>
      </c>
      <c r="Y1394" s="137">
        <f t="shared" si="699"/>
        <v>0</v>
      </c>
      <c r="Z1394" s="99" t="str">
        <f t="shared" si="707"/>
        <v>J=</v>
      </c>
      <c r="AA1394" s="94">
        <f t="shared" si="708"/>
        <v>46286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00"/>
        <v>46271</v>
      </c>
      <c r="B1395" s="89">
        <f t="shared" si="693"/>
        <v>0</v>
      </c>
      <c r="C1395" s="89">
        <f t="shared" si="713"/>
        <v>3.1009221856947988E-9</v>
      </c>
      <c r="D1395" s="90">
        <f t="shared" si="701"/>
        <v>7205.03</v>
      </c>
      <c r="E1395" s="91">
        <f t="shared" si="716"/>
        <v>7245.38</v>
      </c>
      <c r="F1395" s="92">
        <f t="shared" si="717"/>
        <v>46223</v>
      </c>
      <c r="G1395" s="93">
        <f t="shared" si="694"/>
        <v>5.6002542668107669E-3</v>
      </c>
      <c r="H1395" s="94">
        <f t="shared" si="718"/>
        <v>46286</v>
      </c>
      <c r="I1395" s="94">
        <f t="shared" si="695"/>
        <v>46286</v>
      </c>
      <c r="J1395" s="95">
        <f t="shared" si="702"/>
        <v>21</v>
      </c>
      <c r="K1395" s="95">
        <f t="shared" si="715"/>
        <v>12</v>
      </c>
      <c r="L1395" s="8">
        <f t="shared" si="703"/>
        <v>1.0031963100000001</v>
      </c>
      <c r="M1395" s="96">
        <f t="shared" si="714"/>
        <v>1.0056002500000001</v>
      </c>
      <c r="N1395" s="96">
        <f t="shared" si="709"/>
        <v>1.232441710070225</v>
      </c>
      <c r="O1395" s="89">
        <f t="shared" si="712"/>
        <v>1.2363809699999999</v>
      </c>
      <c r="P1395" s="89">
        <f t="shared" si="696"/>
        <v>0</v>
      </c>
      <c r="Q1395" s="11">
        <f t="shared" si="706"/>
        <v>0</v>
      </c>
      <c r="R1395" s="7">
        <f t="shared" si="704"/>
        <v>0</v>
      </c>
      <c r="S1395" s="89">
        <f t="shared" si="711"/>
        <v>0</v>
      </c>
      <c r="T1395" s="98">
        <f t="shared" si="705"/>
        <v>8.5000000000000006E-2</v>
      </c>
      <c r="U1395" s="97">
        <f t="shared" si="710"/>
        <v>12</v>
      </c>
      <c r="V1395" s="97">
        <v>252</v>
      </c>
      <c r="W1395" s="96">
        <f t="shared" si="697"/>
        <v>1.003892317</v>
      </c>
      <c r="X1395" s="89">
        <f t="shared" si="698"/>
        <v>0</v>
      </c>
      <c r="Y1395" s="137">
        <f t="shared" si="699"/>
        <v>0</v>
      </c>
      <c r="Z1395" s="99" t="str">
        <f t="shared" si="707"/>
        <v>J=</v>
      </c>
      <c r="AA1395" s="94">
        <f t="shared" si="708"/>
        <v>46286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00"/>
        <v>46272</v>
      </c>
      <c r="B1396" s="89">
        <f t="shared" si="693"/>
        <v>0</v>
      </c>
      <c r="C1396" s="89">
        <f t="shared" si="713"/>
        <v>3.1009221856947988E-9</v>
      </c>
      <c r="D1396" s="90">
        <f t="shared" si="701"/>
        <v>7205.03</v>
      </c>
      <c r="E1396" s="91">
        <f t="shared" si="716"/>
        <v>7245.38</v>
      </c>
      <c r="F1396" s="92">
        <f t="shared" si="717"/>
        <v>46223</v>
      </c>
      <c r="G1396" s="93">
        <f t="shared" si="694"/>
        <v>5.6002542668107669E-3</v>
      </c>
      <c r="H1396" s="94">
        <f t="shared" si="718"/>
        <v>46286</v>
      </c>
      <c r="I1396" s="94">
        <f t="shared" si="695"/>
        <v>46286</v>
      </c>
      <c r="J1396" s="95">
        <f t="shared" si="702"/>
        <v>21</v>
      </c>
      <c r="K1396" s="95">
        <f t="shared" si="715"/>
        <v>12</v>
      </c>
      <c r="L1396" s="8">
        <f t="shared" si="703"/>
        <v>1.0031963100000001</v>
      </c>
      <c r="M1396" s="96">
        <f t="shared" si="714"/>
        <v>1.0056002500000001</v>
      </c>
      <c r="N1396" s="96">
        <f t="shared" si="709"/>
        <v>1.232441710070225</v>
      </c>
      <c r="O1396" s="89">
        <f t="shared" si="712"/>
        <v>1.2363809699999999</v>
      </c>
      <c r="P1396" s="89">
        <f t="shared" si="696"/>
        <v>0</v>
      </c>
      <c r="Q1396" s="11">
        <f t="shared" si="706"/>
        <v>0</v>
      </c>
      <c r="R1396" s="7">
        <f t="shared" si="704"/>
        <v>0</v>
      </c>
      <c r="S1396" s="89">
        <f t="shared" si="711"/>
        <v>0</v>
      </c>
      <c r="T1396" s="98">
        <f t="shared" si="705"/>
        <v>8.5000000000000006E-2</v>
      </c>
      <c r="U1396" s="97">
        <f t="shared" si="710"/>
        <v>12</v>
      </c>
      <c r="V1396" s="97">
        <v>252</v>
      </c>
      <c r="W1396" s="96">
        <f t="shared" si="697"/>
        <v>1.003892317</v>
      </c>
      <c r="X1396" s="89">
        <f t="shared" si="698"/>
        <v>0</v>
      </c>
      <c r="Y1396" s="137">
        <f t="shared" si="699"/>
        <v>0</v>
      </c>
      <c r="Z1396" s="99" t="str">
        <f t="shared" si="707"/>
        <v>J=</v>
      </c>
      <c r="AA1396" s="94">
        <f t="shared" si="708"/>
        <v>46286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00"/>
        <v>46273</v>
      </c>
      <c r="B1397" s="89">
        <f t="shared" si="693"/>
        <v>0</v>
      </c>
      <c r="C1397" s="89">
        <f t="shared" si="713"/>
        <v>3.1009221856947988E-9</v>
      </c>
      <c r="D1397" s="90">
        <f t="shared" si="701"/>
        <v>7205.03</v>
      </c>
      <c r="E1397" s="91">
        <f t="shared" si="716"/>
        <v>7245.38</v>
      </c>
      <c r="F1397" s="92">
        <f t="shared" si="717"/>
        <v>46223</v>
      </c>
      <c r="G1397" s="93">
        <f t="shared" si="694"/>
        <v>5.6002542668107669E-3</v>
      </c>
      <c r="H1397" s="94">
        <f t="shared" si="718"/>
        <v>46286</v>
      </c>
      <c r="I1397" s="94">
        <f t="shared" si="695"/>
        <v>46286</v>
      </c>
      <c r="J1397" s="95">
        <f t="shared" si="702"/>
        <v>21</v>
      </c>
      <c r="K1397" s="95">
        <f t="shared" si="715"/>
        <v>12</v>
      </c>
      <c r="L1397" s="8">
        <f t="shared" si="703"/>
        <v>1.0031963100000001</v>
      </c>
      <c r="M1397" s="96">
        <f t="shared" si="714"/>
        <v>1.0056002500000001</v>
      </c>
      <c r="N1397" s="96">
        <f t="shared" si="709"/>
        <v>1.232441710070225</v>
      </c>
      <c r="O1397" s="89">
        <f t="shared" si="712"/>
        <v>1.2363809699999999</v>
      </c>
      <c r="P1397" s="89">
        <f t="shared" si="696"/>
        <v>0</v>
      </c>
      <c r="Q1397" s="11">
        <f t="shared" si="706"/>
        <v>0</v>
      </c>
      <c r="R1397" s="7">
        <f t="shared" si="704"/>
        <v>0</v>
      </c>
      <c r="S1397" s="89">
        <f t="shared" si="711"/>
        <v>0</v>
      </c>
      <c r="T1397" s="98">
        <f t="shared" si="705"/>
        <v>8.5000000000000006E-2</v>
      </c>
      <c r="U1397" s="97">
        <f t="shared" si="710"/>
        <v>12</v>
      </c>
      <c r="V1397" s="97">
        <v>252</v>
      </c>
      <c r="W1397" s="96">
        <f t="shared" si="697"/>
        <v>1.003892317</v>
      </c>
      <c r="X1397" s="89">
        <f t="shared" si="698"/>
        <v>0</v>
      </c>
      <c r="Y1397" s="137">
        <f t="shared" si="699"/>
        <v>0</v>
      </c>
      <c r="Z1397" s="99" t="str">
        <f t="shared" si="707"/>
        <v>J=</v>
      </c>
      <c r="AA1397" s="94">
        <f t="shared" si="708"/>
        <v>46286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00"/>
        <v>46274</v>
      </c>
      <c r="B1398" s="89">
        <f t="shared" si="693"/>
        <v>0</v>
      </c>
      <c r="C1398" s="89">
        <f t="shared" si="713"/>
        <v>3.1009221856947988E-9</v>
      </c>
      <c r="D1398" s="90">
        <f t="shared" si="701"/>
        <v>7205.03</v>
      </c>
      <c r="E1398" s="91">
        <f t="shared" si="716"/>
        <v>7245.38</v>
      </c>
      <c r="F1398" s="92">
        <f t="shared" si="717"/>
        <v>46223</v>
      </c>
      <c r="G1398" s="93">
        <f t="shared" si="694"/>
        <v>5.6002542668107669E-3</v>
      </c>
      <c r="H1398" s="94">
        <f t="shared" si="718"/>
        <v>46286</v>
      </c>
      <c r="I1398" s="94">
        <f t="shared" si="695"/>
        <v>46286</v>
      </c>
      <c r="J1398" s="95">
        <f t="shared" si="702"/>
        <v>21</v>
      </c>
      <c r="K1398" s="95">
        <f t="shared" si="715"/>
        <v>13</v>
      </c>
      <c r="L1398" s="8">
        <f t="shared" si="703"/>
        <v>1.0034631300000001</v>
      </c>
      <c r="M1398" s="96">
        <f t="shared" si="714"/>
        <v>1.0056002500000001</v>
      </c>
      <c r="N1398" s="96">
        <f t="shared" si="709"/>
        <v>1.232441710070225</v>
      </c>
      <c r="O1398" s="89">
        <f t="shared" si="712"/>
        <v>1.23670981</v>
      </c>
      <c r="P1398" s="89">
        <f t="shared" si="696"/>
        <v>0</v>
      </c>
      <c r="Q1398" s="11">
        <f t="shared" si="706"/>
        <v>0</v>
      </c>
      <c r="R1398" s="7">
        <f t="shared" si="704"/>
        <v>0</v>
      </c>
      <c r="S1398" s="89">
        <f t="shared" si="711"/>
        <v>0</v>
      </c>
      <c r="T1398" s="98">
        <f t="shared" si="705"/>
        <v>8.5000000000000006E-2</v>
      </c>
      <c r="U1398" s="97">
        <f t="shared" si="710"/>
        <v>13</v>
      </c>
      <c r="V1398" s="97">
        <v>252</v>
      </c>
      <c r="W1398" s="96">
        <f t="shared" si="697"/>
        <v>1.0042173590000001</v>
      </c>
      <c r="X1398" s="89">
        <f t="shared" si="698"/>
        <v>0</v>
      </c>
      <c r="Y1398" s="137">
        <f t="shared" si="699"/>
        <v>0</v>
      </c>
      <c r="Z1398" s="99" t="str">
        <f t="shared" si="707"/>
        <v>J=</v>
      </c>
      <c r="AA1398" s="94">
        <f t="shared" si="708"/>
        <v>46286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00"/>
        <v>46275</v>
      </c>
      <c r="B1399" s="89">
        <f t="shared" si="693"/>
        <v>0</v>
      </c>
      <c r="C1399" s="89">
        <f t="shared" si="713"/>
        <v>3.1009221856947988E-9</v>
      </c>
      <c r="D1399" s="90">
        <f t="shared" si="701"/>
        <v>7205.03</v>
      </c>
      <c r="E1399" s="91">
        <f t="shared" si="716"/>
        <v>7245.38</v>
      </c>
      <c r="F1399" s="92">
        <f t="shared" si="717"/>
        <v>46223</v>
      </c>
      <c r="G1399" s="93">
        <f t="shared" si="694"/>
        <v>5.6002542668107669E-3</v>
      </c>
      <c r="H1399" s="94">
        <f t="shared" si="718"/>
        <v>46286</v>
      </c>
      <c r="I1399" s="94">
        <f t="shared" si="695"/>
        <v>46286</v>
      </c>
      <c r="J1399" s="95">
        <f t="shared" si="702"/>
        <v>21</v>
      </c>
      <c r="K1399" s="95">
        <f t="shared" si="715"/>
        <v>14</v>
      </c>
      <c r="L1399" s="8">
        <f t="shared" si="703"/>
        <v>1.0037300199999999</v>
      </c>
      <c r="M1399" s="96">
        <f t="shared" si="714"/>
        <v>1.0056002500000001</v>
      </c>
      <c r="N1399" s="96">
        <f t="shared" si="709"/>
        <v>1.232441710070225</v>
      </c>
      <c r="O1399" s="89">
        <f t="shared" si="712"/>
        <v>1.23703874</v>
      </c>
      <c r="P1399" s="89">
        <f t="shared" si="696"/>
        <v>0</v>
      </c>
      <c r="Q1399" s="11">
        <f t="shared" si="706"/>
        <v>0</v>
      </c>
      <c r="R1399" s="7">
        <f t="shared" si="704"/>
        <v>0</v>
      </c>
      <c r="S1399" s="89">
        <f t="shared" si="711"/>
        <v>0</v>
      </c>
      <c r="T1399" s="98">
        <f t="shared" si="705"/>
        <v>8.5000000000000006E-2</v>
      </c>
      <c r="U1399" s="97">
        <f t="shared" si="710"/>
        <v>14</v>
      </c>
      <c r="V1399" s="97">
        <v>252</v>
      </c>
      <c r="W1399" s="96">
        <f t="shared" si="697"/>
        <v>1.0045425079999999</v>
      </c>
      <c r="X1399" s="89">
        <f t="shared" si="698"/>
        <v>0</v>
      </c>
      <c r="Y1399" s="137">
        <f t="shared" si="699"/>
        <v>0</v>
      </c>
      <c r="Z1399" s="99" t="str">
        <f t="shared" si="707"/>
        <v>J=</v>
      </c>
      <c r="AA1399" s="94">
        <f t="shared" si="708"/>
        <v>46286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00"/>
        <v>46276</v>
      </c>
      <c r="B1400" s="89">
        <f t="shared" si="693"/>
        <v>0</v>
      </c>
      <c r="C1400" s="89">
        <f t="shared" si="713"/>
        <v>3.1009221856947988E-9</v>
      </c>
      <c r="D1400" s="90">
        <f t="shared" si="701"/>
        <v>7205.03</v>
      </c>
      <c r="E1400" s="91">
        <f t="shared" si="716"/>
        <v>7245.38</v>
      </c>
      <c r="F1400" s="92">
        <f t="shared" si="717"/>
        <v>46223</v>
      </c>
      <c r="G1400" s="93">
        <f t="shared" si="694"/>
        <v>5.6002542668107669E-3</v>
      </c>
      <c r="H1400" s="94">
        <f t="shared" si="718"/>
        <v>46286</v>
      </c>
      <c r="I1400" s="94">
        <f t="shared" si="695"/>
        <v>46286</v>
      </c>
      <c r="J1400" s="95">
        <f t="shared" si="702"/>
        <v>21</v>
      </c>
      <c r="K1400" s="95">
        <f t="shared" si="715"/>
        <v>15</v>
      </c>
      <c r="L1400" s="8">
        <f t="shared" si="703"/>
        <v>1.0039969799999999</v>
      </c>
      <c r="M1400" s="96">
        <f t="shared" si="714"/>
        <v>1.0056002500000001</v>
      </c>
      <c r="N1400" s="96">
        <f t="shared" si="709"/>
        <v>1.232441710070225</v>
      </c>
      <c r="O1400" s="89">
        <f t="shared" si="712"/>
        <v>1.23736775</v>
      </c>
      <c r="P1400" s="89">
        <f t="shared" si="696"/>
        <v>0</v>
      </c>
      <c r="Q1400" s="11">
        <f t="shared" si="706"/>
        <v>0</v>
      </c>
      <c r="R1400" s="7">
        <f t="shared" si="704"/>
        <v>0</v>
      </c>
      <c r="S1400" s="89">
        <f t="shared" si="711"/>
        <v>0</v>
      </c>
      <c r="T1400" s="98">
        <f t="shared" si="705"/>
        <v>8.5000000000000006E-2</v>
      </c>
      <c r="U1400" s="97">
        <f t="shared" si="710"/>
        <v>15</v>
      </c>
      <c r="V1400" s="97">
        <v>252</v>
      </c>
      <c r="W1400" s="96">
        <f t="shared" si="697"/>
        <v>1.0048677610000001</v>
      </c>
      <c r="X1400" s="89">
        <f t="shared" si="698"/>
        <v>0</v>
      </c>
      <c r="Y1400" s="137">
        <f t="shared" si="699"/>
        <v>0</v>
      </c>
      <c r="Z1400" s="99" t="str">
        <f t="shared" si="707"/>
        <v>J=</v>
      </c>
      <c r="AA1400" s="94">
        <f t="shared" si="708"/>
        <v>46286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00"/>
        <v>46277</v>
      </c>
      <c r="B1401" s="89">
        <f t="shared" si="693"/>
        <v>0</v>
      </c>
      <c r="C1401" s="89">
        <f t="shared" si="713"/>
        <v>3.1009221856947988E-9</v>
      </c>
      <c r="D1401" s="90">
        <f t="shared" si="701"/>
        <v>7205.03</v>
      </c>
      <c r="E1401" s="91">
        <f t="shared" si="716"/>
        <v>7245.38</v>
      </c>
      <c r="F1401" s="92">
        <f t="shared" si="717"/>
        <v>46223</v>
      </c>
      <c r="G1401" s="93">
        <f t="shared" si="694"/>
        <v>5.6002542668107669E-3</v>
      </c>
      <c r="H1401" s="94">
        <f t="shared" si="718"/>
        <v>46286</v>
      </c>
      <c r="I1401" s="94">
        <f t="shared" si="695"/>
        <v>46286</v>
      </c>
      <c r="J1401" s="95">
        <f t="shared" si="702"/>
        <v>21</v>
      </c>
      <c r="K1401" s="95">
        <f t="shared" si="715"/>
        <v>16</v>
      </c>
      <c r="L1401" s="8">
        <f t="shared" si="703"/>
        <v>1.0042640199999999</v>
      </c>
      <c r="M1401" s="96">
        <f t="shared" si="714"/>
        <v>1.0056002500000001</v>
      </c>
      <c r="N1401" s="96">
        <f t="shared" si="709"/>
        <v>1.232441710070225</v>
      </c>
      <c r="O1401" s="89">
        <f t="shared" si="712"/>
        <v>1.23769686</v>
      </c>
      <c r="P1401" s="89">
        <f t="shared" si="696"/>
        <v>0</v>
      </c>
      <c r="Q1401" s="11">
        <f t="shared" si="706"/>
        <v>0</v>
      </c>
      <c r="R1401" s="7">
        <f t="shared" si="704"/>
        <v>0</v>
      </c>
      <c r="S1401" s="89">
        <f t="shared" si="711"/>
        <v>0</v>
      </c>
      <c r="T1401" s="98">
        <f t="shared" si="705"/>
        <v>8.5000000000000006E-2</v>
      </c>
      <c r="U1401" s="97">
        <f t="shared" si="710"/>
        <v>16</v>
      </c>
      <c r="V1401" s="97">
        <v>252</v>
      </c>
      <c r="W1401" s="96">
        <f t="shared" si="697"/>
        <v>1.0051931190000001</v>
      </c>
      <c r="X1401" s="89">
        <f t="shared" si="698"/>
        <v>0</v>
      </c>
      <c r="Y1401" s="137">
        <f t="shared" si="699"/>
        <v>0</v>
      </c>
      <c r="Z1401" s="99" t="str">
        <f t="shared" si="707"/>
        <v>J=</v>
      </c>
      <c r="AA1401" s="94">
        <f t="shared" si="708"/>
        <v>46286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00"/>
        <v>46278</v>
      </c>
      <c r="B1402" s="89">
        <f t="shared" si="693"/>
        <v>0</v>
      </c>
      <c r="C1402" s="89">
        <f t="shared" si="713"/>
        <v>3.1009221856947988E-9</v>
      </c>
      <c r="D1402" s="90">
        <f t="shared" si="701"/>
        <v>7205.03</v>
      </c>
      <c r="E1402" s="91">
        <f t="shared" si="716"/>
        <v>7245.38</v>
      </c>
      <c r="F1402" s="92">
        <f t="shared" si="717"/>
        <v>46223</v>
      </c>
      <c r="G1402" s="93">
        <f t="shared" si="694"/>
        <v>5.6002542668107669E-3</v>
      </c>
      <c r="H1402" s="94">
        <f t="shared" si="718"/>
        <v>46286</v>
      </c>
      <c r="I1402" s="94">
        <f t="shared" si="695"/>
        <v>46286</v>
      </c>
      <c r="J1402" s="95">
        <f t="shared" si="702"/>
        <v>21</v>
      </c>
      <c r="K1402" s="95">
        <f t="shared" si="715"/>
        <v>16</v>
      </c>
      <c r="L1402" s="8">
        <f t="shared" si="703"/>
        <v>1.0042640199999999</v>
      </c>
      <c r="M1402" s="96">
        <f t="shared" si="714"/>
        <v>1.0056002500000001</v>
      </c>
      <c r="N1402" s="96">
        <f t="shared" si="709"/>
        <v>1.232441710070225</v>
      </c>
      <c r="O1402" s="89">
        <f t="shared" si="712"/>
        <v>1.23769686</v>
      </c>
      <c r="P1402" s="89">
        <f t="shared" si="696"/>
        <v>0</v>
      </c>
      <c r="Q1402" s="11">
        <f t="shared" si="706"/>
        <v>0</v>
      </c>
      <c r="R1402" s="7">
        <f t="shared" si="704"/>
        <v>0</v>
      </c>
      <c r="S1402" s="89">
        <f t="shared" si="711"/>
        <v>0</v>
      </c>
      <c r="T1402" s="98">
        <f t="shared" si="705"/>
        <v>8.5000000000000006E-2</v>
      </c>
      <c r="U1402" s="97">
        <f t="shared" si="710"/>
        <v>16</v>
      </c>
      <c r="V1402" s="97">
        <v>252</v>
      </c>
      <c r="W1402" s="96">
        <f t="shared" si="697"/>
        <v>1.0051931190000001</v>
      </c>
      <c r="X1402" s="89">
        <f t="shared" si="698"/>
        <v>0</v>
      </c>
      <c r="Y1402" s="137">
        <f t="shared" si="699"/>
        <v>0</v>
      </c>
      <c r="Z1402" s="99" t="str">
        <f t="shared" si="707"/>
        <v>J=</v>
      </c>
      <c r="AA1402" s="94">
        <f t="shared" si="708"/>
        <v>46286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00"/>
        <v>46279</v>
      </c>
      <c r="B1403" s="89">
        <f t="shared" si="693"/>
        <v>0</v>
      </c>
      <c r="C1403" s="89">
        <f t="shared" si="713"/>
        <v>3.1009221856947988E-9</v>
      </c>
      <c r="D1403" s="90">
        <f t="shared" si="701"/>
        <v>7205.03</v>
      </c>
      <c r="E1403" s="91">
        <f t="shared" si="716"/>
        <v>7245.38</v>
      </c>
      <c r="F1403" s="92">
        <f t="shared" si="717"/>
        <v>46223</v>
      </c>
      <c r="G1403" s="93">
        <f t="shared" si="694"/>
        <v>5.6002542668107669E-3</v>
      </c>
      <c r="H1403" s="94">
        <f t="shared" si="718"/>
        <v>46286</v>
      </c>
      <c r="I1403" s="94">
        <f t="shared" si="695"/>
        <v>46286</v>
      </c>
      <c r="J1403" s="95">
        <f t="shared" si="702"/>
        <v>21</v>
      </c>
      <c r="K1403" s="95">
        <f t="shared" si="715"/>
        <v>16</v>
      </c>
      <c r="L1403" s="8">
        <f t="shared" si="703"/>
        <v>1.0042640199999999</v>
      </c>
      <c r="M1403" s="96">
        <f t="shared" si="714"/>
        <v>1.0056002500000001</v>
      </c>
      <c r="N1403" s="96">
        <f t="shared" si="709"/>
        <v>1.232441710070225</v>
      </c>
      <c r="O1403" s="89">
        <f t="shared" si="712"/>
        <v>1.23769686</v>
      </c>
      <c r="P1403" s="89">
        <f t="shared" si="696"/>
        <v>0</v>
      </c>
      <c r="Q1403" s="11">
        <f t="shared" si="706"/>
        <v>0</v>
      </c>
      <c r="R1403" s="7">
        <f t="shared" si="704"/>
        <v>0</v>
      </c>
      <c r="S1403" s="89">
        <f t="shared" si="711"/>
        <v>0</v>
      </c>
      <c r="T1403" s="98">
        <f t="shared" si="705"/>
        <v>8.5000000000000006E-2</v>
      </c>
      <c r="U1403" s="97">
        <f t="shared" si="710"/>
        <v>16</v>
      </c>
      <c r="V1403" s="97">
        <v>252</v>
      </c>
      <c r="W1403" s="96">
        <f t="shared" si="697"/>
        <v>1.0051931190000001</v>
      </c>
      <c r="X1403" s="89">
        <f t="shared" si="698"/>
        <v>0</v>
      </c>
      <c r="Y1403" s="137">
        <f t="shared" si="699"/>
        <v>0</v>
      </c>
      <c r="Z1403" s="99" t="str">
        <f t="shared" si="707"/>
        <v>J=</v>
      </c>
      <c r="AA1403" s="94">
        <f t="shared" si="708"/>
        <v>46286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00"/>
        <v>46280</v>
      </c>
      <c r="B1404" s="89">
        <f t="shared" si="693"/>
        <v>0</v>
      </c>
      <c r="C1404" s="89">
        <f t="shared" si="713"/>
        <v>3.1009221856947988E-9</v>
      </c>
      <c r="D1404" s="90">
        <f t="shared" si="701"/>
        <v>7205.03</v>
      </c>
      <c r="E1404" s="91">
        <f t="shared" si="716"/>
        <v>7245.38</v>
      </c>
      <c r="F1404" s="92">
        <f t="shared" si="717"/>
        <v>46223</v>
      </c>
      <c r="G1404" s="93">
        <f t="shared" si="694"/>
        <v>5.6002542668107669E-3</v>
      </c>
      <c r="H1404" s="94">
        <f t="shared" si="718"/>
        <v>46286</v>
      </c>
      <c r="I1404" s="94">
        <f t="shared" si="695"/>
        <v>46286</v>
      </c>
      <c r="J1404" s="95">
        <f t="shared" si="702"/>
        <v>21</v>
      </c>
      <c r="K1404" s="95">
        <f t="shared" si="715"/>
        <v>17</v>
      </c>
      <c r="L1404" s="8">
        <f t="shared" si="703"/>
        <v>1.00453112</v>
      </c>
      <c r="M1404" s="96">
        <f t="shared" si="714"/>
        <v>1.0056002500000001</v>
      </c>
      <c r="N1404" s="96">
        <f t="shared" si="709"/>
        <v>1.232441710070225</v>
      </c>
      <c r="O1404" s="89">
        <f t="shared" si="712"/>
        <v>1.23802605</v>
      </c>
      <c r="P1404" s="89">
        <f t="shared" si="696"/>
        <v>0</v>
      </c>
      <c r="Q1404" s="11">
        <f t="shared" si="706"/>
        <v>0</v>
      </c>
      <c r="R1404" s="7">
        <f t="shared" si="704"/>
        <v>0</v>
      </c>
      <c r="S1404" s="89">
        <f t="shared" si="711"/>
        <v>0</v>
      </c>
      <c r="T1404" s="98">
        <f t="shared" si="705"/>
        <v>8.5000000000000006E-2</v>
      </c>
      <c r="U1404" s="97">
        <f t="shared" si="710"/>
        <v>17</v>
      </c>
      <c r="V1404" s="97">
        <v>252</v>
      </c>
      <c r="W1404" s="96">
        <f t="shared" si="697"/>
        <v>1.005518583</v>
      </c>
      <c r="X1404" s="89">
        <f t="shared" si="698"/>
        <v>0</v>
      </c>
      <c r="Y1404" s="137">
        <f t="shared" si="699"/>
        <v>0</v>
      </c>
      <c r="Z1404" s="99" t="str">
        <f t="shared" si="707"/>
        <v>J=</v>
      </c>
      <c r="AA1404" s="94">
        <f t="shared" si="708"/>
        <v>46286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00"/>
        <v>46281</v>
      </c>
      <c r="B1405" s="89">
        <f t="shared" si="693"/>
        <v>0</v>
      </c>
      <c r="C1405" s="89">
        <f t="shared" si="713"/>
        <v>3.1009221856947988E-9</v>
      </c>
      <c r="D1405" s="90">
        <f t="shared" si="701"/>
        <v>7205.03</v>
      </c>
      <c r="E1405" s="91">
        <f t="shared" si="716"/>
        <v>7245.38</v>
      </c>
      <c r="F1405" s="92">
        <f t="shared" si="717"/>
        <v>46223</v>
      </c>
      <c r="G1405" s="93">
        <f t="shared" si="694"/>
        <v>5.6002542668107669E-3</v>
      </c>
      <c r="H1405" s="94">
        <f t="shared" si="718"/>
        <v>46286</v>
      </c>
      <c r="I1405" s="94">
        <f t="shared" si="695"/>
        <v>46286</v>
      </c>
      <c r="J1405" s="95">
        <f t="shared" si="702"/>
        <v>21</v>
      </c>
      <c r="K1405" s="95">
        <f t="shared" si="715"/>
        <v>18</v>
      </c>
      <c r="L1405" s="8">
        <f t="shared" si="703"/>
        <v>1.0047983</v>
      </c>
      <c r="M1405" s="96">
        <f t="shared" si="714"/>
        <v>1.0056002500000001</v>
      </c>
      <c r="N1405" s="96">
        <f t="shared" si="709"/>
        <v>1.232441710070225</v>
      </c>
      <c r="O1405" s="89">
        <f t="shared" si="712"/>
        <v>1.2383553300000001</v>
      </c>
      <c r="P1405" s="89">
        <f t="shared" si="696"/>
        <v>0</v>
      </c>
      <c r="Q1405" s="11">
        <f t="shared" si="706"/>
        <v>0</v>
      </c>
      <c r="R1405" s="7">
        <f t="shared" si="704"/>
        <v>0</v>
      </c>
      <c r="S1405" s="89">
        <f t="shared" si="711"/>
        <v>0</v>
      </c>
      <c r="T1405" s="98">
        <f t="shared" si="705"/>
        <v>8.5000000000000006E-2</v>
      </c>
      <c r="U1405" s="97">
        <f t="shared" si="710"/>
        <v>18</v>
      </c>
      <c r="V1405" s="97">
        <v>252</v>
      </c>
      <c r="W1405" s="96">
        <f t="shared" si="697"/>
        <v>1.005844153</v>
      </c>
      <c r="X1405" s="89">
        <f t="shared" si="698"/>
        <v>0</v>
      </c>
      <c r="Y1405" s="137">
        <f t="shared" si="699"/>
        <v>0</v>
      </c>
      <c r="Z1405" s="99" t="str">
        <f t="shared" si="707"/>
        <v>J=</v>
      </c>
      <c r="AA1405" s="94">
        <f t="shared" si="708"/>
        <v>46286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00"/>
        <v>46282</v>
      </c>
      <c r="B1406" s="89">
        <f t="shared" si="693"/>
        <v>0</v>
      </c>
      <c r="C1406" s="89">
        <f t="shared" si="713"/>
        <v>3.1009221856947988E-9</v>
      </c>
      <c r="D1406" s="90">
        <f t="shared" si="701"/>
        <v>7205.03</v>
      </c>
      <c r="E1406" s="91">
        <f t="shared" si="716"/>
        <v>7245.38</v>
      </c>
      <c r="F1406" s="92">
        <f t="shared" si="717"/>
        <v>46223</v>
      </c>
      <c r="G1406" s="93">
        <f t="shared" si="694"/>
        <v>5.6002542668107669E-3</v>
      </c>
      <c r="H1406" s="94">
        <f t="shared" si="718"/>
        <v>46286</v>
      </c>
      <c r="I1406" s="94">
        <f t="shared" si="695"/>
        <v>46286</v>
      </c>
      <c r="J1406" s="95">
        <f t="shared" si="702"/>
        <v>21</v>
      </c>
      <c r="K1406" s="95">
        <f t="shared" si="715"/>
        <v>19</v>
      </c>
      <c r="L1406" s="8">
        <f t="shared" si="703"/>
        <v>1.0050655399999999</v>
      </c>
      <c r="M1406" s="96">
        <f t="shared" si="714"/>
        <v>1.0056002500000001</v>
      </c>
      <c r="N1406" s="96">
        <f t="shared" si="709"/>
        <v>1.232441710070225</v>
      </c>
      <c r="O1406" s="89">
        <f t="shared" si="712"/>
        <v>1.2386846899999999</v>
      </c>
      <c r="P1406" s="89">
        <f t="shared" si="696"/>
        <v>0</v>
      </c>
      <c r="Q1406" s="11">
        <f t="shared" si="706"/>
        <v>0</v>
      </c>
      <c r="R1406" s="7">
        <f t="shared" si="704"/>
        <v>0</v>
      </c>
      <c r="S1406" s="89">
        <f t="shared" si="711"/>
        <v>0</v>
      </c>
      <c r="T1406" s="98">
        <f t="shared" si="705"/>
        <v>8.5000000000000006E-2</v>
      </c>
      <c r="U1406" s="97">
        <f t="shared" si="710"/>
        <v>19</v>
      </c>
      <c r="V1406" s="97">
        <v>252</v>
      </c>
      <c r="W1406" s="96">
        <f t="shared" si="697"/>
        <v>1.0061698269999999</v>
      </c>
      <c r="X1406" s="89">
        <f t="shared" si="698"/>
        <v>0</v>
      </c>
      <c r="Y1406" s="137">
        <f t="shared" si="699"/>
        <v>0</v>
      </c>
      <c r="Z1406" s="99" t="str">
        <f t="shared" si="707"/>
        <v>J=</v>
      </c>
      <c r="AA1406" s="94">
        <f t="shared" si="708"/>
        <v>46286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00"/>
        <v>46283</v>
      </c>
      <c r="B1407" s="89">
        <f t="shared" si="693"/>
        <v>0</v>
      </c>
      <c r="C1407" s="89">
        <f t="shared" si="713"/>
        <v>3.1009221856947988E-9</v>
      </c>
      <c r="D1407" s="90">
        <f t="shared" si="701"/>
        <v>7205.03</v>
      </c>
      <c r="E1407" s="91">
        <f t="shared" si="716"/>
        <v>7245.38</v>
      </c>
      <c r="F1407" s="92">
        <f t="shared" si="717"/>
        <v>46223</v>
      </c>
      <c r="G1407" s="93">
        <f t="shared" si="694"/>
        <v>5.6002542668107669E-3</v>
      </c>
      <c r="H1407" s="94">
        <f t="shared" si="718"/>
        <v>46286</v>
      </c>
      <c r="I1407" s="94">
        <f t="shared" si="695"/>
        <v>46286</v>
      </c>
      <c r="J1407" s="95">
        <f t="shared" si="702"/>
        <v>21</v>
      </c>
      <c r="K1407" s="95">
        <f t="shared" si="715"/>
        <v>20</v>
      </c>
      <c r="L1407" s="8">
        <f t="shared" si="703"/>
        <v>1.00533286</v>
      </c>
      <c r="M1407" s="96">
        <f t="shared" si="714"/>
        <v>1.0056002500000001</v>
      </c>
      <c r="N1407" s="96">
        <f t="shared" si="709"/>
        <v>1.232441710070225</v>
      </c>
      <c r="O1407" s="89">
        <f t="shared" si="712"/>
        <v>1.2390141400000001</v>
      </c>
      <c r="P1407" s="89">
        <f t="shared" si="696"/>
        <v>0</v>
      </c>
      <c r="Q1407" s="11">
        <f t="shared" si="706"/>
        <v>0</v>
      </c>
      <c r="R1407" s="7">
        <f t="shared" si="704"/>
        <v>0</v>
      </c>
      <c r="S1407" s="89">
        <f t="shared" si="711"/>
        <v>0</v>
      </c>
      <c r="T1407" s="98">
        <f t="shared" si="705"/>
        <v>8.5000000000000006E-2</v>
      </c>
      <c r="U1407" s="97">
        <f t="shared" si="710"/>
        <v>20</v>
      </c>
      <c r="V1407" s="97">
        <v>252</v>
      </c>
      <c r="W1407" s="96">
        <f t="shared" si="697"/>
        <v>1.006495608</v>
      </c>
      <c r="X1407" s="89">
        <f t="shared" si="698"/>
        <v>0</v>
      </c>
      <c r="Y1407" s="137">
        <f t="shared" si="699"/>
        <v>0</v>
      </c>
      <c r="Z1407" s="99" t="str">
        <f t="shared" si="707"/>
        <v>J=</v>
      </c>
      <c r="AA1407" s="94">
        <f t="shared" si="708"/>
        <v>46286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00"/>
        <v>46284</v>
      </c>
      <c r="B1408" s="89">
        <f t="shared" si="693"/>
        <v>0</v>
      </c>
      <c r="C1408" s="89">
        <f t="shared" si="713"/>
        <v>3.1009221856947988E-9</v>
      </c>
      <c r="D1408" s="90">
        <f t="shared" si="701"/>
        <v>7205.03</v>
      </c>
      <c r="E1408" s="91">
        <f t="shared" si="716"/>
        <v>7245.38</v>
      </c>
      <c r="F1408" s="92">
        <f t="shared" si="717"/>
        <v>46223</v>
      </c>
      <c r="G1408" s="93">
        <f t="shared" si="694"/>
        <v>5.6002542668107669E-3</v>
      </c>
      <c r="H1408" s="94">
        <f t="shared" si="718"/>
        <v>46286</v>
      </c>
      <c r="I1408" s="94">
        <f t="shared" si="695"/>
        <v>46286</v>
      </c>
      <c r="J1408" s="95">
        <f t="shared" si="702"/>
        <v>21</v>
      </c>
      <c r="K1408" s="95">
        <f t="shared" si="715"/>
        <v>21</v>
      </c>
      <c r="L1408" s="8">
        <f t="shared" si="703"/>
        <v>1.0056002500000001</v>
      </c>
      <c r="M1408" s="96">
        <f t="shared" si="714"/>
        <v>1.0056002500000001</v>
      </c>
      <c r="N1408" s="96">
        <f t="shared" si="709"/>
        <v>1.232441710070225</v>
      </c>
      <c r="O1408" s="89">
        <f t="shared" si="712"/>
        <v>1.2393436900000001</v>
      </c>
      <c r="P1408" s="89">
        <f t="shared" si="696"/>
        <v>0</v>
      </c>
      <c r="Q1408" s="11">
        <f t="shared" si="706"/>
        <v>0</v>
      </c>
      <c r="R1408" s="7">
        <f t="shared" si="704"/>
        <v>0</v>
      </c>
      <c r="S1408" s="89">
        <f t="shared" si="711"/>
        <v>0</v>
      </c>
      <c r="T1408" s="98">
        <f t="shared" si="705"/>
        <v>8.5000000000000006E-2</v>
      </c>
      <c r="U1408" s="97">
        <f t="shared" si="710"/>
        <v>21</v>
      </c>
      <c r="V1408" s="97">
        <v>252</v>
      </c>
      <c r="W1408" s="96">
        <f t="shared" si="697"/>
        <v>1.0068214929999999</v>
      </c>
      <c r="X1408" s="89">
        <f t="shared" si="698"/>
        <v>0</v>
      </c>
      <c r="Y1408" s="137">
        <f t="shared" si="699"/>
        <v>0</v>
      </c>
      <c r="Z1408" s="99" t="str">
        <f t="shared" si="707"/>
        <v>J=</v>
      </c>
      <c r="AA1408" s="94">
        <f t="shared" si="708"/>
        <v>46286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00"/>
        <v>46285</v>
      </c>
      <c r="B1409" s="89">
        <f t="shared" si="693"/>
        <v>0</v>
      </c>
      <c r="C1409" s="89">
        <f t="shared" si="713"/>
        <v>3.1009221856947988E-9</v>
      </c>
      <c r="D1409" s="90">
        <f t="shared" si="701"/>
        <v>7205.03</v>
      </c>
      <c r="E1409" s="91">
        <f t="shared" si="716"/>
        <v>7245.38</v>
      </c>
      <c r="F1409" s="92">
        <f t="shared" si="717"/>
        <v>46223</v>
      </c>
      <c r="G1409" s="93">
        <f t="shared" si="694"/>
        <v>5.6002542668107669E-3</v>
      </c>
      <c r="H1409" s="94">
        <f t="shared" si="718"/>
        <v>46315</v>
      </c>
      <c r="I1409" s="94">
        <f t="shared" si="695"/>
        <v>46286</v>
      </c>
      <c r="J1409" s="95">
        <f t="shared" si="702"/>
        <v>21</v>
      </c>
      <c r="K1409" s="95">
        <f t="shared" si="715"/>
        <v>21</v>
      </c>
      <c r="L1409" s="8">
        <f t="shared" si="703"/>
        <v>1.0056002500000001</v>
      </c>
      <c r="M1409" s="96">
        <f t="shared" si="714"/>
        <v>1.0056002500000001</v>
      </c>
      <c r="N1409" s="96">
        <f t="shared" si="709"/>
        <v>1.232441710070225</v>
      </c>
      <c r="O1409" s="89">
        <f t="shared" si="712"/>
        <v>1.2393436900000001</v>
      </c>
      <c r="P1409" s="89">
        <f t="shared" si="696"/>
        <v>0</v>
      </c>
      <c r="Q1409" s="11">
        <f t="shared" si="706"/>
        <v>0</v>
      </c>
      <c r="R1409" s="7">
        <f t="shared" si="704"/>
        <v>0</v>
      </c>
      <c r="S1409" s="89">
        <f t="shared" si="711"/>
        <v>0</v>
      </c>
      <c r="T1409" s="98">
        <f t="shared" si="705"/>
        <v>8.5000000000000006E-2</v>
      </c>
      <c r="U1409" s="97">
        <f t="shared" si="710"/>
        <v>21</v>
      </c>
      <c r="V1409" s="97">
        <v>252</v>
      </c>
      <c r="W1409" s="96">
        <f t="shared" si="697"/>
        <v>1.0068214929999999</v>
      </c>
      <c r="X1409" s="89">
        <f t="shared" si="698"/>
        <v>0</v>
      </c>
      <c r="Y1409" s="137">
        <f t="shared" si="699"/>
        <v>0</v>
      </c>
      <c r="Z1409" s="99" t="str">
        <f t="shared" si="707"/>
        <v>J=</v>
      </c>
      <c r="AA1409" s="94">
        <f t="shared" si="708"/>
        <v>46286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00"/>
        <v>46286</v>
      </c>
      <c r="B1410" s="89">
        <f t="shared" si="693"/>
        <v>0</v>
      </c>
      <c r="C1410" s="89">
        <f t="shared" si="713"/>
        <v>3.1009221856947988E-9</v>
      </c>
      <c r="D1410" s="90">
        <f t="shared" si="701"/>
        <v>7205.03</v>
      </c>
      <c r="E1410" s="91">
        <f t="shared" si="716"/>
        <v>7245.38</v>
      </c>
      <c r="F1410" s="92">
        <f t="shared" si="717"/>
        <v>46223</v>
      </c>
      <c r="G1410" s="93">
        <f t="shared" si="694"/>
        <v>5.6002542668107669E-3</v>
      </c>
      <c r="H1410" s="94">
        <f t="shared" si="718"/>
        <v>46315</v>
      </c>
      <c r="I1410" s="94">
        <f t="shared" si="695"/>
        <v>46286</v>
      </c>
      <c r="J1410" s="95">
        <f t="shared" si="702"/>
        <v>21</v>
      </c>
      <c r="K1410" s="95">
        <f t="shared" si="715"/>
        <v>21</v>
      </c>
      <c r="L1410" s="8">
        <f t="shared" si="703"/>
        <v>1.0056002500000001</v>
      </c>
      <c r="M1410" s="96">
        <f t="shared" si="714"/>
        <v>1.0056002500000001</v>
      </c>
      <c r="N1410" s="96">
        <f t="shared" si="709"/>
        <v>1.232441710070225</v>
      </c>
      <c r="O1410" s="89">
        <f t="shared" si="712"/>
        <v>1.2393436900000001</v>
      </c>
      <c r="P1410" s="89">
        <f t="shared" si="696"/>
        <v>0</v>
      </c>
      <c r="Q1410" s="11">
        <f t="shared" si="706"/>
        <v>46</v>
      </c>
      <c r="R1410" s="7">
        <f t="shared" si="704"/>
        <v>3.9786000000000002E-2</v>
      </c>
      <c r="S1410" s="89">
        <f t="shared" si="711"/>
        <v>0</v>
      </c>
      <c r="T1410" s="98">
        <f t="shared" si="705"/>
        <v>8.5000000000000006E-2</v>
      </c>
      <c r="U1410" s="97">
        <f t="shared" si="710"/>
        <v>21</v>
      </c>
      <c r="V1410" s="97">
        <v>252</v>
      </c>
      <c r="W1410" s="96">
        <f t="shared" si="697"/>
        <v>1.0068214929999999</v>
      </c>
      <c r="X1410" s="89">
        <f t="shared" si="698"/>
        <v>0</v>
      </c>
      <c r="Y1410" s="137">
        <f t="shared" si="699"/>
        <v>0</v>
      </c>
      <c r="Z1410" s="99" t="str">
        <f t="shared" si="707"/>
        <v>J=</v>
      </c>
      <c r="AA1410" s="94">
        <f t="shared" si="708"/>
        <v>46286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00"/>
        <v>46287</v>
      </c>
      <c r="B1411" s="89">
        <f t="shared" si="693"/>
        <v>0</v>
      </c>
      <c r="C1411" s="89">
        <f t="shared" si="713"/>
        <v>3.1009221856947988E-9</v>
      </c>
      <c r="D1411" s="90">
        <f t="shared" si="701"/>
        <v>7205.03</v>
      </c>
      <c r="E1411" s="91">
        <f t="shared" si="716"/>
        <v>7245.38</v>
      </c>
      <c r="F1411" s="92">
        <f t="shared" si="717"/>
        <v>46255</v>
      </c>
      <c r="G1411" s="93">
        <f t="shared" si="694"/>
        <v>5.6002542668107669E-3</v>
      </c>
      <c r="H1411" s="94">
        <f t="shared" si="718"/>
        <v>46315</v>
      </c>
      <c r="I1411" s="94">
        <f t="shared" si="695"/>
        <v>46315</v>
      </c>
      <c r="J1411" s="95">
        <f t="shared" si="702"/>
        <v>20</v>
      </c>
      <c r="K1411" s="95">
        <f t="shared" si="715"/>
        <v>1</v>
      </c>
      <c r="L1411" s="8">
        <f t="shared" si="703"/>
        <v>1.0002792700000001</v>
      </c>
      <c r="M1411" s="96">
        <f t="shared" si="714"/>
        <v>1.0056002500000001</v>
      </c>
      <c r="N1411" s="96">
        <f t="shared" si="709"/>
        <v>1.239343691757046</v>
      </c>
      <c r="O1411" s="89">
        <f t="shared" si="712"/>
        <v>1.2396898000000001</v>
      </c>
      <c r="P1411" s="89">
        <f t="shared" si="696"/>
        <v>0</v>
      </c>
      <c r="Q1411" s="11">
        <f t="shared" si="706"/>
        <v>0</v>
      </c>
      <c r="R1411" s="7">
        <f t="shared" si="704"/>
        <v>0</v>
      </c>
      <c r="S1411" s="89">
        <f t="shared" si="711"/>
        <v>0</v>
      </c>
      <c r="T1411" s="98">
        <f t="shared" si="705"/>
        <v>8.5000000000000006E-2</v>
      </c>
      <c r="U1411" s="97">
        <f t="shared" si="710"/>
        <v>1</v>
      </c>
      <c r="V1411" s="97">
        <v>252</v>
      </c>
      <c r="W1411" s="96">
        <f t="shared" si="697"/>
        <v>1.0003237819999999</v>
      </c>
      <c r="X1411" s="89">
        <f t="shared" si="698"/>
        <v>0</v>
      </c>
      <c r="Y1411" s="137">
        <f t="shared" si="699"/>
        <v>0</v>
      </c>
      <c r="Z1411" s="99" t="str">
        <f t="shared" si="707"/>
        <v>J=</v>
      </c>
      <c r="AA1411" s="94">
        <f t="shared" si="708"/>
        <v>46315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00"/>
        <v>46288</v>
      </c>
      <c r="B1412" s="89">
        <f t="shared" si="693"/>
        <v>0</v>
      </c>
      <c r="C1412" s="89">
        <f t="shared" si="713"/>
        <v>3.1009221856947988E-9</v>
      </c>
      <c r="D1412" s="90">
        <f t="shared" si="701"/>
        <v>7205.03</v>
      </c>
      <c r="E1412" s="91">
        <f t="shared" si="716"/>
        <v>7245.38</v>
      </c>
      <c r="F1412" s="92">
        <f t="shared" si="717"/>
        <v>46255</v>
      </c>
      <c r="G1412" s="93">
        <f t="shared" si="694"/>
        <v>5.6002542668107669E-3</v>
      </c>
      <c r="H1412" s="94">
        <f t="shared" si="718"/>
        <v>46315</v>
      </c>
      <c r="I1412" s="94">
        <f t="shared" si="695"/>
        <v>46315</v>
      </c>
      <c r="J1412" s="95">
        <f t="shared" si="702"/>
        <v>20</v>
      </c>
      <c r="K1412" s="95">
        <f t="shared" si="715"/>
        <v>2</v>
      </c>
      <c r="L1412" s="8">
        <f t="shared" si="703"/>
        <v>1.0005586099999999</v>
      </c>
      <c r="M1412" s="96">
        <f t="shared" si="714"/>
        <v>1.0056002500000001</v>
      </c>
      <c r="N1412" s="96">
        <f t="shared" si="709"/>
        <v>1.239343691757046</v>
      </c>
      <c r="O1412" s="89">
        <f t="shared" si="712"/>
        <v>1.2400359999999999</v>
      </c>
      <c r="P1412" s="89">
        <f t="shared" si="696"/>
        <v>0</v>
      </c>
      <c r="Q1412" s="11">
        <f t="shared" si="706"/>
        <v>0</v>
      </c>
      <c r="R1412" s="7">
        <f t="shared" si="704"/>
        <v>0</v>
      </c>
      <c r="S1412" s="89">
        <f t="shared" si="711"/>
        <v>0</v>
      </c>
      <c r="T1412" s="98">
        <f t="shared" si="705"/>
        <v>8.5000000000000006E-2</v>
      </c>
      <c r="U1412" s="97">
        <f t="shared" si="710"/>
        <v>2</v>
      </c>
      <c r="V1412" s="97">
        <v>252</v>
      </c>
      <c r="W1412" s="96">
        <f t="shared" si="697"/>
        <v>1.00064767</v>
      </c>
      <c r="X1412" s="89">
        <f t="shared" si="698"/>
        <v>0</v>
      </c>
      <c r="Y1412" s="137">
        <f t="shared" si="699"/>
        <v>0</v>
      </c>
      <c r="Z1412" s="99" t="str">
        <f t="shared" si="707"/>
        <v>J=</v>
      </c>
      <c r="AA1412" s="94">
        <f t="shared" si="708"/>
        <v>46315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00"/>
        <v>46289</v>
      </c>
      <c r="B1413" s="89">
        <f t="shared" si="693"/>
        <v>0</v>
      </c>
      <c r="C1413" s="89">
        <f t="shared" si="713"/>
        <v>3.1009221856947988E-9</v>
      </c>
      <c r="D1413" s="90">
        <f t="shared" si="701"/>
        <v>7205.03</v>
      </c>
      <c r="E1413" s="91">
        <f t="shared" si="716"/>
        <v>7245.38</v>
      </c>
      <c r="F1413" s="92">
        <f t="shared" si="717"/>
        <v>46255</v>
      </c>
      <c r="G1413" s="93">
        <f t="shared" si="694"/>
        <v>5.6002542668107669E-3</v>
      </c>
      <c r="H1413" s="94">
        <f t="shared" si="718"/>
        <v>46315</v>
      </c>
      <c r="I1413" s="94">
        <f t="shared" si="695"/>
        <v>46315</v>
      </c>
      <c r="J1413" s="95">
        <f t="shared" si="702"/>
        <v>20</v>
      </c>
      <c r="K1413" s="95">
        <f t="shared" si="715"/>
        <v>3</v>
      </c>
      <c r="L1413" s="8">
        <f t="shared" si="703"/>
        <v>1.0008380400000001</v>
      </c>
      <c r="M1413" s="96">
        <f t="shared" si="714"/>
        <v>1.0056002500000001</v>
      </c>
      <c r="N1413" s="96">
        <f t="shared" si="709"/>
        <v>1.239343691757046</v>
      </c>
      <c r="O1413" s="89">
        <f t="shared" si="712"/>
        <v>1.24038231</v>
      </c>
      <c r="P1413" s="89">
        <f t="shared" si="696"/>
        <v>0</v>
      </c>
      <c r="Q1413" s="11">
        <f t="shared" si="706"/>
        <v>0</v>
      </c>
      <c r="R1413" s="7">
        <f t="shared" si="704"/>
        <v>0</v>
      </c>
      <c r="S1413" s="89">
        <f t="shared" si="711"/>
        <v>0</v>
      </c>
      <c r="T1413" s="98">
        <f t="shared" si="705"/>
        <v>8.5000000000000006E-2</v>
      </c>
      <c r="U1413" s="97">
        <f t="shared" si="710"/>
        <v>3</v>
      </c>
      <c r="V1413" s="97">
        <v>252</v>
      </c>
      <c r="W1413" s="96">
        <f t="shared" si="697"/>
        <v>1.000971662</v>
      </c>
      <c r="X1413" s="89">
        <f t="shared" si="698"/>
        <v>0</v>
      </c>
      <c r="Y1413" s="137">
        <f t="shared" si="699"/>
        <v>0</v>
      </c>
      <c r="Z1413" s="99" t="str">
        <f t="shared" si="707"/>
        <v>J=</v>
      </c>
      <c r="AA1413" s="94">
        <f t="shared" si="708"/>
        <v>46315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00"/>
        <v>46290</v>
      </c>
      <c r="B1414" s="89">
        <f t="shared" si="693"/>
        <v>0</v>
      </c>
      <c r="C1414" s="89">
        <f t="shared" si="713"/>
        <v>3.1009221856947988E-9</v>
      </c>
      <c r="D1414" s="90">
        <f t="shared" si="701"/>
        <v>7205.03</v>
      </c>
      <c r="E1414" s="91">
        <f t="shared" si="716"/>
        <v>7245.38</v>
      </c>
      <c r="F1414" s="92">
        <f t="shared" si="717"/>
        <v>46255</v>
      </c>
      <c r="G1414" s="93">
        <f t="shared" si="694"/>
        <v>5.6002542668107669E-3</v>
      </c>
      <c r="H1414" s="94">
        <f t="shared" si="718"/>
        <v>46315</v>
      </c>
      <c r="I1414" s="94">
        <f t="shared" si="695"/>
        <v>46315</v>
      </c>
      <c r="J1414" s="95">
        <f t="shared" si="702"/>
        <v>20</v>
      </c>
      <c r="K1414" s="95">
        <f t="shared" si="715"/>
        <v>4</v>
      </c>
      <c r="L1414" s="8">
        <f t="shared" si="703"/>
        <v>1.00111755</v>
      </c>
      <c r="M1414" s="96">
        <f t="shared" si="714"/>
        <v>1.0056002500000001</v>
      </c>
      <c r="N1414" s="96">
        <f t="shared" si="709"/>
        <v>1.239343691757046</v>
      </c>
      <c r="O1414" s="89">
        <f t="shared" si="712"/>
        <v>1.2407287199999999</v>
      </c>
      <c r="P1414" s="89">
        <f t="shared" si="696"/>
        <v>0</v>
      </c>
      <c r="Q1414" s="11">
        <f t="shared" si="706"/>
        <v>0</v>
      </c>
      <c r="R1414" s="7">
        <f t="shared" si="704"/>
        <v>0</v>
      </c>
      <c r="S1414" s="89">
        <f t="shared" si="711"/>
        <v>0</v>
      </c>
      <c r="T1414" s="98">
        <f t="shared" si="705"/>
        <v>8.5000000000000006E-2</v>
      </c>
      <c r="U1414" s="97">
        <f t="shared" si="710"/>
        <v>4</v>
      </c>
      <c r="V1414" s="97">
        <v>252</v>
      </c>
      <c r="W1414" s="96">
        <f t="shared" si="697"/>
        <v>1.001295759</v>
      </c>
      <c r="X1414" s="89">
        <f t="shared" si="698"/>
        <v>0</v>
      </c>
      <c r="Y1414" s="137">
        <f t="shared" si="699"/>
        <v>0</v>
      </c>
      <c r="Z1414" s="99" t="str">
        <f t="shared" si="707"/>
        <v>J=</v>
      </c>
      <c r="AA1414" s="94">
        <f t="shared" si="708"/>
        <v>46315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00"/>
        <v>46291</v>
      </c>
      <c r="B1415" s="89">
        <f t="shared" si="693"/>
        <v>0</v>
      </c>
      <c r="C1415" s="89">
        <f t="shared" si="713"/>
        <v>3.1009221856947988E-9</v>
      </c>
      <c r="D1415" s="90">
        <f t="shared" si="701"/>
        <v>7205.03</v>
      </c>
      <c r="E1415" s="91">
        <f t="shared" si="716"/>
        <v>7245.38</v>
      </c>
      <c r="F1415" s="92">
        <f t="shared" si="717"/>
        <v>46255</v>
      </c>
      <c r="G1415" s="93">
        <f t="shared" si="694"/>
        <v>5.6002542668107669E-3</v>
      </c>
      <c r="H1415" s="94">
        <f t="shared" si="718"/>
        <v>46315</v>
      </c>
      <c r="I1415" s="94">
        <f t="shared" si="695"/>
        <v>46315</v>
      </c>
      <c r="J1415" s="95">
        <f t="shared" si="702"/>
        <v>20</v>
      </c>
      <c r="K1415" s="95">
        <f t="shared" si="715"/>
        <v>5</v>
      </c>
      <c r="L1415" s="8">
        <f t="shared" si="703"/>
        <v>1.00139713</v>
      </c>
      <c r="M1415" s="96">
        <f t="shared" si="714"/>
        <v>1.0056002500000001</v>
      </c>
      <c r="N1415" s="96">
        <f t="shared" si="709"/>
        <v>1.239343691757046</v>
      </c>
      <c r="O1415" s="89">
        <f t="shared" si="712"/>
        <v>1.24107521</v>
      </c>
      <c r="P1415" s="89">
        <f t="shared" si="696"/>
        <v>0</v>
      </c>
      <c r="Q1415" s="11">
        <f t="shared" si="706"/>
        <v>0</v>
      </c>
      <c r="R1415" s="7">
        <f t="shared" si="704"/>
        <v>0</v>
      </c>
      <c r="S1415" s="89">
        <f t="shared" si="711"/>
        <v>0</v>
      </c>
      <c r="T1415" s="98">
        <f t="shared" si="705"/>
        <v>8.5000000000000006E-2</v>
      </c>
      <c r="U1415" s="97">
        <f t="shared" si="710"/>
        <v>5</v>
      </c>
      <c r="V1415" s="97">
        <v>252</v>
      </c>
      <c r="W1415" s="96">
        <f t="shared" si="697"/>
        <v>1.0016199610000001</v>
      </c>
      <c r="X1415" s="89">
        <f t="shared" si="698"/>
        <v>0</v>
      </c>
      <c r="Y1415" s="137">
        <f t="shared" si="699"/>
        <v>0</v>
      </c>
      <c r="Z1415" s="99" t="str">
        <f t="shared" si="707"/>
        <v>J=</v>
      </c>
      <c r="AA1415" s="94">
        <f t="shared" si="708"/>
        <v>46315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00"/>
        <v>46292</v>
      </c>
      <c r="B1416" s="89">
        <f t="shared" si="693"/>
        <v>0</v>
      </c>
      <c r="C1416" s="89">
        <f t="shared" si="713"/>
        <v>3.1009221856947988E-9</v>
      </c>
      <c r="D1416" s="90">
        <f t="shared" si="701"/>
        <v>7205.03</v>
      </c>
      <c r="E1416" s="91">
        <f t="shared" si="716"/>
        <v>7245.38</v>
      </c>
      <c r="F1416" s="92">
        <f t="shared" si="717"/>
        <v>46255</v>
      </c>
      <c r="G1416" s="93">
        <f t="shared" si="694"/>
        <v>5.6002542668107669E-3</v>
      </c>
      <c r="H1416" s="94">
        <f t="shared" si="718"/>
        <v>46315</v>
      </c>
      <c r="I1416" s="94">
        <f t="shared" si="695"/>
        <v>46315</v>
      </c>
      <c r="J1416" s="95">
        <f t="shared" si="702"/>
        <v>20</v>
      </c>
      <c r="K1416" s="95">
        <f t="shared" si="715"/>
        <v>5</v>
      </c>
      <c r="L1416" s="8">
        <f t="shared" si="703"/>
        <v>1.00139713</v>
      </c>
      <c r="M1416" s="96">
        <f t="shared" si="714"/>
        <v>1.0056002500000001</v>
      </c>
      <c r="N1416" s="96">
        <f t="shared" si="709"/>
        <v>1.239343691757046</v>
      </c>
      <c r="O1416" s="89">
        <f t="shared" si="712"/>
        <v>1.24107521</v>
      </c>
      <c r="P1416" s="89">
        <f t="shared" si="696"/>
        <v>0</v>
      </c>
      <c r="Q1416" s="11">
        <f t="shared" si="706"/>
        <v>0</v>
      </c>
      <c r="R1416" s="7">
        <f t="shared" si="704"/>
        <v>0</v>
      </c>
      <c r="S1416" s="89">
        <f t="shared" si="711"/>
        <v>0</v>
      </c>
      <c r="T1416" s="98">
        <f t="shared" si="705"/>
        <v>8.5000000000000006E-2</v>
      </c>
      <c r="U1416" s="97">
        <f t="shared" si="710"/>
        <v>5</v>
      </c>
      <c r="V1416" s="97">
        <v>252</v>
      </c>
      <c r="W1416" s="96">
        <f t="shared" si="697"/>
        <v>1.0016199610000001</v>
      </c>
      <c r="X1416" s="89">
        <f t="shared" si="698"/>
        <v>0</v>
      </c>
      <c r="Y1416" s="137">
        <f t="shared" si="699"/>
        <v>0</v>
      </c>
      <c r="Z1416" s="99" t="str">
        <f t="shared" si="707"/>
        <v>J=</v>
      </c>
      <c r="AA1416" s="94">
        <f t="shared" si="708"/>
        <v>46315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00"/>
        <v>46293</v>
      </c>
      <c r="B1417" s="89">
        <f t="shared" si="693"/>
        <v>0</v>
      </c>
      <c r="C1417" s="89">
        <f t="shared" si="713"/>
        <v>3.1009221856947988E-9</v>
      </c>
      <c r="D1417" s="90">
        <f t="shared" si="701"/>
        <v>7205.03</v>
      </c>
      <c r="E1417" s="91">
        <f t="shared" si="716"/>
        <v>7245.38</v>
      </c>
      <c r="F1417" s="92">
        <f t="shared" si="717"/>
        <v>46255</v>
      </c>
      <c r="G1417" s="93">
        <f t="shared" si="694"/>
        <v>5.6002542668107669E-3</v>
      </c>
      <c r="H1417" s="94">
        <f t="shared" si="718"/>
        <v>46315</v>
      </c>
      <c r="I1417" s="94">
        <f t="shared" si="695"/>
        <v>46315</v>
      </c>
      <c r="J1417" s="95">
        <f t="shared" si="702"/>
        <v>20</v>
      </c>
      <c r="K1417" s="95">
        <f t="shared" si="715"/>
        <v>5</v>
      </c>
      <c r="L1417" s="8">
        <f t="shared" si="703"/>
        <v>1.00139713</v>
      </c>
      <c r="M1417" s="96">
        <f t="shared" si="714"/>
        <v>1.0056002500000001</v>
      </c>
      <c r="N1417" s="96">
        <f t="shared" si="709"/>
        <v>1.239343691757046</v>
      </c>
      <c r="O1417" s="89">
        <f t="shared" si="712"/>
        <v>1.24107521</v>
      </c>
      <c r="P1417" s="89">
        <f t="shared" si="696"/>
        <v>0</v>
      </c>
      <c r="Q1417" s="11">
        <f t="shared" si="706"/>
        <v>0</v>
      </c>
      <c r="R1417" s="7">
        <f t="shared" si="704"/>
        <v>0</v>
      </c>
      <c r="S1417" s="89">
        <f t="shared" si="711"/>
        <v>0</v>
      </c>
      <c r="T1417" s="98">
        <f t="shared" si="705"/>
        <v>8.5000000000000006E-2</v>
      </c>
      <c r="U1417" s="97">
        <f t="shared" si="710"/>
        <v>5</v>
      </c>
      <c r="V1417" s="97">
        <v>252</v>
      </c>
      <c r="W1417" s="96">
        <f t="shared" si="697"/>
        <v>1.0016199610000001</v>
      </c>
      <c r="X1417" s="89">
        <f t="shared" si="698"/>
        <v>0</v>
      </c>
      <c r="Y1417" s="137">
        <f t="shared" si="699"/>
        <v>0</v>
      </c>
      <c r="Z1417" s="99" t="str">
        <f t="shared" si="707"/>
        <v>J=</v>
      </c>
      <c r="AA1417" s="94">
        <f t="shared" si="708"/>
        <v>46315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00"/>
        <v>46294</v>
      </c>
      <c r="B1418" s="89">
        <f t="shared" ref="B1418:B1481" si="719">(P1418+X1418)</f>
        <v>0</v>
      </c>
      <c r="C1418" s="89">
        <f t="shared" si="713"/>
        <v>3.1009221856947988E-9</v>
      </c>
      <c r="D1418" s="90">
        <f t="shared" si="701"/>
        <v>7205.03</v>
      </c>
      <c r="E1418" s="91">
        <f t="shared" si="716"/>
        <v>7245.38</v>
      </c>
      <c r="F1418" s="92">
        <f t="shared" si="717"/>
        <v>46255</v>
      </c>
      <c r="G1418" s="93">
        <f t="shared" ref="G1418:G1481" si="720">(E1418/D1418)-1</f>
        <v>5.6002542668107669E-3</v>
      </c>
      <c r="H1418" s="94">
        <f t="shared" si="718"/>
        <v>46315</v>
      </c>
      <c r="I1418" s="94">
        <f t="shared" ref="I1418:I1481" si="721">IF(A1418&gt;I1417,H1418,I1417)</f>
        <v>46315</v>
      </c>
      <c r="J1418" s="95">
        <f t="shared" si="702"/>
        <v>20</v>
      </c>
      <c r="K1418" s="95">
        <f t="shared" si="715"/>
        <v>6</v>
      </c>
      <c r="L1418" s="8">
        <f t="shared" si="703"/>
        <v>1.0016767900000001</v>
      </c>
      <c r="M1418" s="96">
        <f t="shared" si="714"/>
        <v>1.0056002500000001</v>
      </c>
      <c r="N1418" s="96">
        <f t="shared" si="709"/>
        <v>1.239343691757046</v>
      </c>
      <c r="O1418" s="89">
        <f t="shared" si="712"/>
        <v>1.2414218100000001</v>
      </c>
      <c r="P1418" s="89">
        <f t="shared" ref="P1418:P1481" si="722">TRUNC(C1418*O1418,8)</f>
        <v>0</v>
      </c>
      <c r="Q1418" s="11">
        <f t="shared" si="706"/>
        <v>0</v>
      </c>
      <c r="R1418" s="7">
        <f t="shared" si="704"/>
        <v>0</v>
      </c>
      <c r="S1418" s="89">
        <f t="shared" si="711"/>
        <v>0</v>
      </c>
      <c r="T1418" s="98">
        <f t="shared" si="705"/>
        <v>8.5000000000000006E-2</v>
      </c>
      <c r="U1418" s="97">
        <f t="shared" si="710"/>
        <v>6</v>
      </c>
      <c r="V1418" s="97">
        <v>252</v>
      </c>
      <c r="W1418" s="96">
        <f t="shared" ref="W1418:W1481" si="723">ROUND((1+T1418)^TRUNC((U1418/V1418),9),9)</f>
        <v>1.0019442679999999</v>
      </c>
      <c r="X1418" s="89">
        <f t="shared" ref="X1418:X1481" si="724">TRUNC((P1418*(W1418-1)),8)</f>
        <v>0</v>
      </c>
      <c r="Y1418" s="137">
        <f t="shared" ref="Y1418:Y1481" si="725">IF(AND(Q1418&gt;0,Z1418&lt;&gt;"INCORPJ="),S1418+X1418,0)</f>
        <v>0</v>
      </c>
      <c r="Z1418" s="99" t="str">
        <f t="shared" si="707"/>
        <v>J=</v>
      </c>
      <c r="AA1418" s="94">
        <f t="shared" si="708"/>
        <v>46315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26">(A1418+1)</f>
        <v>46295</v>
      </c>
      <c r="B1419" s="89">
        <f t="shared" si="719"/>
        <v>0</v>
      </c>
      <c r="C1419" s="89">
        <f t="shared" si="713"/>
        <v>3.1009221856947988E-9</v>
      </c>
      <c r="D1419" s="90">
        <f t="shared" ref="D1419:D1482" si="727">IF(E1419=E1418,D1418,E1418)</f>
        <v>7205.03</v>
      </c>
      <c r="E1419" s="91">
        <f t="shared" si="716"/>
        <v>7245.38</v>
      </c>
      <c r="F1419" s="92">
        <f t="shared" si="717"/>
        <v>46255</v>
      </c>
      <c r="G1419" s="93">
        <f t="shared" si="720"/>
        <v>5.6002542668107669E-3</v>
      </c>
      <c r="H1419" s="94">
        <f t="shared" si="718"/>
        <v>46315</v>
      </c>
      <c r="I1419" s="94">
        <f t="shared" si="721"/>
        <v>46315</v>
      </c>
      <c r="J1419" s="95">
        <f t="shared" ref="J1419:J1482" si="728">IF(I1419=I1418,J1418,NETWORKDAYS(I1418,I1419,$AD$201:$AD$502)-1)</f>
        <v>20</v>
      </c>
      <c r="K1419" s="95">
        <f t="shared" si="715"/>
        <v>7</v>
      </c>
      <c r="L1419" s="8">
        <f t="shared" ref="L1419:L1482" si="729">IF(E1419&lt;D1419,1,TRUNC((E1419/D1419)^TRUNC((K1419/J1419),9),8))</f>
        <v>1.00195653</v>
      </c>
      <c r="M1419" s="96">
        <f t="shared" si="714"/>
        <v>1.0056002500000001</v>
      </c>
      <c r="N1419" s="96">
        <f t="shared" si="709"/>
        <v>1.239343691757046</v>
      </c>
      <c r="O1419" s="89">
        <f t="shared" si="712"/>
        <v>1.2417685000000001</v>
      </c>
      <c r="P1419" s="89">
        <f t="shared" si="722"/>
        <v>0</v>
      </c>
      <c r="Q1419" s="11">
        <f t="shared" si="706"/>
        <v>0</v>
      </c>
      <c r="R1419" s="7">
        <f t="shared" ref="R1419:R1482" si="730">IF(Q1419&gt;0,VLOOKUP($A1419,$AD$10:$AI$200,6),0)</f>
        <v>0</v>
      </c>
      <c r="S1419" s="89">
        <f t="shared" si="711"/>
        <v>0</v>
      </c>
      <c r="T1419" s="98">
        <f t="shared" ref="T1419:T1482" si="731">(T1418)</f>
        <v>8.5000000000000006E-2</v>
      </c>
      <c r="U1419" s="97">
        <f t="shared" si="710"/>
        <v>7</v>
      </c>
      <c r="V1419" s="97">
        <v>252</v>
      </c>
      <c r="W1419" s="96">
        <f t="shared" si="723"/>
        <v>1.00226868</v>
      </c>
      <c r="X1419" s="89">
        <f t="shared" si="724"/>
        <v>0</v>
      </c>
      <c r="Y1419" s="137">
        <f t="shared" si="725"/>
        <v>0</v>
      </c>
      <c r="Z1419" s="99" t="str">
        <f t="shared" si="707"/>
        <v>J=</v>
      </c>
      <c r="AA1419" s="94">
        <f t="shared" si="708"/>
        <v>46315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26"/>
        <v>46296</v>
      </c>
      <c r="B1420" s="89">
        <f t="shared" si="719"/>
        <v>0</v>
      </c>
      <c r="C1420" s="89">
        <f t="shared" si="713"/>
        <v>3.1009221856947988E-9</v>
      </c>
      <c r="D1420" s="90">
        <f t="shared" si="727"/>
        <v>7205.03</v>
      </c>
      <c r="E1420" s="91">
        <f t="shared" si="716"/>
        <v>7245.38</v>
      </c>
      <c r="F1420" s="92">
        <f t="shared" si="717"/>
        <v>46255</v>
      </c>
      <c r="G1420" s="93">
        <f t="shared" si="720"/>
        <v>5.6002542668107669E-3</v>
      </c>
      <c r="H1420" s="94">
        <f t="shared" si="718"/>
        <v>46315</v>
      </c>
      <c r="I1420" s="94">
        <f t="shared" si="721"/>
        <v>46315</v>
      </c>
      <c r="J1420" s="95">
        <f t="shared" si="728"/>
        <v>20</v>
      </c>
      <c r="K1420" s="95">
        <f t="shared" si="715"/>
        <v>8</v>
      </c>
      <c r="L1420" s="8">
        <f t="shared" si="729"/>
        <v>1.0022363400000001</v>
      </c>
      <c r="M1420" s="96">
        <f t="shared" si="714"/>
        <v>1.0056002500000001</v>
      </c>
      <c r="N1420" s="96">
        <f t="shared" si="709"/>
        <v>1.239343691757046</v>
      </c>
      <c r="O1420" s="89">
        <f t="shared" si="712"/>
        <v>1.2421152799999999</v>
      </c>
      <c r="P1420" s="89">
        <f t="shared" si="722"/>
        <v>0</v>
      </c>
      <c r="Q1420" s="11">
        <f t="shared" ref="Q1420:Q1483" si="732">IF(VLOOKUP(A1420,AD$10:AK$200,8)=VLOOKUP(A1419,AD$10:AK$200,8),0,VLOOKUP(A1420,AD$10:AK$200,8))</f>
        <v>0</v>
      </c>
      <c r="R1420" s="7">
        <f t="shared" si="730"/>
        <v>0</v>
      </c>
      <c r="S1420" s="89">
        <f t="shared" si="711"/>
        <v>0</v>
      </c>
      <c r="T1420" s="98">
        <f t="shared" si="731"/>
        <v>8.5000000000000006E-2</v>
      </c>
      <c r="U1420" s="97">
        <f t="shared" si="710"/>
        <v>8</v>
      </c>
      <c r="V1420" s="97">
        <v>252</v>
      </c>
      <c r="W1420" s="96">
        <f t="shared" si="723"/>
        <v>1.0025931969999999</v>
      </c>
      <c r="X1420" s="89">
        <f t="shared" si="724"/>
        <v>0</v>
      </c>
      <c r="Y1420" s="137">
        <f t="shared" si="725"/>
        <v>0</v>
      </c>
      <c r="Z1420" s="99" t="str">
        <f t="shared" ref="Z1420:Z1483" si="733">IF($Q1419&gt;0,VLOOKUP($A1419,$AD$10:$AM$200,9),Z1419)</f>
        <v>J=</v>
      </c>
      <c r="AA1420" s="94">
        <f t="shared" ref="AA1420:AA1483" si="734">IF($Q1419&gt;0,VLOOKUP($A1419,$AD$10:$AM$200,10),AA1419)</f>
        <v>46315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26"/>
        <v>46297</v>
      </c>
      <c r="B1421" s="89">
        <f t="shared" si="719"/>
        <v>0</v>
      </c>
      <c r="C1421" s="89">
        <f t="shared" si="713"/>
        <v>3.1009221856947988E-9</v>
      </c>
      <c r="D1421" s="90">
        <f t="shared" si="727"/>
        <v>7205.03</v>
      </c>
      <c r="E1421" s="91">
        <f t="shared" si="716"/>
        <v>7245.38</v>
      </c>
      <c r="F1421" s="92">
        <f t="shared" si="717"/>
        <v>46255</v>
      </c>
      <c r="G1421" s="93">
        <f t="shared" si="720"/>
        <v>5.6002542668107669E-3</v>
      </c>
      <c r="H1421" s="94">
        <f t="shared" si="718"/>
        <v>46315</v>
      </c>
      <c r="I1421" s="94">
        <f t="shared" si="721"/>
        <v>46315</v>
      </c>
      <c r="J1421" s="95">
        <f t="shared" si="728"/>
        <v>20</v>
      </c>
      <c r="K1421" s="95">
        <f t="shared" si="715"/>
        <v>9</v>
      </c>
      <c r="L1421" s="8">
        <f t="shared" si="729"/>
        <v>1.0025162400000001</v>
      </c>
      <c r="M1421" s="96">
        <f t="shared" si="714"/>
        <v>1.0056002500000001</v>
      </c>
      <c r="N1421" s="96">
        <f t="shared" si="709"/>
        <v>1.239343691757046</v>
      </c>
      <c r="O1421" s="89">
        <f t="shared" si="712"/>
        <v>1.24246217</v>
      </c>
      <c r="P1421" s="89">
        <f t="shared" si="722"/>
        <v>0</v>
      </c>
      <c r="Q1421" s="11">
        <f t="shared" si="732"/>
        <v>0</v>
      </c>
      <c r="R1421" s="7">
        <f t="shared" si="730"/>
        <v>0</v>
      </c>
      <c r="S1421" s="89">
        <f t="shared" si="711"/>
        <v>0</v>
      </c>
      <c r="T1421" s="98">
        <f t="shared" si="731"/>
        <v>8.5000000000000006E-2</v>
      </c>
      <c r="U1421" s="97">
        <f t="shared" si="710"/>
        <v>9</v>
      </c>
      <c r="V1421" s="97">
        <v>252</v>
      </c>
      <c r="W1421" s="96">
        <f t="shared" si="723"/>
        <v>1.0029178190000001</v>
      </c>
      <c r="X1421" s="89">
        <f t="shared" si="724"/>
        <v>0</v>
      </c>
      <c r="Y1421" s="137">
        <f t="shared" si="725"/>
        <v>0</v>
      </c>
      <c r="Z1421" s="99" t="str">
        <f t="shared" si="733"/>
        <v>J=</v>
      </c>
      <c r="AA1421" s="94">
        <f t="shared" si="734"/>
        <v>46315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26"/>
        <v>46298</v>
      </c>
      <c r="B1422" s="89">
        <f t="shared" si="719"/>
        <v>0</v>
      </c>
      <c r="C1422" s="89">
        <f t="shared" si="713"/>
        <v>3.1009221856947988E-9</v>
      </c>
      <c r="D1422" s="90">
        <f t="shared" si="727"/>
        <v>7205.03</v>
      </c>
      <c r="E1422" s="91">
        <f t="shared" si="716"/>
        <v>7245.38</v>
      </c>
      <c r="F1422" s="92">
        <f t="shared" si="717"/>
        <v>46255</v>
      </c>
      <c r="G1422" s="93">
        <f t="shared" si="720"/>
        <v>5.6002542668107669E-3</v>
      </c>
      <c r="H1422" s="94">
        <f t="shared" si="718"/>
        <v>46315</v>
      </c>
      <c r="I1422" s="94">
        <f t="shared" si="721"/>
        <v>46315</v>
      </c>
      <c r="J1422" s="95">
        <f t="shared" si="728"/>
        <v>20</v>
      </c>
      <c r="K1422" s="95">
        <f t="shared" si="715"/>
        <v>10</v>
      </c>
      <c r="L1422" s="8">
        <f t="shared" si="729"/>
        <v>1.0027962100000001</v>
      </c>
      <c r="M1422" s="96">
        <f t="shared" si="714"/>
        <v>1.0056002500000001</v>
      </c>
      <c r="N1422" s="96">
        <f t="shared" si="709"/>
        <v>1.239343691757046</v>
      </c>
      <c r="O1422" s="89">
        <f t="shared" si="712"/>
        <v>1.24280915</v>
      </c>
      <c r="P1422" s="89">
        <f t="shared" si="722"/>
        <v>0</v>
      </c>
      <c r="Q1422" s="11">
        <f t="shared" si="732"/>
        <v>0</v>
      </c>
      <c r="R1422" s="7">
        <f t="shared" si="730"/>
        <v>0</v>
      </c>
      <c r="S1422" s="89">
        <f t="shared" si="711"/>
        <v>0</v>
      </c>
      <c r="T1422" s="98">
        <f t="shared" si="731"/>
        <v>8.5000000000000006E-2</v>
      </c>
      <c r="U1422" s="97">
        <f t="shared" si="710"/>
        <v>10</v>
      </c>
      <c r="V1422" s="97">
        <v>252</v>
      </c>
      <c r="W1422" s="96">
        <f t="shared" si="723"/>
        <v>1.0032425469999999</v>
      </c>
      <c r="X1422" s="89">
        <f t="shared" si="724"/>
        <v>0</v>
      </c>
      <c r="Y1422" s="137">
        <f t="shared" si="725"/>
        <v>0</v>
      </c>
      <c r="Z1422" s="99" t="str">
        <f t="shared" si="733"/>
        <v>J=</v>
      </c>
      <c r="AA1422" s="94">
        <f t="shared" si="734"/>
        <v>46315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26"/>
        <v>46299</v>
      </c>
      <c r="B1423" s="89">
        <f t="shared" si="719"/>
        <v>0</v>
      </c>
      <c r="C1423" s="89">
        <f t="shared" si="713"/>
        <v>3.1009221856947988E-9</v>
      </c>
      <c r="D1423" s="90">
        <f t="shared" si="727"/>
        <v>7205.03</v>
      </c>
      <c r="E1423" s="91">
        <f t="shared" si="716"/>
        <v>7245.38</v>
      </c>
      <c r="F1423" s="92">
        <f t="shared" si="717"/>
        <v>46255</v>
      </c>
      <c r="G1423" s="93">
        <f t="shared" si="720"/>
        <v>5.6002542668107669E-3</v>
      </c>
      <c r="H1423" s="94">
        <f t="shared" si="718"/>
        <v>46315</v>
      </c>
      <c r="I1423" s="94">
        <f t="shared" si="721"/>
        <v>46315</v>
      </c>
      <c r="J1423" s="95">
        <f t="shared" si="728"/>
        <v>20</v>
      </c>
      <c r="K1423" s="95">
        <f t="shared" si="715"/>
        <v>10</v>
      </c>
      <c r="L1423" s="8">
        <f t="shared" si="729"/>
        <v>1.0027962100000001</v>
      </c>
      <c r="M1423" s="96">
        <f t="shared" si="714"/>
        <v>1.0056002500000001</v>
      </c>
      <c r="N1423" s="96">
        <f t="shared" si="709"/>
        <v>1.239343691757046</v>
      </c>
      <c r="O1423" s="89">
        <f t="shared" si="712"/>
        <v>1.24280915</v>
      </c>
      <c r="P1423" s="89">
        <f t="shared" si="722"/>
        <v>0</v>
      </c>
      <c r="Q1423" s="11">
        <f t="shared" si="732"/>
        <v>0</v>
      </c>
      <c r="R1423" s="7">
        <f t="shared" si="730"/>
        <v>0</v>
      </c>
      <c r="S1423" s="89">
        <f t="shared" si="711"/>
        <v>0</v>
      </c>
      <c r="T1423" s="98">
        <f t="shared" si="731"/>
        <v>8.5000000000000006E-2</v>
      </c>
      <c r="U1423" s="97">
        <f t="shared" si="710"/>
        <v>10</v>
      </c>
      <c r="V1423" s="97">
        <v>252</v>
      </c>
      <c r="W1423" s="96">
        <f t="shared" si="723"/>
        <v>1.0032425469999999</v>
      </c>
      <c r="X1423" s="89">
        <f t="shared" si="724"/>
        <v>0</v>
      </c>
      <c r="Y1423" s="137">
        <f t="shared" si="725"/>
        <v>0</v>
      </c>
      <c r="Z1423" s="99" t="str">
        <f t="shared" si="733"/>
        <v>J=</v>
      </c>
      <c r="AA1423" s="94">
        <f t="shared" si="734"/>
        <v>46315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26"/>
        <v>46300</v>
      </c>
      <c r="B1424" s="89">
        <f t="shared" si="719"/>
        <v>0</v>
      </c>
      <c r="C1424" s="89">
        <f t="shared" si="713"/>
        <v>3.1009221856947988E-9</v>
      </c>
      <c r="D1424" s="90">
        <f t="shared" si="727"/>
        <v>7205.03</v>
      </c>
      <c r="E1424" s="91">
        <f t="shared" si="716"/>
        <v>7245.38</v>
      </c>
      <c r="F1424" s="92">
        <f t="shared" si="717"/>
        <v>46255</v>
      </c>
      <c r="G1424" s="93">
        <f t="shared" si="720"/>
        <v>5.6002542668107669E-3</v>
      </c>
      <c r="H1424" s="94">
        <f t="shared" si="718"/>
        <v>46315</v>
      </c>
      <c r="I1424" s="94">
        <f t="shared" si="721"/>
        <v>46315</v>
      </c>
      <c r="J1424" s="95">
        <f t="shared" si="728"/>
        <v>20</v>
      </c>
      <c r="K1424" s="95">
        <f t="shared" si="715"/>
        <v>10</v>
      </c>
      <c r="L1424" s="8">
        <f t="shared" si="729"/>
        <v>1.0027962100000001</v>
      </c>
      <c r="M1424" s="96">
        <f t="shared" si="714"/>
        <v>1.0056002500000001</v>
      </c>
      <c r="N1424" s="96">
        <f t="shared" si="709"/>
        <v>1.239343691757046</v>
      </c>
      <c r="O1424" s="89">
        <f t="shared" si="712"/>
        <v>1.24280915</v>
      </c>
      <c r="P1424" s="89">
        <f t="shared" si="722"/>
        <v>0</v>
      </c>
      <c r="Q1424" s="11">
        <f t="shared" si="732"/>
        <v>0</v>
      </c>
      <c r="R1424" s="7">
        <f t="shared" si="730"/>
        <v>0</v>
      </c>
      <c r="S1424" s="89">
        <f t="shared" si="711"/>
        <v>0</v>
      </c>
      <c r="T1424" s="98">
        <f t="shared" si="731"/>
        <v>8.5000000000000006E-2</v>
      </c>
      <c r="U1424" s="97">
        <f t="shared" si="710"/>
        <v>10</v>
      </c>
      <c r="V1424" s="97">
        <v>252</v>
      </c>
      <c r="W1424" s="96">
        <f t="shared" si="723"/>
        <v>1.0032425469999999</v>
      </c>
      <c r="X1424" s="89">
        <f t="shared" si="724"/>
        <v>0</v>
      </c>
      <c r="Y1424" s="137">
        <f t="shared" si="725"/>
        <v>0</v>
      </c>
      <c r="Z1424" s="99" t="str">
        <f t="shared" si="733"/>
        <v>J=</v>
      </c>
      <c r="AA1424" s="94">
        <f t="shared" si="734"/>
        <v>46315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26"/>
        <v>46301</v>
      </c>
      <c r="B1425" s="89">
        <f t="shared" si="719"/>
        <v>0</v>
      </c>
      <c r="C1425" s="89">
        <f t="shared" si="713"/>
        <v>3.1009221856947988E-9</v>
      </c>
      <c r="D1425" s="90">
        <f t="shared" si="727"/>
        <v>7205.03</v>
      </c>
      <c r="E1425" s="91">
        <f t="shared" si="716"/>
        <v>7245.38</v>
      </c>
      <c r="F1425" s="92">
        <f t="shared" si="717"/>
        <v>46255</v>
      </c>
      <c r="G1425" s="93">
        <f t="shared" si="720"/>
        <v>5.6002542668107669E-3</v>
      </c>
      <c r="H1425" s="94">
        <f t="shared" si="718"/>
        <v>46315</v>
      </c>
      <c r="I1425" s="94">
        <f t="shared" si="721"/>
        <v>46315</v>
      </c>
      <c r="J1425" s="95">
        <f t="shared" si="728"/>
        <v>20</v>
      </c>
      <c r="K1425" s="95">
        <f t="shared" si="715"/>
        <v>11</v>
      </c>
      <c r="L1425" s="8">
        <f t="shared" si="729"/>
        <v>1.0030762600000001</v>
      </c>
      <c r="M1425" s="96">
        <f t="shared" si="714"/>
        <v>1.0056002500000001</v>
      </c>
      <c r="N1425" s="96">
        <f t="shared" si="709"/>
        <v>1.239343691757046</v>
      </c>
      <c r="O1425" s="89">
        <f t="shared" si="712"/>
        <v>1.2431562300000001</v>
      </c>
      <c r="P1425" s="89">
        <f t="shared" si="722"/>
        <v>0</v>
      </c>
      <c r="Q1425" s="11">
        <f t="shared" si="732"/>
        <v>0</v>
      </c>
      <c r="R1425" s="7">
        <f t="shared" si="730"/>
        <v>0</v>
      </c>
      <c r="S1425" s="89">
        <f t="shared" si="711"/>
        <v>0</v>
      </c>
      <c r="T1425" s="98">
        <f t="shared" si="731"/>
        <v>8.5000000000000006E-2</v>
      </c>
      <c r="U1425" s="97">
        <f t="shared" si="710"/>
        <v>11</v>
      </c>
      <c r="V1425" s="97">
        <v>252</v>
      </c>
      <c r="W1425" s="96">
        <f t="shared" si="723"/>
        <v>1.0035673789999999</v>
      </c>
      <c r="X1425" s="89">
        <f t="shared" si="724"/>
        <v>0</v>
      </c>
      <c r="Y1425" s="137">
        <f t="shared" si="725"/>
        <v>0</v>
      </c>
      <c r="Z1425" s="99" t="str">
        <f t="shared" si="733"/>
        <v>J=</v>
      </c>
      <c r="AA1425" s="94">
        <f t="shared" si="734"/>
        <v>46315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26"/>
        <v>46302</v>
      </c>
      <c r="B1426" s="89">
        <f t="shared" si="719"/>
        <v>0</v>
      </c>
      <c r="C1426" s="89">
        <f t="shared" si="713"/>
        <v>3.1009221856947988E-9</v>
      </c>
      <c r="D1426" s="90">
        <f t="shared" si="727"/>
        <v>7205.03</v>
      </c>
      <c r="E1426" s="91">
        <f t="shared" si="716"/>
        <v>7245.38</v>
      </c>
      <c r="F1426" s="92">
        <f t="shared" si="717"/>
        <v>46255</v>
      </c>
      <c r="G1426" s="93">
        <f t="shared" si="720"/>
        <v>5.6002542668107669E-3</v>
      </c>
      <c r="H1426" s="94">
        <f t="shared" si="718"/>
        <v>46315</v>
      </c>
      <c r="I1426" s="94">
        <f t="shared" si="721"/>
        <v>46315</v>
      </c>
      <c r="J1426" s="95">
        <f t="shared" si="728"/>
        <v>20</v>
      </c>
      <c r="K1426" s="95">
        <f t="shared" si="715"/>
        <v>12</v>
      </c>
      <c r="L1426" s="8">
        <f t="shared" si="729"/>
        <v>1.00335639</v>
      </c>
      <c r="M1426" s="96">
        <f t="shared" si="714"/>
        <v>1.0056002500000001</v>
      </c>
      <c r="N1426" s="96">
        <f t="shared" si="709"/>
        <v>1.239343691757046</v>
      </c>
      <c r="O1426" s="89">
        <f t="shared" si="712"/>
        <v>1.24350341</v>
      </c>
      <c r="P1426" s="89">
        <f t="shared" si="722"/>
        <v>0</v>
      </c>
      <c r="Q1426" s="11">
        <f t="shared" si="732"/>
        <v>0</v>
      </c>
      <c r="R1426" s="7">
        <f t="shared" si="730"/>
        <v>0</v>
      </c>
      <c r="S1426" s="89">
        <f t="shared" si="711"/>
        <v>0</v>
      </c>
      <c r="T1426" s="98">
        <f t="shared" si="731"/>
        <v>8.5000000000000006E-2</v>
      </c>
      <c r="U1426" s="97">
        <f t="shared" si="710"/>
        <v>12</v>
      </c>
      <c r="V1426" s="97">
        <v>252</v>
      </c>
      <c r="W1426" s="96">
        <f t="shared" si="723"/>
        <v>1.003892317</v>
      </c>
      <c r="X1426" s="89">
        <f t="shared" si="724"/>
        <v>0</v>
      </c>
      <c r="Y1426" s="137">
        <f t="shared" si="725"/>
        <v>0</v>
      </c>
      <c r="Z1426" s="99" t="str">
        <f t="shared" si="733"/>
        <v>J=</v>
      </c>
      <c r="AA1426" s="94">
        <f t="shared" si="734"/>
        <v>46315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26"/>
        <v>46303</v>
      </c>
      <c r="B1427" s="89">
        <f t="shared" si="719"/>
        <v>0</v>
      </c>
      <c r="C1427" s="89">
        <f t="shared" si="713"/>
        <v>3.1009221856947988E-9</v>
      </c>
      <c r="D1427" s="90">
        <f t="shared" si="727"/>
        <v>7205.03</v>
      </c>
      <c r="E1427" s="91">
        <f t="shared" si="716"/>
        <v>7245.38</v>
      </c>
      <c r="F1427" s="92">
        <f t="shared" si="717"/>
        <v>46255</v>
      </c>
      <c r="G1427" s="93">
        <f t="shared" si="720"/>
        <v>5.6002542668107669E-3</v>
      </c>
      <c r="H1427" s="94">
        <f t="shared" si="718"/>
        <v>46315</v>
      </c>
      <c r="I1427" s="94">
        <f t="shared" si="721"/>
        <v>46315</v>
      </c>
      <c r="J1427" s="95">
        <f t="shared" si="728"/>
        <v>20</v>
      </c>
      <c r="K1427" s="95">
        <f t="shared" si="715"/>
        <v>13</v>
      </c>
      <c r="L1427" s="8">
        <f t="shared" si="729"/>
        <v>1.0036366000000001</v>
      </c>
      <c r="M1427" s="96">
        <f t="shared" si="714"/>
        <v>1.0056002500000001</v>
      </c>
      <c r="N1427" s="96">
        <f t="shared" si="709"/>
        <v>1.239343691757046</v>
      </c>
      <c r="O1427" s="89">
        <f t="shared" si="712"/>
        <v>1.24385068</v>
      </c>
      <c r="P1427" s="89">
        <f t="shared" si="722"/>
        <v>0</v>
      </c>
      <c r="Q1427" s="11">
        <f t="shared" si="732"/>
        <v>0</v>
      </c>
      <c r="R1427" s="7">
        <f t="shared" si="730"/>
        <v>0</v>
      </c>
      <c r="S1427" s="89">
        <f t="shared" si="711"/>
        <v>0</v>
      </c>
      <c r="T1427" s="98">
        <f t="shared" si="731"/>
        <v>8.5000000000000006E-2</v>
      </c>
      <c r="U1427" s="97">
        <f t="shared" si="710"/>
        <v>13</v>
      </c>
      <c r="V1427" s="97">
        <v>252</v>
      </c>
      <c r="W1427" s="96">
        <f t="shared" si="723"/>
        <v>1.0042173590000001</v>
      </c>
      <c r="X1427" s="89">
        <f t="shared" si="724"/>
        <v>0</v>
      </c>
      <c r="Y1427" s="137">
        <f t="shared" si="725"/>
        <v>0</v>
      </c>
      <c r="Z1427" s="99" t="str">
        <f t="shared" si="733"/>
        <v>J=</v>
      </c>
      <c r="AA1427" s="94">
        <f t="shared" si="734"/>
        <v>46315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26"/>
        <v>46304</v>
      </c>
      <c r="B1428" s="89">
        <f t="shared" si="719"/>
        <v>0</v>
      </c>
      <c r="C1428" s="89">
        <f t="shared" si="713"/>
        <v>3.1009221856947988E-9</v>
      </c>
      <c r="D1428" s="90">
        <f t="shared" si="727"/>
        <v>7205.03</v>
      </c>
      <c r="E1428" s="91">
        <f t="shared" si="716"/>
        <v>7245.38</v>
      </c>
      <c r="F1428" s="92">
        <f t="shared" si="717"/>
        <v>46255</v>
      </c>
      <c r="G1428" s="93">
        <f t="shared" si="720"/>
        <v>5.6002542668107669E-3</v>
      </c>
      <c r="H1428" s="94">
        <f t="shared" si="718"/>
        <v>46315</v>
      </c>
      <c r="I1428" s="94">
        <f t="shared" si="721"/>
        <v>46315</v>
      </c>
      <c r="J1428" s="95">
        <f t="shared" si="728"/>
        <v>20</v>
      </c>
      <c r="K1428" s="95">
        <f t="shared" si="715"/>
        <v>14</v>
      </c>
      <c r="L1428" s="8">
        <f t="shared" si="729"/>
        <v>1.00391689</v>
      </c>
      <c r="M1428" s="96">
        <f t="shared" si="714"/>
        <v>1.0056002500000001</v>
      </c>
      <c r="N1428" s="96">
        <f t="shared" si="709"/>
        <v>1.239343691757046</v>
      </c>
      <c r="O1428" s="89">
        <f t="shared" si="712"/>
        <v>1.24419806</v>
      </c>
      <c r="P1428" s="89">
        <f t="shared" si="722"/>
        <v>0</v>
      </c>
      <c r="Q1428" s="11">
        <f t="shared" si="732"/>
        <v>0</v>
      </c>
      <c r="R1428" s="7">
        <f t="shared" si="730"/>
        <v>0</v>
      </c>
      <c r="S1428" s="89">
        <f t="shared" si="711"/>
        <v>0</v>
      </c>
      <c r="T1428" s="98">
        <f t="shared" si="731"/>
        <v>8.5000000000000006E-2</v>
      </c>
      <c r="U1428" s="97">
        <f t="shared" si="710"/>
        <v>14</v>
      </c>
      <c r="V1428" s="97">
        <v>252</v>
      </c>
      <c r="W1428" s="96">
        <f t="shared" si="723"/>
        <v>1.0045425079999999</v>
      </c>
      <c r="X1428" s="89">
        <f t="shared" si="724"/>
        <v>0</v>
      </c>
      <c r="Y1428" s="137">
        <f t="shared" si="725"/>
        <v>0</v>
      </c>
      <c r="Z1428" s="99" t="str">
        <f t="shared" si="733"/>
        <v>J=</v>
      </c>
      <c r="AA1428" s="94">
        <f t="shared" si="734"/>
        <v>46315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26"/>
        <v>46305</v>
      </c>
      <c r="B1429" s="89">
        <f t="shared" si="719"/>
        <v>0</v>
      </c>
      <c r="C1429" s="89">
        <f t="shared" si="713"/>
        <v>3.1009221856947988E-9</v>
      </c>
      <c r="D1429" s="90">
        <f t="shared" si="727"/>
        <v>7205.03</v>
      </c>
      <c r="E1429" s="91">
        <f t="shared" si="716"/>
        <v>7245.38</v>
      </c>
      <c r="F1429" s="92">
        <f t="shared" si="717"/>
        <v>46255</v>
      </c>
      <c r="G1429" s="93">
        <f t="shared" si="720"/>
        <v>5.6002542668107669E-3</v>
      </c>
      <c r="H1429" s="94">
        <f t="shared" si="718"/>
        <v>46315</v>
      </c>
      <c r="I1429" s="94">
        <f t="shared" si="721"/>
        <v>46315</v>
      </c>
      <c r="J1429" s="95">
        <f t="shared" si="728"/>
        <v>20</v>
      </c>
      <c r="K1429" s="95">
        <f t="shared" si="715"/>
        <v>15</v>
      </c>
      <c r="L1429" s="8">
        <f t="shared" si="729"/>
        <v>1.00419725</v>
      </c>
      <c r="M1429" s="96">
        <f t="shared" si="714"/>
        <v>1.0056002500000001</v>
      </c>
      <c r="N1429" s="96">
        <f t="shared" si="709"/>
        <v>1.239343691757046</v>
      </c>
      <c r="O1429" s="89">
        <f t="shared" si="712"/>
        <v>1.24454552</v>
      </c>
      <c r="P1429" s="89">
        <f t="shared" si="722"/>
        <v>0</v>
      </c>
      <c r="Q1429" s="11">
        <f t="shared" si="732"/>
        <v>0</v>
      </c>
      <c r="R1429" s="7">
        <f t="shared" si="730"/>
        <v>0</v>
      </c>
      <c r="S1429" s="89">
        <f t="shared" si="711"/>
        <v>0</v>
      </c>
      <c r="T1429" s="98">
        <f t="shared" si="731"/>
        <v>8.5000000000000006E-2</v>
      </c>
      <c r="U1429" s="97">
        <f t="shared" si="710"/>
        <v>15</v>
      </c>
      <c r="V1429" s="97">
        <v>252</v>
      </c>
      <c r="W1429" s="96">
        <f t="shared" si="723"/>
        <v>1.0048677610000001</v>
      </c>
      <c r="X1429" s="89">
        <f t="shared" si="724"/>
        <v>0</v>
      </c>
      <c r="Y1429" s="137">
        <f t="shared" si="725"/>
        <v>0</v>
      </c>
      <c r="Z1429" s="99" t="str">
        <f t="shared" si="733"/>
        <v>J=</v>
      </c>
      <c r="AA1429" s="94">
        <f t="shared" si="734"/>
        <v>46315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26"/>
        <v>46306</v>
      </c>
      <c r="B1430" s="89">
        <f t="shared" si="719"/>
        <v>0</v>
      </c>
      <c r="C1430" s="89">
        <f t="shared" si="713"/>
        <v>3.1009221856947988E-9</v>
      </c>
      <c r="D1430" s="90">
        <f t="shared" si="727"/>
        <v>7205.03</v>
      </c>
      <c r="E1430" s="91">
        <f t="shared" si="716"/>
        <v>7245.38</v>
      </c>
      <c r="F1430" s="92">
        <f t="shared" si="717"/>
        <v>46255</v>
      </c>
      <c r="G1430" s="93">
        <f t="shared" si="720"/>
        <v>5.6002542668107669E-3</v>
      </c>
      <c r="H1430" s="94">
        <f t="shared" si="718"/>
        <v>46315</v>
      </c>
      <c r="I1430" s="94">
        <f t="shared" si="721"/>
        <v>46315</v>
      </c>
      <c r="J1430" s="95">
        <f t="shared" si="728"/>
        <v>20</v>
      </c>
      <c r="K1430" s="95">
        <f t="shared" si="715"/>
        <v>15</v>
      </c>
      <c r="L1430" s="8">
        <f t="shared" si="729"/>
        <v>1.00419725</v>
      </c>
      <c r="M1430" s="96">
        <f t="shared" si="714"/>
        <v>1.0056002500000001</v>
      </c>
      <c r="N1430" s="96">
        <f t="shared" si="709"/>
        <v>1.239343691757046</v>
      </c>
      <c r="O1430" s="89">
        <f t="shared" si="712"/>
        <v>1.24454552</v>
      </c>
      <c r="P1430" s="89">
        <f t="shared" si="722"/>
        <v>0</v>
      </c>
      <c r="Q1430" s="11">
        <f t="shared" si="732"/>
        <v>0</v>
      </c>
      <c r="R1430" s="7">
        <f t="shared" si="730"/>
        <v>0</v>
      </c>
      <c r="S1430" s="89">
        <f t="shared" si="711"/>
        <v>0</v>
      </c>
      <c r="T1430" s="98">
        <f t="shared" si="731"/>
        <v>8.5000000000000006E-2</v>
      </c>
      <c r="U1430" s="97">
        <f t="shared" si="710"/>
        <v>15</v>
      </c>
      <c r="V1430" s="97">
        <v>252</v>
      </c>
      <c r="W1430" s="96">
        <f t="shared" si="723"/>
        <v>1.0048677610000001</v>
      </c>
      <c r="X1430" s="89">
        <f t="shared" si="724"/>
        <v>0</v>
      </c>
      <c r="Y1430" s="137">
        <f t="shared" si="725"/>
        <v>0</v>
      </c>
      <c r="Z1430" s="99" t="str">
        <f t="shared" si="733"/>
        <v>J=</v>
      </c>
      <c r="AA1430" s="94">
        <f t="shared" si="734"/>
        <v>46315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26"/>
        <v>46307</v>
      </c>
      <c r="B1431" s="89">
        <f t="shared" si="719"/>
        <v>0</v>
      </c>
      <c r="C1431" s="89">
        <f t="shared" si="713"/>
        <v>3.1009221856947988E-9</v>
      </c>
      <c r="D1431" s="90">
        <f t="shared" si="727"/>
        <v>7205.03</v>
      </c>
      <c r="E1431" s="91">
        <f t="shared" si="716"/>
        <v>7245.38</v>
      </c>
      <c r="F1431" s="92">
        <f t="shared" si="717"/>
        <v>46255</v>
      </c>
      <c r="G1431" s="93">
        <f t="shared" si="720"/>
        <v>5.6002542668107669E-3</v>
      </c>
      <c r="H1431" s="94">
        <f t="shared" si="718"/>
        <v>46315</v>
      </c>
      <c r="I1431" s="94">
        <f t="shared" si="721"/>
        <v>46315</v>
      </c>
      <c r="J1431" s="95">
        <f t="shared" si="728"/>
        <v>20</v>
      </c>
      <c r="K1431" s="95">
        <f t="shared" si="715"/>
        <v>15</v>
      </c>
      <c r="L1431" s="8">
        <f t="shared" si="729"/>
        <v>1.00419725</v>
      </c>
      <c r="M1431" s="96">
        <f t="shared" si="714"/>
        <v>1.0056002500000001</v>
      </c>
      <c r="N1431" s="96">
        <f t="shared" si="709"/>
        <v>1.239343691757046</v>
      </c>
      <c r="O1431" s="89">
        <f t="shared" si="712"/>
        <v>1.24454552</v>
      </c>
      <c r="P1431" s="89">
        <f t="shared" si="722"/>
        <v>0</v>
      </c>
      <c r="Q1431" s="11">
        <f t="shared" si="732"/>
        <v>0</v>
      </c>
      <c r="R1431" s="7">
        <f t="shared" si="730"/>
        <v>0</v>
      </c>
      <c r="S1431" s="89">
        <f t="shared" si="711"/>
        <v>0</v>
      </c>
      <c r="T1431" s="98">
        <f t="shared" si="731"/>
        <v>8.5000000000000006E-2</v>
      </c>
      <c r="U1431" s="97">
        <f t="shared" si="710"/>
        <v>15</v>
      </c>
      <c r="V1431" s="97">
        <v>252</v>
      </c>
      <c r="W1431" s="96">
        <f t="shared" si="723"/>
        <v>1.0048677610000001</v>
      </c>
      <c r="X1431" s="89">
        <f t="shared" si="724"/>
        <v>0</v>
      </c>
      <c r="Y1431" s="137">
        <f t="shared" si="725"/>
        <v>0</v>
      </c>
      <c r="Z1431" s="99" t="str">
        <f t="shared" si="733"/>
        <v>J=</v>
      </c>
      <c r="AA1431" s="94">
        <f t="shared" si="734"/>
        <v>46315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26"/>
        <v>46308</v>
      </c>
      <c r="B1432" s="89">
        <f t="shared" si="719"/>
        <v>0</v>
      </c>
      <c r="C1432" s="89">
        <f t="shared" si="713"/>
        <v>3.1009221856947988E-9</v>
      </c>
      <c r="D1432" s="90">
        <f t="shared" si="727"/>
        <v>7205.03</v>
      </c>
      <c r="E1432" s="91">
        <f t="shared" si="716"/>
        <v>7245.38</v>
      </c>
      <c r="F1432" s="92">
        <f t="shared" si="717"/>
        <v>46255</v>
      </c>
      <c r="G1432" s="93">
        <f t="shared" si="720"/>
        <v>5.6002542668107669E-3</v>
      </c>
      <c r="H1432" s="94">
        <f t="shared" si="718"/>
        <v>46315</v>
      </c>
      <c r="I1432" s="94">
        <f t="shared" si="721"/>
        <v>46315</v>
      </c>
      <c r="J1432" s="95">
        <f t="shared" si="728"/>
        <v>20</v>
      </c>
      <c r="K1432" s="95">
        <f t="shared" si="715"/>
        <v>15</v>
      </c>
      <c r="L1432" s="8">
        <f t="shared" si="729"/>
        <v>1.00419725</v>
      </c>
      <c r="M1432" s="96">
        <f t="shared" si="714"/>
        <v>1.0056002500000001</v>
      </c>
      <c r="N1432" s="96">
        <f t="shared" si="709"/>
        <v>1.239343691757046</v>
      </c>
      <c r="O1432" s="89">
        <f t="shared" si="712"/>
        <v>1.24454552</v>
      </c>
      <c r="P1432" s="89">
        <f t="shared" si="722"/>
        <v>0</v>
      </c>
      <c r="Q1432" s="11">
        <f t="shared" si="732"/>
        <v>0</v>
      </c>
      <c r="R1432" s="7">
        <f t="shared" si="730"/>
        <v>0</v>
      </c>
      <c r="S1432" s="89">
        <f t="shared" si="711"/>
        <v>0</v>
      </c>
      <c r="T1432" s="98">
        <f t="shared" si="731"/>
        <v>8.5000000000000006E-2</v>
      </c>
      <c r="U1432" s="97">
        <f t="shared" si="710"/>
        <v>15</v>
      </c>
      <c r="V1432" s="97">
        <v>252</v>
      </c>
      <c r="W1432" s="96">
        <f t="shared" si="723"/>
        <v>1.0048677610000001</v>
      </c>
      <c r="X1432" s="89">
        <f t="shared" si="724"/>
        <v>0</v>
      </c>
      <c r="Y1432" s="137">
        <f t="shared" si="725"/>
        <v>0</v>
      </c>
      <c r="Z1432" s="99" t="str">
        <f t="shared" si="733"/>
        <v>J=</v>
      </c>
      <c r="AA1432" s="94">
        <f t="shared" si="734"/>
        <v>46315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26"/>
        <v>46309</v>
      </c>
      <c r="B1433" s="89">
        <f t="shared" si="719"/>
        <v>0</v>
      </c>
      <c r="C1433" s="89">
        <f t="shared" si="713"/>
        <v>3.1009221856947988E-9</v>
      </c>
      <c r="D1433" s="90">
        <f t="shared" si="727"/>
        <v>7205.03</v>
      </c>
      <c r="E1433" s="91">
        <f t="shared" si="716"/>
        <v>7245.38</v>
      </c>
      <c r="F1433" s="92">
        <f t="shared" si="717"/>
        <v>46255</v>
      </c>
      <c r="G1433" s="93">
        <f t="shared" si="720"/>
        <v>5.6002542668107669E-3</v>
      </c>
      <c r="H1433" s="94">
        <f t="shared" si="718"/>
        <v>46315</v>
      </c>
      <c r="I1433" s="94">
        <f t="shared" si="721"/>
        <v>46315</v>
      </c>
      <c r="J1433" s="95">
        <f t="shared" si="728"/>
        <v>20</v>
      </c>
      <c r="K1433" s="95">
        <f t="shared" si="715"/>
        <v>16</v>
      </c>
      <c r="L1433" s="8">
        <f t="shared" si="729"/>
        <v>1.0044776900000001</v>
      </c>
      <c r="M1433" s="96">
        <f t="shared" si="714"/>
        <v>1.0056002500000001</v>
      </c>
      <c r="N1433" s="96">
        <f t="shared" si="709"/>
        <v>1.239343691757046</v>
      </c>
      <c r="O1433" s="89">
        <f t="shared" si="712"/>
        <v>1.24489308</v>
      </c>
      <c r="P1433" s="89">
        <f t="shared" si="722"/>
        <v>0</v>
      </c>
      <c r="Q1433" s="11">
        <f t="shared" si="732"/>
        <v>0</v>
      </c>
      <c r="R1433" s="7">
        <f t="shared" si="730"/>
        <v>0</v>
      </c>
      <c r="S1433" s="89">
        <f t="shared" si="711"/>
        <v>0</v>
      </c>
      <c r="T1433" s="98">
        <f t="shared" si="731"/>
        <v>8.5000000000000006E-2</v>
      </c>
      <c r="U1433" s="97">
        <f t="shared" si="710"/>
        <v>16</v>
      </c>
      <c r="V1433" s="97">
        <v>252</v>
      </c>
      <c r="W1433" s="96">
        <f t="shared" si="723"/>
        <v>1.0051931190000001</v>
      </c>
      <c r="X1433" s="89">
        <f t="shared" si="724"/>
        <v>0</v>
      </c>
      <c r="Y1433" s="137">
        <f t="shared" si="725"/>
        <v>0</v>
      </c>
      <c r="Z1433" s="99" t="str">
        <f t="shared" si="733"/>
        <v>J=</v>
      </c>
      <c r="AA1433" s="94">
        <f t="shared" si="734"/>
        <v>46315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26"/>
        <v>46310</v>
      </c>
      <c r="B1434" s="89">
        <f t="shared" si="719"/>
        <v>0</v>
      </c>
      <c r="C1434" s="89">
        <f t="shared" si="713"/>
        <v>3.1009221856947988E-9</v>
      </c>
      <c r="D1434" s="90">
        <f t="shared" si="727"/>
        <v>7205.03</v>
      </c>
      <c r="E1434" s="91">
        <f t="shared" si="716"/>
        <v>7245.38</v>
      </c>
      <c r="F1434" s="92">
        <f t="shared" si="717"/>
        <v>46255</v>
      </c>
      <c r="G1434" s="93">
        <f t="shared" si="720"/>
        <v>5.6002542668107669E-3</v>
      </c>
      <c r="H1434" s="94">
        <f t="shared" si="718"/>
        <v>46315</v>
      </c>
      <c r="I1434" s="94">
        <f t="shared" si="721"/>
        <v>46315</v>
      </c>
      <c r="J1434" s="95">
        <f t="shared" si="728"/>
        <v>20</v>
      </c>
      <c r="K1434" s="95">
        <f t="shared" si="715"/>
        <v>17</v>
      </c>
      <c r="L1434" s="8">
        <f t="shared" si="729"/>
        <v>1.00475822</v>
      </c>
      <c r="M1434" s="96">
        <f t="shared" si="714"/>
        <v>1.0056002500000001</v>
      </c>
      <c r="N1434" s="96">
        <f t="shared" si="709"/>
        <v>1.239343691757046</v>
      </c>
      <c r="O1434" s="89">
        <f t="shared" si="712"/>
        <v>1.2452407599999999</v>
      </c>
      <c r="P1434" s="89">
        <f t="shared" si="722"/>
        <v>0</v>
      </c>
      <c r="Q1434" s="11">
        <f t="shared" si="732"/>
        <v>0</v>
      </c>
      <c r="R1434" s="7">
        <f t="shared" si="730"/>
        <v>0</v>
      </c>
      <c r="S1434" s="89">
        <f t="shared" si="711"/>
        <v>0</v>
      </c>
      <c r="T1434" s="98">
        <f t="shared" si="731"/>
        <v>8.5000000000000006E-2</v>
      </c>
      <c r="U1434" s="97">
        <f t="shared" si="710"/>
        <v>17</v>
      </c>
      <c r="V1434" s="97">
        <v>252</v>
      </c>
      <c r="W1434" s="96">
        <f t="shared" si="723"/>
        <v>1.005518583</v>
      </c>
      <c r="X1434" s="89">
        <f t="shared" si="724"/>
        <v>0</v>
      </c>
      <c r="Y1434" s="137">
        <f t="shared" si="725"/>
        <v>0</v>
      </c>
      <c r="Z1434" s="99" t="str">
        <f t="shared" si="733"/>
        <v>J=</v>
      </c>
      <c r="AA1434" s="94">
        <f t="shared" si="734"/>
        <v>46315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26"/>
        <v>46311</v>
      </c>
      <c r="B1435" s="89">
        <f t="shared" si="719"/>
        <v>0</v>
      </c>
      <c r="C1435" s="89">
        <f t="shared" si="713"/>
        <v>3.1009221856947988E-9</v>
      </c>
      <c r="D1435" s="90">
        <f t="shared" si="727"/>
        <v>7205.03</v>
      </c>
      <c r="E1435" s="91">
        <f t="shared" si="716"/>
        <v>7245.38</v>
      </c>
      <c r="F1435" s="92">
        <f t="shared" si="717"/>
        <v>46255</v>
      </c>
      <c r="G1435" s="93">
        <f t="shared" si="720"/>
        <v>5.6002542668107669E-3</v>
      </c>
      <c r="H1435" s="94">
        <f t="shared" si="718"/>
        <v>46315</v>
      </c>
      <c r="I1435" s="94">
        <f t="shared" si="721"/>
        <v>46315</v>
      </c>
      <c r="J1435" s="95">
        <f t="shared" si="728"/>
        <v>20</v>
      </c>
      <c r="K1435" s="95">
        <f t="shared" si="715"/>
        <v>18</v>
      </c>
      <c r="L1435" s="8">
        <f t="shared" si="729"/>
        <v>1.00503882</v>
      </c>
      <c r="M1435" s="96">
        <f t="shared" si="714"/>
        <v>1.0056002500000001</v>
      </c>
      <c r="N1435" s="96">
        <f t="shared" si="709"/>
        <v>1.239343691757046</v>
      </c>
      <c r="O1435" s="89">
        <f t="shared" si="712"/>
        <v>1.2455885200000001</v>
      </c>
      <c r="P1435" s="89">
        <f t="shared" si="722"/>
        <v>0</v>
      </c>
      <c r="Q1435" s="11">
        <f t="shared" si="732"/>
        <v>0</v>
      </c>
      <c r="R1435" s="7">
        <f t="shared" si="730"/>
        <v>0</v>
      </c>
      <c r="S1435" s="89">
        <f t="shared" si="711"/>
        <v>0</v>
      </c>
      <c r="T1435" s="98">
        <f t="shared" si="731"/>
        <v>8.5000000000000006E-2</v>
      </c>
      <c r="U1435" s="97">
        <f t="shared" si="710"/>
        <v>18</v>
      </c>
      <c r="V1435" s="97">
        <v>252</v>
      </c>
      <c r="W1435" s="96">
        <f t="shared" si="723"/>
        <v>1.005844153</v>
      </c>
      <c r="X1435" s="89">
        <f t="shared" si="724"/>
        <v>0</v>
      </c>
      <c r="Y1435" s="137">
        <f t="shared" si="725"/>
        <v>0</v>
      </c>
      <c r="Z1435" s="99" t="str">
        <f t="shared" si="733"/>
        <v>J=</v>
      </c>
      <c r="AA1435" s="94">
        <f t="shared" si="734"/>
        <v>46315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26"/>
        <v>46312</v>
      </c>
      <c r="B1436" s="89">
        <f t="shared" si="719"/>
        <v>0</v>
      </c>
      <c r="C1436" s="89">
        <f t="shared" si="713"/>
        <v>3.1009221856947988E-9</v>
      </c>
      <c r="D1436" s="90">
        <f t="shared" si="727"/>
        <v>7205.03</v>
      </c>
      <c r="E1436" s="91">
        <f t="shared" si="716"/>
        <v>7245.38</v>
      </c>
      <c r="F1436" s="92">
        <f t="shared" si="717"/>
        <v>46255</v>
      </c>
      <c r="G1436" s="93">
        <f t="shared" si="720"/>
        <v>5.6002542668107669E-3</v>
      </c>
      <c r="H1436" s="94">
        <f t="shared" si="718"/>
        <v>46315</v>
      </c>
      <c r="I1436" s="94">
        <f t="shared" si="721"/>
        <v>46315</v>
      </c>
      <c r="J1436" s="95">
        <f t="shared" si="728"/>
        <v>20</v>
      </c>
      <c r="K1436" s="95">
        <f t="shared" si="715"/>
        <v>19</v>
      </c>
      <c r="L1436" s="8">
        <f t="shared" si="729"/>
        <v>1.00531949</v>
      </c>
      <c r="M1436" s="96">
        <f t="shared" si="714"/>
        <v>1.0056002500000001</v>
      </c>
      <c r="N1436" s="96">
        <f t="shared" si="709"/>
        <v>1.239343691757046</v>
      </c>
      <c r="O1436" s="89">
        <f t="shared" si="712"/>
        <v>1.24593636</v>
      </c>
      <c r="P1436" s="89">
        <f t="shared" si="722"/>
        <v>0</v>
      </c>
      <c r="Q1436" s="11">
        <f t="shared" si="732"/>
        <v>0</v>
      </c>
      <c r="R1436" s="7">
        <f t="shared" si="730"/>
        <v>0</v>
      </c>
      <c r="S1436" s="89">
        <f t="shared" si="711"/>
        <v>0</v>
      </c>
      <c r="T1436" s="98">
        <f t="shared" si="731"/>
        <v>8.5000000000000006E-2</v>
      </c>
      <c r="U1436" s="97">
        <f t="shared" si="710"/>
        <v>19</v>
      </c>
      <c r="V1436" s="97">
        <v>252</v>
      </c>
      <c r="W1436" s="96">
        <f t="shared" si="723"/>
        <v>1.0061698269999999</v>
      </c>
      <c r="X1436" s="89">
        <f t="shared" si="724"/>
        <v>0</v>
      </c>
      <c r="Y1436" s="137">
        <f t="shared" si="725"/>
        <v>0</v>
      </c>
      <c r="Z1436" s="99" t="str">
        <f t="shared" si="733"/>
        <v>J=</v>
      </c>
      <c r="AA1436" s="94">
        <f t="shared" si="734"/>
        <v>46315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26"/>
        <v>46313</v>
      </c>
      <c r="B1437" s="89">
        <f t="shared" si="719"/>
        <v>0</v>
      </c>
      <c r="C1437" s="89">
        <f t="shared" si="713"/>
        <v>3.1009221856947988E-9</v>
      </c>
      <c r="D1437" s="90">
        <f t="shared" si="727"/>
        <v>7205.03</v>
      </c>
      <c r="E1437" s="91">
        <f t="shared" si="716"/>
        <v>7245.38</v>
      </c>
      <c r="F1437" s="92">
        <f t="shared" si="717"/>
        <v>46255</v>
      </c>
      <c r="G1437" s="93">
        <f t="shared" si="720"/>
        <v>5.6002542668107669E-3</v>
      </c>
      <c r="H1437" s="94">
        <f t="shared" si="718"/>
        <v>46315</v>
      </c>
      <c r="I1437" s="94">
        <f t="shared" si="721"/>
        <v>46315</v>
      </c>
      <c r="J1437" s="95">
        <f t="shared" si="728"/>
        <v>20</v>
      </c>
      <c r="K1437" s="95">
        <f t="shared" si="715"/>
        <v>19</v>
      </c>
      <c r="L1437" s="8">
        <f t="shared" si="729"/>
        <v>1.00531949</v>
      </c>
      <c r="M1437" s="96">
        <f t="shared" si="714"/>
        <v>1.0056002500000001</v>
      </c>
      <c r="N1437" s="96">
        <f t="shared" si="709"/>
        <v>1.239343691757046</v>
      </c>
      <c r="O1437" s="89">
        <f t="shared" si="712"/>
        <v>1.24593636</v>
      </c>
      <c r="P1437" s="89">
        <f t="shared" si="722"/>
        <v>0</v>
      </c>
      <c r="Q1437" s="11">
        <f t="shared" si="732"/>
        <v>0</v>
      </c>
      <c r="R1437" s="7">
        <f t="shared" si="730"/>
        <v>0</v>
      </c>
      <c r="S1437" s="89">
        <f t="shared" si="711"/>
        <v>0</v>
      </c>
      <c r="T1437" s="98">
        <f t="shared" si="731"/>
        <v>8.5000000000000006E-2</v>
      </c>
      <c r="U1437" s="97">
        <f t="shared" si="710"/>
        <v>19</v>
      </c>
      <c r="V1437" s="97">
        <v>252</v>
      </c>
      <c r="W1437" s="96">
        <f t="shared" si="723"/>
        <v>1.0061698269999999</v>
      </c>
      <c r="X1437" s="89">
        <f t="shared" si="724"/>
        <v>0</v>
      </c>
      <c r="Y1437" s="137">
        <f t="shared" si="725"/>
        <v>0</v>
      </c>
      <c r="Z1437" s="99" t="str">
        <f t="shared" si="733"/>
        <v>J=</v>
      </c>
      <c r="AA1437" s="94">
        <f t="shared" si="734"/>
        <v>46315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26"/>
        <v>46314</v>
      </c>
      <c r="B1438" s="89">
        <f t="shared" si="719"/>
        <v>0</v>
      </c>
      <c r="C1438" s="89">
        <f t="shared" si="713"/>
        <v>3.1009221856947988E-9</v>
      </c>
      <c r="D1438" s="90">
        <f t="shared" si="727"/>
        <v>7205.03</v>
      </c>
      <c r="E1438" s="91">
        <f t="shared" si="716"/>
        <v>7245.38</v>
      </c>
      <c r="F1438" s="92">
        <f t="shared" si="717"/>
        <v>46255</v>
      </c>
      <c r="G1438" s="93">
        <f t="shared" si="720"/>
        <v>5.6002542668107669E-3</v>
      </c>
      <c r="H1438" s="94">
        <f t="shared" si="718"/>
        <v>46315</v>
      </c>
      <c r="I1438" s="94">
        <f t="shared" si="721"/>
        <v>46315</v>
      </c>
      <c r="J1438" s="95">
        <f t="shared" si="728"/>
        <v>20</v>
      </c>
      <c r="K1438" s="95">
        <f t="shared" si="715"/>
        <v>19</v>
      </c>
      <c r="L1438" s="8">
        <f t="shared" si="729"/>
        <v>1.00531949</v>
      </c>
      <c r="M1438" s="96">
        <f t="shared" si="714"/>
        <v>1.0056002500000001</v>
      </c>
      <c r="N1438" s="96">
        <f t="shared" si="709"/>
        <v>1.239343691757046</v>
      </c>
      <c r="O1438" s="89">
        <f t="shared" si="712"/>
        <v>1.24593636</v>
      </c>
      <c r="P1438" s="89">
        <f t="shared" si="722"/>
        <v>0</v>
      </c>
      <c r="Q1438" s="11">
        <f t="shared" si="732"/>
        <v>0</v>
      </c>
      <c r="R1438" s="7">
        <f t="shared" si="730"/>
        <v>0</v>
      </c>
      <c r="S1438" s="89">
        <f t="shared" si="711"/>
        <v>0</v>
      </c>
      <c r="T1438" s="98">
        <f t="shared" si="731"/>
        <v>8.5000000000000006E-2</v>
      </c>
      <c r="U1438" s="97">
        <f t="shared" si="710"/>
        <v>19</v>
      </c>
      <c r="V1438" s="97">
        <v>252</v>
      </c>
      <c r="W1438" s="96">
        <f t="shared" si="723"/>
        <v>1.0061698269999999</v>
      </c>
      <c r="X1438" s="89">
        <f t="shared" si="724"/>
        <v>0</v>
      </c>
      <c r="Y1438" s="137">
        <f t="shared" si="725"/>
        <v>0</v>
      </c>
      <c r="Z1438" s="99" t="str">
        <f t="shared" si="733"/>
        <v>J=</v>
      </c>
      <c r="AA1438" s="94">
        <f t="shared" si="734"/>
        <v>46315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26"/>
        <v>46315</v>
      </c>
      <c r="B1439" s="89">
        <f t="shared" si="719"/>
        <v>0</v>
      </c>
      <c r="C1439" s="89">
        <f t="shared" si="713"/>
        <v>3.1009221856947988E-9</v>
      </c>
      <c r="D1439" s="90">
        <f t="shared" si="727"/>
        <v>7205.03</v>
      </c>
      <c r="E1439" s="91">
        <f t="shared" si="716"/>
        <v>7245.38</v>
      </c>
      <c r="F1439" s="92">
        <f t="shared" si="717"/>
        <v>46255</v>
      </c>
      <c r="G1439" s="93">
        <f t="shared" si="720"/>
        <v>5.6002542668107669E-3</v>
      </c>
      <c r="H1439" s="94">
        <f t="shared" si="718"/>
        <v>46349</v>
      </c>
      <c r="I1439" s="94">
        <f t="shared" si="721"/>
        <v>46315</v>
      </c>
      <c r="J1439" s="95">
        <f t="shared" si="728"/>
        <v>20</v>
      </c>
      <c r="K1439" s="95">
        <f t="shared" si="715"/>
        <v>20</v>
      </c>
      <c r="L1439" s="8">
        <f t="shared" si="729"/>
        <v>1.0056002500000001</v>
      </c>
      <c r="M1439" s="96">
        <f t="shared" si="714"/>
        <v>1.0056002500000001</v>
      </c>
      <c r="N1439" s="96">
        <f t="shared" ref="N1439:N1502" si="735">IF(I1439&gt;I1438,N1438*M1439,N1438)</f>
        <v>1.239343691757046</v>
      </c>
      <c r="O1439" s="89">
        <f t="shared" si="712"/>
        <v>1.24628432</v>
      </c>
      <c r="P1439" s="89">
        <f t="shared" si="722"/>
        <v>0</v>
      </c>
      <c r="Q1439" s="11">
        <f t="shared" si="732"/>
        <v>47</v>
      </c>
      <c r="R1439" s="7">
        <f t="shared" si="730"/>
        <v>4.1764999999999997E-2</v>
      </c>
      <c r="S1439" s="89">
        <f t="shared" si="711"/>
        <v>0</v>
      </c>
      <c r="T1439" s="98">
        <f t="shared" si="731"/>
        <v>8.5000000000000006E-2</v>
      </c>
      <c r="U1439" s="97">
        <f t="shared" si="710"/>
        <v>20</v>
      </c>
      <c r="V1439" s="97">
        <v>252</v>
      </c>
      <c r="W1439" s="96">
        <f t="shared" si="723"/>
        <v>1.006495608</v>
      </c>
      <c r="X1439" s="89">
        <f t="shared" si="724"/>
        <v>0</v>
      </c>
      <c r="Y1439" s="137">
        <f t="shared" si="725"/>
        <v>0</v>
      </c>
      <c r="Z1439" s="99" t="str">
        <f t="shared" si="733"/>
        <v>J=</v>
      </c>
      <c r="AA1439" s="94">
        <f t="shared" si="734"/>
        <v>46315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26"/>
        <v>46316</v>
      </c>
      <c r="B1440" s="89">
        <f t="shared" si="719"/>
        <v>0</v>
      </c>
      <c r="C1440" s="89">
        <f t="shared" si="713"/>
        <v>3.1009221856947988E-9</v>
      </c>
      <c r="D1440" s="90">
        <f t="shared" si="727"/>
        <v>7205.03</v>
      </c>
      <c r="E1440" s="91">
        <f t="shared" si="716"/>
        <v>7245.38</v>
      </c>
      <c r="F1440" s="92">
        <f t="shared" si="717"/>
        <v>46285</v>
      </c>
      <c r="G1440" s="93">
        <f t="shared" si="720"/>
        <v>5.6002542668107669E-3</v>
      </c>
      <c r="H1440" s="94">
        <f t="shared" si="718"/>
        <v>46349</v>
      </c>
      <c r="I1440" s="94">
        <f t="shared" si="721"/>
        <v>46349</v>
      </c>
      <c r="J1440" s="95">
        <f t="shared" si="728"/>
        <v>22</v>
      </c>
      <c r="K1440" s="95">
        <f t="shared" si="715"/>
        <v>1</v>
      </c>
      <c r="L1440" s="8">
        <f t="shared" si="729"/>
        <v>1.0002538700000001</v>
      </c>
      <c r="M1440" s="96">
        <f t="shared" si="714"/>
        <v>1.0056002500000001</v>
      </c>
      <c r="N1440" s="96">
        <f t="shared" si="735"/>
        <v>1.2462843262668084</v>
      </c>
      <c r="O1440" s="89">
        <f t="shared" si="712"/>
        <v>1.24660072</v>
      </c>
      <c r="P1440" s="89">
        <f t="shared" si="722"/>
        <v>0</v>
      </c>
      <c r="Q1440" s="11">
        <f t="shared" si="732"/>
        <v>0</v>
      </c>
      <c r="R1440" s="7">
        <f t="shared" si="730"/>
        <v>0</v>
      </c>
      <c r="S1440" s="89">
        <f t="shared" si="711"/>
        <v>0</v>
      </c>
      <c r="T1440" s="98">
        <f t="shared" si="731"/>
        <v>8.5000000000000006E-2</v>
      </c>
      <c r="U1440" s="97">
        <f t="shared" si="710"/>
        <v>1</v>
      </c>
      <c r="V1440" s="97">
        <v>252</v>
      </c>
      <c r="W1440" s="96">
        <f t="shared" si="723"/>
        <v>1.0003237819999999</v>
      </c>
      <c r="X1440" s="89">
        <f t="shared" si="724"/>
        <v>0</v>
      </c>
      <c r="Y1440" s="137">
        <f t="shared" si="725"/>
        <v>0</v>
      </c>
      <c r="Z1440" s="99" t="str">
        <f t="shared" si="733"/>
        <v>J=</v>
      </c>
      <c r="AA1440" s="94">
        <f t="shared" si="734"/>
        <v>46349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26"/>
        <v>46317</v>
      </c>
      <c r="B1441" s="89">
        <f t="shared" si="719"/>
        <v>0</v>
      </c>
      <c r="C1441" s="89">
        <f t="shared" si="713"/>
        <v>3.1009221856947988E-9</v>
      </c>
      <c r="D1441" s="90">
        <f t="shared" si="727"/>
        <v>7205.03</v>
      </c>
      <c r="E1441" s="91">
        <f t="shared" si="716"/>
        <v>7245.38</v>
      </c>
      <c r="F1441" s="92">
        <f t="shared" si="717"/>
        <v>46285</v>
      </c>
      <c r="G1441" s="93">
        <f t="shared" si="720"/>
        <v>5.6002542668107669E-3</v>
      </c>
      <c r="H1441" s="94">
        <f t="shared" si="718"/>
        <v>46349</v>
      </c>
      <c r="I1441" s="94">
        <f t="shared" si="721"/>
        <v>46349</v>
      </c>
      <c r="J1441" s="95">
        <f t="shared" si="728"/>
        <v>22</v>
      </c>
      <c r="K1441" s="95">
        <f t="shared" si="715"/>
        <v>2</v>
      </c>
      <c r="L1441" s="8">
        <f t="shared" si="729"/>
        <v>1.0005078199999999</v>
      </c>
      <c r="M1441" s="96">
        <f t="shared" si="714"/>
        <v>1.0056002500000001</v>
      </c>
      <c r="N1441" s="96">
        <f t="shared" si="735"/>
        <v>1.2462843262668084</v>
      </c>
      <c r="O1441" s="89">
        <f t="shared" si="712"/>
        <v>1.2469172100000001</v>
      </c>
      <c r="P1441" s="89">
        <f t="shared" si="722"/>
        <v>0</v>
      </c>
      <c r="Q1441" s="11">
        <f t="shared" si="732"/>
        <v>0</v>
      </c>
      <c r="R1441" s="7">
        <f t="shared" si="730"/>
        <v>0</v>
      </c>
      <c r="S1441" s="89">
        <f t="shared" si="711"/>
        <v>0</v>
      </c>
      <c r="T1441" s="98">
        <f t="shared" si="731"/>
        <v>8.5000000000000006E-2</v>
      </c>
      <c r="U1441" s="97">
        <f t="shared" si="710"/>
        <v>2</v>
      </c>
      <c r="V1441" s="97">
        <v>252</v>
      </c>
      <c r="W1441" s="96">
        <f t="shared" si="723"/>
        <v>1.00064767</v>
      </c>
      <c r="X1441" s="89">
        <f t="shared" si="724"/>
        <v>0</v>
      </c>
      <c r="Y1441" s="137">
        <f t="shared" si="725"/>
        <v>0</v>
      </c>
      <c r="Z1441" s="99" t="str">
        <f t="shared" si="733"/>
        <v>J=</v>
      </c>
      <c r="AA1441" s="94">
        <f t="shared" si="734"/>
        <v>46349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26"/>
        <v>46318</v>
      </c>
      <c r="B1442" s="89">
        <f t="shared" si="719"/>
        <v>0</v>
      </c>
      <c r="C1442" s="89">
        <f t="shared" si="713"/>
        <v>3.1009221856947988E-9</v>
      </c>
      <c r="D1442" s="90">
        <f t="shared" si="727"/>
        <v>7205.03</v>
      </c>
      <c r="E1442" s="91">
        <f t="shared" si="716"/>
        <v>7245.38</v>
      </c>
      <c r="F1442" s="92">
        <f t="shared" si="717"/>
        <v>46285</v>
      </c>
      <c r="G1442" s="93">
        <f t="shared" si="720"/>
        <v>5.6002542668107669E-3</v>
      </c>
      <c r="H1442" s="94">
        <f t="shared" si="718"/>
        <v>46349</v>
      </c>
      <c r="I1442" s="94">
        <f t="shared" si="721"/>
        <v>46349</v>
      </c>
      <c r="J1442" s="95">
        <f t="shared" si="728"/>
        <v>22</v>
      </c>
      <c r="K1442" s="95">
        <f t="shared" si="715"/>
        <v>3</v>
      </c>
      <c r="L1442" s="8">
        <f t="shared" si="729"/>
        <v>1.0007618300000001</v>
      </c>
      <c r="M1442" s="96">
        <f t="shared" si="714"/>
        <v>1.0056002500000001</v>
      </c>
      <c r="N1442" s="96">
        <f t="shared" si="735"/>
        <v>1.2462843262668084</v>
      </c>
      <c r="O1442" s="89">
        <f t="shared" si="712"/>
        <v>1.24723378</v>
      </c>
      <c r="P1442" s="89">
        <f t="shared" si="722"/>
        <v>0</v>
      </c>
      <c r="Q1442" s="11">
        <f t="shared" si="732"/>
        <v>0</v>
      </c>
      <c r="R1442" s="7">
        <f t="shared" si="730"/>
        <v>0</v>
      </c>
      <c r="S1442" s="89">
        <f t="shared" si="711"/>
        <v>0</v>
      </c>
      <c r="T1442" s="98">
        <f t="shared" si="731"/>
        <v>8.5000000000000006E-2</v>
      </c>
      <c r="U1442" s="97">
        <f t="shared" si="710"/>
        <v>3</v>
      </c>
      <c r="V1442" s="97">
        <v>252</v>
      </c>
      <c r="W1442" s="96">
        <f t="shared" si="723"/>
        <v>1.000971662</v>
      </c>
      <c r="X1442" s="89">
        <f t="shared" si="724"/>
        <v>0</v>
      </c>
      <c r="Y1442" s="137">
        <f t="shared" si="725"/>
        <v>0</v>
      </c>
      <c r="Z1442" s="99" t="str">
        <f t="shared" si="733"/>
        <v>J=</v>
      </c>
      <c r="AA1442" s="94">
        <f t="shared" si="734"/>
        <v>46349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26"/>
        <v>46319</v>
      </c>
      <c r="B1443" s="89">
        <f t="shared" si="719"/>
        <v>0</v>
      </c>
      <c r="C1443" s="89">
        <f t="shared" si="713"/>
        <v>3.1009221856947988E-9</v>
      </c>
      <c r="D1443" s="90">
        <f t="shared" si="727"/>
        <v>7205.03</v>
      </c>
      <c r="E1443" s="91">
        <f t="shared" si="716"/>
        <v>7245.38</v>
      </c>
      <c r="F1443" s="92">
        <f t="shared" si="717"/>
        <v>46285</v>
      </c>
      <c r="G1443" s="93">
        <f t="shared" si="720"/>
        <v>5.6002542668107669E-3</v>
      </c>
      <c r="H1443" s="94">
        <f t="shared" si="718"/>
        <v>46349</v>
      </c>
      <c r="I1443" s="94">
        <f t="shared" si="721"/>
        <v>46349</v>
      </c>
      <c r="J1443" s="95">
        <f t="shared" si="728"/>
        <v>22</v>
      </c>
      <c r="K1443" s="95">
        <f t="shared" si="715"/>
        <v>4</v>
      </c>
      <c r="L1443" s="8">
        <f t="shared" si="729"/>
        <v>1.0010159000000001</v>
      </c>
      <c r="M1443" s="96">
        <f t="shared" si="714"/>
        <v>1.0056002500000001</v>
      </c>
      <c r="N1443" s="96">
        <f t="shared" si="735"/>
        <v>1.2462843262668084</v>
      </c>
      <c r="O1443" s="89">
        <f t="shared" si="712"/>
        <v>1.24755042</v>
      </c>
      <c r="P1443" s="89">
        <f t="shared" si="722"/>
        <v>0</v>
      </c>
      <c r="Q1443" s="11">
        <f t="shared" si="732"/>
        <v>0</v>
      </c>
      <c r="R1443" s="7">
        <f t="shared" si="730"/>
        <v>0</v>
      </c>
      <c r="S1443" s="89">
        <f t="shared" si="711"/>
        <v>0</v>
      </c>
      <c r="T1443" s="98">
        <f t="shared" si="731"/>
        <v>8.5000000000000006E-2</v>
      </c>
      <c r="U1443" s="97">
        <f t="shared" si="710"/>
        <v>4</v>
      </c>
      <c r="V1443" s="97">
        <v>252</v>
      </c>
      <c r="W1443" s="96">
        <f t="shared" si="723"/>
        <v>1.001295759</v>
      </c>
      <c r="X1443" s="89">
        <f t="shared" si="724"/>
        <v>0</v>
      </c>
      <c r="Y1443" s="137">
        <f t="shared" si="725"/>
        <v>0</v>
      </c>
      <c r="Z1443" s="99" t="str">
        <f t="shared" si="733"/>
        <v>J=</v>
      </c>
      <c r="AA1443" s="94">
        <f t="shared" si="734"/>
        <v>46349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26"/>
        <v>46320</v>
      </c>
      <c r="B1444" s="89">
        <f t="shared" si="719"/>
        <v>0</v>
      </c>
      <c r="C1444" s="89">
        <f t="shared" si="713"/>
        <v>3.1009221856947988E-9</v>
      </c>
      <c r="D1444" s="90">
        <f t="shared" si="727"/>
        <v>7205.03</v>
      </c>
      <c r="E1444" s="91">
        <f t="shared" si="716"/>
        <v>7245.38</v>
      </c>
      <c r="F1444" s="92">
        <f t="shared" si="717"/>
        <v>46285</v>
      </c>
      <c r="G1444" s="93">
        <f t="shared" si="720"/>
        <v>5.6002542668107669E-3</v>
      </c>
      <c r="H1444" s="94">
        <f t="shared" si="718"/>
        <v>46349</v>
      </c>
      <c r="I1444" s="94">
        <f t="shared" si="721"/>
        <v>46349</v>
      </c>
      <c r="J1444" s="95">
        <f t="shared" si="728"/>
        <v>22</v>
      </c>
      <c r="K1444" s="95">
        <f t="shared" si="715"/>
        <v>4</v>
      </c>
      <c r="L1444" s="8">
        <f t="shared" si="729"/>
        <v>1.0010159000000001</v>
      </c>
      <c r="M1444" s="96">
        <f t="shared" si="714"/>
        <v>1.0056002500000001</v>
      </c>
      <c r="N1444" s="96">
        <f t="shared" si="735"/>
        <v>1.2462843262668084</v>
      </c>
      <c r="O1444" s="89">
        <f t="shared" si="712"/>
        <v>1.24755042</v>
      </c>
      <c r="P1444" s="89">
        <f t="shared" si="722"/>
        <v>0</v>
      </c>
      <c r="Q1444" s="11">
        <f t="shared" si="732"/>
        <v>0</v>
      </c>
      <c r="R1444" s="7">
        <f t="shared" si="730"/>
        <v>0</v>
      </c>
      <c r="S1444" s="89">
        <f t="shared" si="711"/>
        <v>0</v>
      </c>
      <c r="T1444" s="98">
        <f t="shared" si="731"/>
        <v>8.5000000000000006E-2</v>
      </c>
      <c r="U1444" s="97">
        <f t="shared" si="710"/>
        <v>4</v>
      </c>
      <c r="V1444" s="97">
        <v>252</v>
      </c>
      <c r="W1444" s="96">
        <f t="shared" si="723"/>
        <v>1.001295759</v>
      </c>
      <c r="X1444" s="89">
        <f t="shared" si="724"/>
        <v>0</v>
      </c>
      <c r="Y1444" s="137">
        <f t="shared" si="725"/>
        <v>0</v>
      </c>
      <c r="Z1444" s="99" t="str">
        <f t="shared" si="733"/>
        <v>J=</v>
      </c>
      <c r="AA1444" s="94">
        <f t="shared" si="734"/>
        <v>46349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26"/>
        <v>46321</v>
      </c>
      <c r="B1445" s="89">
        <f t="shared" si="719"/>
        <v>0</v>
      </c>
      <c r="C1445" s="89">
        <f t="shared" si="713"/>
        <v>3.1009221856947988E-9</v>
      </c>
      <c r="D1445" s="90">
        <f t="shared" si="727"/>
        <v>7205.03</v>
      </c>
      <c r="E1445" s="91">
        <f t="shared" si="716"/>
        <v>7245.38</v>
      </c>
      <c r="F1445" s="92">
        <f t="shared" si="717"/>
        <v>46285</v>
      </c>
      <c r="G1445" s="93">
        <f t="shared" si="720"/>
        <v>5.6002542668107669E-3</v>
      </c>
      <c r="H1445" s="94">
        <f t="shared" si="718"/>
        <v>46349</v>
      </c>
      <c r="I1445" s="94">
        <f t="shared" si="721"/>
        <v>46349</v>
      </c>
      <c r="J1445" s="95">
        <f t="shared" si="728"/>
        <v>22</v>
      </c>
      <c r="K1445" s="95">
        <f t="shared" si="715"/>
        <v>4</v>
      </c>
      <c r="L1445" s="8">
        <f t="shared" si="729"/>
        <v>1.0010159000000001</v>
      </c>
      <c r="M1445" s="96">
        <f t="shared" si="714"/>
        <v>1.0056002500000001</v>
      </c>
      <c r="N1445" s="96">
        <f t="shared" si="735"/>
        <v>1.2462843262668084</v>
      </c>
      <c r="O1445" s="89">
        <f t="shared" si="712"/>
        <v>1.24755042</v>
      </c>
      <c r="P1445" s="89">
        <f t="shared" si="722"/>
        <v>0</v>
      </c>
      <c r="Q1445" s="11">
        <f t="shared" si="732"/>
        <v>0</v>
      </c>
      <c r="R1445" s="7">
        <f t="shared" si="730"/>
        <v>0</v>
      </c>
      <c r="S1445" s="89">
        <f t="shared" si="711"/>
        <v>0</v>
      </c>
      <c r="T1445" s="98">
        <f t="shared" si="731"/>
        <v>8.5000000000000006E-2</v>
      </c>
      <c r="U1445" s="97">
        <f t="shared" ref="U1445:U1508" si="736">IF(Q1444&gt;0,1,IF(K1445=K1444,U1444,U1444+1))</f>
        <v>4</v>
      </c>
      <c r="V1445" s="97">
        <v>252</v>
      </c>
      <c r="W1445" s="96">
        <f t="shared" si="723"/>
        <v>1.001295759</v>
      </c>
      <c r="X1445" s="89">
        <f t="shared" si="724"/>
        <v>0</v>
      </c>
      <c r="Y1445" s="137">
        <f t="shared" si="725"/>
        <v>0</v>
      </c>
      <c r="Z1445" s="99" t="str">
        <f t="shared" si="733"/>
        <v>J=</v>
      </c>
      <c r="AA1445" s="94">
        <f t="shared" si="734"/>
        <v>46349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26"/>
        <v>46322</v>
      </c>
      <c r="B1446" s="89">
        <f t="shared" si="719"/>
        <v>0</v>
      </c>
      <c r="C1446" s="89">
        <f t="shared" si="713"/>
        <v>3.1009221856947988E-9</v>
      </c>
      <c r="D1446" s="90">
        <f t="shared" si="727"/>
        <v>7205.03</v>
      </c>
      <c r="E1446" s="91">
        <f t="shared" si="716"/>
        <v>7245.38</v>
      </c>
      <c r="F1446" s="92">
        <f t="shared" si="717"/>
        <v>46285</v>
      </c>
      <c r="G1446" s="93">
        <f t="shared" si="720"/>
        <v>5.6002542668107669E-3</v>
      </c>
      <c r="H1446" s="94">
        <f t="shared" si="718"/>
        <v>46349</v>
      </c>
      <c r="I1446" s="94">
        <f t="shared" si="721"/>
        <v>46349</v>
      </c>
      <c r="J1446" s="95">
        <f t="shared" si="728"/>
        <v>22</v>
      </c>
      <c r="K1446" s="95">
        <f t="shared" si="715"/>
        <v>5</v>
      </c>
      <c r="L1446" s="8">
        <f t="shared" si="729"/>
        <v>1.0012700400000001</v>
      </c>
      <c r="M1446" s="96">
        <f t="shared" si="714"/>
        <v>1.0056002500000001</v>
      </c>
      <c r="N1446" s="96">
        <f t="shared" si="735"/>
        <v>1.2462843262668084</v>
      </c>
      <c r="O1446" s="89">
        <f t="shared" si="712"/>
        <v>1.24786715</v>
      </c>
      <c r="P1446" s="89">
        <f t="shared" si="722"/>
        <v>0</v>
      </c>
      <c r="Q1446" s="11">
        <f t="shared" si="732"/>
        <v>0</v>
      </c>
      <c r="R1446" s="7">
        <f t="shared" si="730"/>
        <v>0</v>
      </c>
      <c r="S1446" s="89">
        <f t="shared" si="711"/>
        <v>0</v>
      </c>
      <c r="T1446" s="98">
        <f t="shared" si="731"/>
        <v>8.5000000000000006E-2</v>
      </c>
      <c r="U1446" s="97">
        <f t="shared" si="736"/>
        <v>5</v>
      </c>
      <c r="V1446" s="97">
        <v>252</v>
      </c>
      <c r="W1446" s="96">
        <f t="shared" si="723"/>
        <v>1.0016199610000001</v>
      </c>
      <c r="X1446" s="89">
        <f t="shared" si="724"/>
        <v>0</v>
      </c>
      <c r="Y1446" s="137">
        <f t="shared" si="725"/>
        <v>0</v>
      </c>
      <c r="Z1446" s="99" t="str">
        <f t="shared" si="733"/>
        <v>J=</v>
      </c>
      <c r="AA1446" s="94">
        <f t="shared" si="734"/>
        <v>46349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26"/>
        <v>46323</v>
      </c>
      <c r="B1447" s="89">
        <f t="shared" si="719"/>
        <v>0</v>
      </c>
      <c r="C1447" s="89">
        <f t="shared" si="713"/>
        <v>3.1009221856947988E-9</v>
      </c>
      <c r="D1447" s="90">
        <f t="shared" si="727"/>
        <v>7205.03</v>
      </c>
      <c r="E1447" s="91">
        <f t="shared" si="716"/>
        <v>7245.38</v>
      </c>
      <c r="F1447" s="92">
        <f t="shared" si="717"/>
        <v>46285</v>
      </c>
      <c r="G1447" s="93">
        <f t="shared" si="720"/>
        <v>5.6002542668107669E-3</v>
      </c>
      <c r="H1447" s="94">
        <f t="shared" si="718"/>
        <v>46349</v>
      </c>
      <c r="I1447" s="94">
        <f t="shared" si="721"/>
        <v>46349</v>
      </c>
      <c r="J1447" s="95">
        <f t="shared" si="728"/>
        <v>22</v>
      </c>
      <c r="K1447" s="95">
        <f t="shared" si="715"/>
        <v>6</v>
      </c>
      <c r="L1447" s="8">
        <f t="shared" si="729"/>
        <v>1.00152424</v>
      </c>
      <c r="M1447" s="96">
        <f t="shared" si="714"/>
        <v>1.0056002500000001</v>
      </c>
      <c r="N1447" s="96">
        <f t="shared" si="735"/>
        <v>1.2462843262668084</v>
      </c>
      <c r="O1447" s="89">
        <f t="shared" si="712"/>
        <v>1.24818396</v>
      </c>
      <c r="P1447" s="89">
        <f t="shared" si="722"/>
        <v>0</v>
      </c>
      <c r="Q1447" s="11">
        <f t="shared" si="732"/>
        <v>0</v>
      </c>
      <c r="R1447" s="7">
        <f t="shared" si="730"/>
        <v>0</v>
      </c>
      <c r="S1447" s="89">
        <f t="shared" ref="S1447:S1510" si="737">IF(R1447&gt;0,TRUNC(R1447*P1447,8),0)</f>
        <v>0</v>
      </c>
      <c r="T1447" s="98">
        <f t="shared" si="731"/>
        <v>8.5000000000000006E-2</v>
      </c>
      <c r="U1447" s="97">
        <f t="shared" si="736"/>
        <v>6</v>
      </c>
      <c r="V1447" s="97">
        <v>252</v>
      </c>
      <c r="W1447" s="96">
        <f t="shared" si="723"/>
        <v>1.0019442679999999</v>
      </c>
      <c r="X1447" s="89">
        <f t="shared" si="724"/>
        <v>0</v>
      </c>
      <c r="Y1447" s="137">
        <f t="shared" si="725"/>
        <v>0</v>
      </c>
      <c r="Z1447" s="99" t="str">
        <f t="shared" si="733"/>
        <v>J=</v>
      </c>
      <c r="AA1447" s="94">
        <f t="shared" si="734"/>
        <v>46349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26"/>
        <v>46324</v>
      </c>
      <c r="B1448" s="89">
        <f t="shared" si="719"/>
        <v>0</v>
      </c>
      <c r="C1448" s="89">
        <f t="shared" si="713"/>
        <v>3.1009221856947988E-9</v>
      </c>
      <c r="D1448" s="90">
        <f t="shared" si="727"/>
        <v>7205.03</v>
      </c>
      <c r="E1448" s="91">
        <f t="shared" si="716"/>
        <v>7245.38</v>
      </c>
      <c r="F1448" s="92">
        <f t="shared" si="717"/>
        <v>46285</v>
      </c>
      <c r="G1448" s="93">
        <f t="shared" si="720"/>
        <v>5.6002542668107669E-3</v>
      </c>
      <c r="H1448" s="94">
        <f t="shared" si="718"/>
        <v>46349</v>
      </c>
      <c r="I1448" s="94">
        <f t="shared" si="721"/>
        <v>46349</v>
      </c>
      <c r="J1448" s="95">
        <f t="shared" si="728"/>
        <v>22</v>
      </c>
      <c r="K1448" s="95">
        <f t="shared" si="715"/>
        <v>7</v>
      </c>
      <c r="L1448" s="8">
        <f t="shared" si="729"/>
        <v>1.0017784999999999</v>
      </c>
      <c r="M1448" s="96">
        <f t="shared" si="714"/>
        <v>1.0056002500000001</v>
      </c>
      <c r="N1448" s="96">
        <f t="shared" si="735"/>
        <v>1.2462843262668084</v>
      </c>
      <c r="O1448" s="89">
        <f t="shared" si="712"/>
        <v>1.2485008399999999</v>
      </c>
      <c r="P1448" s="89">
        <f t="shared" si="722"/>
        <v>0</v>
      </c>
      <c r="Q1448" s="11">
        <f t="shared" si="732"/>
        <v>0</v>
      </c>
      <c r="R1448" s="7">
        <f t="shared" si="730"/>
        <v>0</v>
      </c>
      <c r="S1448" s="89">
        <f t="shared" si="737"/>
        <v>0</v>
      </c>
      <c r="T1448" s="98">
        <f t="shared" si="731"/>
        <v>8.5000000000000006E-2</v>
      </c>
      <c r="U1448" s="97">
        <f t="shared" si="736"/>
        <v>7</v>
      </c>
      <c r="V1448" s="97">
        <v>252</v>
      </c>
      <c r="W1448" s="96">
        <f t="shared" si="723"/>
        <v>1.00226868</v>
      </c>
      <c r="X1448" s="89">
        <f t="shared" si="724"/>
        <v>0</v>
      </c>
      <c r="Y1448" s="137">
        <f t="shared" si="725"/>
        <v>0</v>
      </c>
      <c r="Z1448" s="99" t="str">
        <f t="shared" si="733"/>
        <v>J=</v>
      </c>
      <c r="AA1448" s="94">
        <f t="shared" si="734"/>
        <v>46349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26"/>
        <v>46325</v>
      </c>
      <c r="B1449" s="89">
        <f t="shared" si="719"/>
        <v>0</v>
      </c>
      <c r="C1449" s="89">
        <f t="shared" si="713"/>
        <v>3.1009221856947988E-9</v>
      </c>
      <c r="D1449" s="90">
        <f t="shared" si="727"/>
        <v>7205.03</v>
      </c>
      <c r="E1449" s="91">
        <f t="shared" si="716"/>
        <v>7245.38</v>
      </c>
      <c r="F1449" s="92">
        <f t="shared" si="717"/>
        <v>46285</v>
      </c>
      <c r="G1449" s="93">
        <f t="shared" si="720"/>
        <v>5.6002542668107669E-3</v>
      </c>
      <c r="H1449" s="94">
        <f t="shared" si="718"/>
        <v>46349</v>
      </c>
      <c r="I1449" s="94">
        <f t="shared" si="721"/>
        <v>46349</v>
      </c>
      <c r="J1449" s="95">
        <f t="shared" si="728"/>
        <v>22</v>
      </c>
      <c r="K1449" s="95">
        <f t="shared" si="715"/>
        <v>8</v>
      </c>
      <c r="L1449" s="8">
        <f t="shared" si="729"/>
        <v>1.0020328300000001</v>
      </c>
      <c r="M1449" s="96">
        <f t="shared" si="714"/>
        <v>1.0056002500000001</v>
      </c>
      <c r="N1449" s="96">
        <f t="shared" si="735"/>
        <v>1.2462843262668084</v>
      </c>
      <c r="O1449" s="89">
        <f t="shared" ref="O1449:O1512" si="738">TRUNC(TRUNC((L1449*N1449),15),8)</f>
        <v>1.24881781</v>
      </c>
      <c r="P1449" s="89">
        <f t="shared" si="722"/>
        <v>0</v>
      </c>
      <c r="Q1449" s="11">
        <f t="shared" si="732"/>
        <v>0</v>
      </c>
      <c r="R1449" s="7">
        <f t="shared" si="730"/>
        <v>0</v>
      </c>
      <c r="S1449" s="89">
        <f t="shared" si="737"/>
        <v>0</v>
      </c>
      <c r="T1449" s="98">
        <f t="shared" si="731"/>
        <v>8.5000000000000006E-2</v>
      </c>
      <c r="U1449" s="97">
        <f t="shared" si="736"/>
        <v>8</v>
      </c>
      <c r="V1449" s="97">
        <v>252</v>
      </c>
      <c r="W1449" s="96">
        <f t="shared" si="723"/>
        <v>1.0025931969999999</v>
      </c>
      <c r="X1449" s="89">
        <f t="shared" si="724"/>
        <v>0</v>
      </c>
      <c r="Y1449" s="137">
        <f t="shared" si="725"/>
        <v>0</v>
      </c>
      <c r="Z1449" s="99" t="str">
        <f t="shared" si="733"/>
        <v>J=</v>
      </c>
      <c r="AA1449" s="94">
        <f t="shared" si="734"/>
        <v>46349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26"/>
        <v>46326</v>
      </c>
      <c r="B1450" s="89">
        <f t="shared" si="719"/>
        <v>0</v>
      </c>
      <c r="C1450" s="89">
        <f t="shared" ref="C1450:C1513" si="739">C1449-(S1449/O1449)</f>
        <v>3.1009221856947988E-9</v>
      </c>
      <c r="D1450" s="90">
        <f t="shared" si="727"/>
        <v>7205.03</v>
      </c>
      <c r="E1450" s="91">
        <f t="shared" si="716"/>
        <v>7245.38</v>
      </c>
      <c r="F1450" s="92">
        <f t="shared" si="717"/>
        <v>46285</v>
      </c>
      <c r="G1450" s="93">
        <f t="shared" si="720"/>
        <v>5.6002542668107669E-3</v>
      </c>
      <c r="H1450" s="94">
        <f t="shared" si="718"/>
        <v>46349</v>
      </c>
      <c r="I1450" s="94">
        <f t="shared" si="721"/>
        <v>46349</v>
      </c>
      <c r="J1450" s="95">
        <f t="shared" si="728"/>
        <v>22</v>
      </c>
      <c r="K1450" s="95">
        <f t="shared" si="715"/>
        <v>9</v>
      </c>
      <c r="L1450" s="8">
        <f t="shared" si="729"/>
        <v>1.0022872300000001</v>
      </c>
      <c r="M1450" s="96">
        <f t="shared" ref="M1450:M1513" si="740">IF(I1450&gt;I1449,L1449,M1449)</f>
        <v>1.0056002500000001</v>
      </c>
      <c r="N1450" s="96">
        <f t="shared" si="735"/>
        <v>1.2462843262668084</v>
      </c>
      <c r="O1450" s="89">
        <f t="shared" si="738"/>
        <v>1.2491348600000001</v>
      </c>
      <c r="P1450" s="89">
        <f t="shared" si="722"/>
        <v>0</v>
      </c>
      <c r="Q1450" s="11">
        <f t="shared" si="732"/>
        <v>0</v>
      </c>
      <c r="R1450" s="7">
        <f t="shared" si="730"/>
        <v>0</v>
      </c>
      <c r="S1450" s="89">
        <f t="shared" si="737"/>
        <v>0</v>
      </c>
      <c r="T1450" s="98">
        <f t="shared" si="731"/>
        <v>8.5000000000000006E-2</v>
      </c>
      <c r="U1450" s="97">
        <f t="shared" si="736"/>
        <v>9</v>
      </c>
      <c r="V1450" s="97">
        <v>252</v>
      </c>
      <c r="W1450" s="96">
        <f t="shared" si="723"/>
        <v>1.0029178190000001</v>
      </c>
      <c r="X1450" s="89">
        <f t="shared" si="724"/>
        <v>0</v>
      </c>
      <c r="Y1450" s="137">
        <f t="shared" si="725"/>
        <v>0</v>
      </c>
      <c r="Z1450" s="99" t="str">
        <f t="shared" si="733"/>
        <v>J=</v>
      </c>
      <c r="AA1450" s="94">
        <f t="shared" si="734"/>
        <v>46349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26"/>
        <v>46327</v>
      </c>
      <c r="B1451" s="89">
        <f t="shared" si="719"/>
        <v>0</v>
      </c>
      <c r="C1451" s="89">
        <f t="shared" si="739"/>
        <v>3.1009221856947988E-9</v>
      </c>
      <c r="D1451" s="90">
        <f t="shared" si="727"/>
        <v>7205.03</v>
      </c>
      <c r="E1451" s="91">
        <f t="shared" si="716"/>
        <v>7245.38</v>
      </c>
      <c r="F1451" s="92">
        <f t="shared" si="717"/>
        <v>46285</v>
      </c>
      <c r="G1451" s="93">
        <f t="shared" si="720"/>
        <v>5.6002542668107669E-3</v>
      </c>
      <c r="H1451" s="94">
        <f t="shared" si="718"/>
        <v>46349</v>
      </c>
      <c r="I1451" s="94">
        <f t="shared" si="721"/>
        <v>46349</v>
      </c>
      <c r="J1451" s="95">
        <f t="shared" si="728"/>
        <v>22</v>
      </c>
      <c r="K1451" s="95">
        <f t="shared" ref="K1451:K1514" si="741">(J1451-(NETWORKDAYS(A1451,I1451,AD$201:AD$502)-1))</f>
        <v>9</v>
      </c>
      <c r="L1451" s="8">
        <f t="shared" si="729"/>
        <v>1.0022872300000001</v>
      </c>
      <c r="M1451" s="96">
        <f t="shared" si="740"/>
        <v>1.0056002500000001</v>
      </c>
      <c r="N1451" s="96">
        <f t="shared" si="735"/>
        <v>1.2462843262668084</v>
      </c>
      <c r="O1451" s="89">
        <f t="shared" si="738"/>
        <v>1.2491348600000001</v>
      </c>
      <c r="P1451" s="89">
        <f t="shared" si="722"/>
        <v>0</v>
      </c>
      <c r="Q1451" s="11">
        <f t="shared" si="732"/>
        <v>0</v>
      </c>
      <c r="R1451" s="7">
        <f t="shared" si="730"/>
        <v>0</v>
      </c>
      <c r="S1451" s="89">
        <f t="shared" si="737"/>
        <v>0</v>
      </c>
      <c r="T1451" s="98">
        <f t="shared" si="731"/>
        <v>8.5000000000000006E-2</v>
      </c>
      <c r="U1451" s="97">
        <f t="shared" si="736"/>
        <v>9</v>
      </c>
      <c r="V1451" s="97">
        <v>252</v>
      </c>
      <c r="W1451" s="96">
        <f t="shared" si="723"/>
        <v>1.0029178190000001</v>
      </c>
      <c r="X1451" s="89">
        <f t="shared" si="724"/>
        <v>0</v>
      </c>
      <c r="Y1451" s="137">
        <f t="shared" si="725"/>
        <v>0</v>
      </c>
      <c r="Z1451" s="99" t="str">
        <f t="shared" si="733"/>
        <v>J=</v>
      </c>
      <c r="AA1451" s="94">
        <f t="shared" si="734"/>
        <v>46349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26"/>
        <v>46328</v>
      </c>
      <c r="B1452" s="89">
        <f t="shared" si="719"/>
        <v>0</v>
      </c>
      <c r="C1452" s="89">
        <f t="shared" si="739"/>
        <v>3.1009221856947988E-9</v>
      </c>
      <c r="D1452" s="90">
        <f t="shared" si="727"/>
        <v>7205.03</v>
      </c>
      <c r="E1452" s="91">
        <f t="shared" ref="E1452:E1515" si="742">IF($K1452=1,VLOOKUP($A1451,$AO$10:$AS$200,4),E1451)</f>
        <v>7245.38</v>
      </c>
      <c r="F1452" s="92">
        <f t="shared" ref="F1452:F1515" si="743">IF($K1452=1,VLOOKUP($A1451,$AO$10:$AS$200,5),F1451)</f>
        <v>46285</v>
      </c>
      <c r="G1452" s="93">
        <f t="shared" si="720"/>
        <v>5.6002542668107669E-3</v>
      </c>
      <c r="H1452" s="94">
        <f t="shared" ref="H1452:H1515" si="744">IF(DAY(A1452)=H$9,VLOOKUP(A1452,AH$118:AN$450,4),H1451)</f>
        <v>46349</v>
      </c>
      <c r="I1452" s="94">
        <f t="shared" si="721"/>
        <v>46349</v>
      </c>
      <c r="J1452" s="95">
        <f t="shared" si="728"/>
        <v>22</v>
      </c>
      <c r="K1452" s="95">
        <f t="shared" si="741"/>
        <v>9</v>
      </c>
      <c r="L1452" s="8">
        <f t="shared" si="729"/>
        <v>1.0022872300000001</v>
      </c>
      <c r="M1452" s="96">
        <f t="shared" si="740"/>
        <v>1.0056002500000001</v>
      </c>
      <c r="N1452" s="96">
        <f t="shared" si="735"/>
        <v>1.2462843262668084</v>
      </c>
      <c r="O1452" s="89">
        <f t="shared" si="738"/>
        <v>1.2491348600000001</v>
      </c>
      <c r="P1452" s="89">
        <f t="shared" si="722"/>
        <v>0</v>
      </c>
      <c r="Q1452" s="11">
        <f t="shared" si="732"/>
        <v>0</v>
      </c>
      <c r="R1452" s="7">
        <f t="shared" si="730"/>
        <v>0</v>
      </c>
      <c r="S1452" s="89">
        <f t="shared" si="737"/>
        <v>0</v>
      </c>
      <c r="T1452" s="98">
        <f t="shared" si="731"/>
        <v>8.5000000000000006E-2</v>
      </c>
      <c r="U1452" s="97">
        <f t="shared" si="736"/>
        <v>9</v>
      </c>
      <c r="V1452" s="97">
        <v>252</v>
      </c>
      <c r="W1452" s="96">
        <f t="shared" si="723"/>
        <v>1.0029178190000001</v>
      </c>
      <c r="X1452" s="89">
        <f t="shared" si="724"/>
        <v>0</v>
      </c>
      <c r="Y1452" s="137">
        <f t="shared" si="725"/>
        <v>0</v>
      </c>
      <c r="Z1452" s="99" t="str">
        <f t="shared" si="733"/>
        <v>J=</v>
      </c>
      <c r="AA1452" s="94">
        <f t="shared" si="734"/>
        <v>46349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26"/>
        <v>46329</v>
      </c>
      <c r="B1453" s="89">
        <f t="shared" si="719"/>
        <v>0</v>
      </c>
      <c r="C1453" s="89">
        <f t="shared" si="739"/>
        <v>3.1009221856947988E-9</v>
      </c>
      <c r="D1453" s="90">
        <f t="shared" si="727"/>
        <v>7205.03</v>
      </c>
      <c r="E1453" s="91">
        <f t="shared" si="742"/>
        <v>7245.38</v>
      </c>
      <c r="F1453" s="92">
        <f t="shared" si="743"/>
        <v>46285</v>
      </c>
      <c r="G1453" s="93">
        <f t="shared" si="720"/>
        <v>5.6002542668107669E-3</v>
      </c>
      <c r="H1453" s="94">
        <f t="shared" si="744"/>
        <v>46349</v>
      </c>
      <c r="I1453" s="94">
        <f t="shared" si="721"/>
        <v>46349</v>
      </c>
      <c r="J1453" s="95">
        <f t="shared" si="728"/>
        <v>22</v>
      </c>
      <c r="K1453" s="95">
        <f t="shared" si="741"/>
        <v>9</v>
      </c>
      <c r="L1453" s="8">
        <f t="shared" si="729"/>
        <v>1.0022872300000001</v>
      </c>
      <c r="M1453" s="96">
        <f t="shared" si="740"/>
        <v>1.0056002500000001</v>
      </c>
      <c r="N1453" s="96">
        <f t="shared" si="735"/>
        <v>1.2462843262668084</v>
      </c>
      <c r="O1453" s="89">
        <f t="shared" si="738"/>
        <v>1.2491348600000001</v>
      </c>
      <c r="P1453" s="89">
        <f t="shared" si="722"/>
        <v>0</v>
      </c>
      <c r="Q1453" s="11">
        <f t="shared" si="732"/>
        <v>0</v>
      </c>
      <c r="R1453" s="7">
        <f t="shared" si="730"/>
        <v>0</v>
      </c>
      <c r="S1453" s="89">
        <f t="shared" si="737"/>
        <v>0</v>
      </c>
      <c r="T1453" s="98">
        <f t="shared" si="731"/>
        <v>8.5000000000000006E-2</v>
      </c>
      <c r="U1453" s="97">
        <f t="shared" si="736"/>
        <v>9</v>
      </c>
      <c r="V1453" s="97">
        <v>252</v>
      </c>
      <c r="W1453" s="96">
        <f t="shared" si="723"/>
        <v>1.0029178190000001</v>
      </c>
      <c r="X1453" s="89">
        <f t="shared" si="724"/>
        <v>0</v>
      </c>
      <c r="Y1453" s="137">
        <f t="shared" si="725"/>
        <v>0</v>
      </c>
      <c r="Z1453" s="99" t="str">
        <f t="shared" si="733"/>
        <v>J=</v>
      </c>
      <c r="AA1453" s="94">
        <f t="shared" si="734"/>
        <v>46349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26"/>
        <v>46330</v>
      </c>
      <c r="B1454" s="89">
        <f t="shared" si="719"/>
        <v>0</v>
      </c>
      <c r="C1454" s="89">
        <f t="shared" si="739"/>
        <v>3.1009221856947988E-9</v>
      </c>
      <c r="D1454" s="90">
        <f t="shared" si="727"/>
        <v>7205.03</v>
      </c>
      <c r="E1454" s="91">
        <f t="shared" si="742"/>
        <v>7245.38</v>
      </c>
      <c r="F1454" s="92">
        <f t="shared" si="743"/>
        <v>46285</v>
      </c>
      <c r="G1454" s="93">
        <f t="shared" si="720"/>
        <v>5.6002542668107669E-3</v>
      </c>
      <c r="H1454" s="94">
        <f t="shared" si="744"/>
        <v>46349</v>
      </c>
      <c r="I1454" s="94">
        <f t="shared" si="721"/>
        <v>46349</v>
      </c>
      <c r="J1454" s="95">
        <f t="shared" si="728"/>
        <v>22</v>
      </c>
      <c r="K1454" s="95">
        <f t="shared" si="741"/>
        <v>10</v>
      </c>
      <c r="L1454" s="8">
        <f t="shared" si="729"/>
        <v>1.0025416899999999</v>
      </c>
      <c r="M1454" s="96">
        <f t="shared" si="740"/>
        <v>1.0056002500000001</v>
      </c>
      <c r="N1454" s="96">
        <f t="shared" si="735"/>
        <v>1.2462843262668084</v>
      </c>
      <c r="O1454" s="89">
        <f t="shared" si="738"/>
        <v>1.2494519900000001</v>
      </c>
      <c r="P1454" s="89">
        <f t="shared" si="722"/>
        <v>0</v>
      </c>
      <c r="Q1454" s="11">
        <f t="shared" si="732"/>
        <v>0</v>
      </c>
      <c r="R1454" s="7">
        <f t="shared" si="730"/>
        <v>0</v>
      </c>
      <c r="S1454" s="89">
        <f t="shared" si="737"/>
        <v>0</v>
      </c>
      <c r="T1454" s="98">
        <f t="shared" si="731"/>
        <v>8.5000000000000006E-2</v>
      </c>
      <c r="U1454" s="97">
        <f t="shared" si="736"/>
        <v>10</v>
      </c>
      <c r="V1454" s="97">
        <v>252</v>
      </c>
      <c r="W1454" s="96">
        <f t="shared" si="723"/>
        <v>1.0032425469999999</v>
      </c>
      <c r="X1454" s="89">
        <f t="shared" si="724"/>
        <v>0</v>
      </c>
      <c r="Y1454" s="137">
        <f t="shared" si="725"/>
        <v>0</v>
      </c>
      <c r="Z1454" s="99" t="str">
        <f t="shared" si="733"/>
        <v>J=</v>
      </c>
      <c r="AA1454" s="94">
        <f t="shared" si="734"/>
        <v>46349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26"/>
        <v>46331</v>
      </c>
      <c r="B1455" s="89">
        <f t="shared" si="719"/>
        <v>0</v>
      </c>
      <c r="C1455" s="89">
        <f t="shared" si="739"/>
        <v>3.1009221856947988E-9</v>
      </c>
      <c r="D1455" s="90">
        <f t="shared" si="727"/>
        <v>7205.03</v>
      </c>
      <c r="E1455" s="91">
        <f t="shared" si="742"/>
        <v>7245.38</v>
      </c>
      <c r="F1455" s="92">
        <f t="shared" si="743"/>
        <v>46285</v>
      </c>
      <c r="G1455" s="93">
        <f t="shared" si="720"/>
        <v>5.6002542668107669E-3</v>
      </c>
      <c r="H1455" s="94">
        <f t="shared" si="744"/>
        <v>46349</v>
      </c>
      <c r="I1455" s="94">
        <f t="shared" si="721"/>
        <v>46349</v>
      </c>
      <c r="J1455" s="95">
        <f t="shared" si="728"/>
        <v>22</v>
      </c>
      <c r="K1455" s="95">
        <f t="shared" si="741"/>
        <v>11</v>
      </c>
      <c r="L1455" s="8">
        <f t="shared" si="729"/>
        <v>1.0027962100000001</v>
      </c>
      <c r="M1455" s="96">
        <f t="shared" si="740"/>
        <v>1.0056002500000001</v>
      </c>
      <c r="N1455" s="96">
        <f t="shared" si="735"/>
        <v>1.2462843262668084</v>
      </c>
      <c r="O1455" s="89">
        <f t="shared" si="738"/>
        <v>1.2497691900000001</v>
      </c>
      <c r="P1455" s="89">
        <f t="shared" si="722"/>
        <v>0</v>
      </c>
      <c r="Q1455" s="11">
        <f t="shared" si="732"/>
        <v>0</v>
      </c>
      <c r="R1455" s="7">
        <f t="shared" si="730"/>
        <v>0</v>
      </c>
      <c r="S1455" s="89">
        <f t="shared" si="737"/>
        <v>0</v>
      </c>
      <c r="T1455" s="98">
        <f t="shared" si="731"/>
        <v>8.5000000000000006E-2</v>
      </c>
      <c r="U1455" s="97">
        <f t="shared" si="736"/>
        <v>11</v>
      </c>
      <c r="V1455" s="97">
        <v>252</v>
      </c>
      <c r="W1455" s="96">
        <f t="shared" si="723"/>
        <v>1.0035673789999999</v>
      </c>
      <c r="X1455" s="89">
        <f t="shared" si="724"/>
        <v>0</v>
      </c>
      <c r="Y1455" s="137">
        <f t="shared" si="725"/>
        <v>0</v>
      </c>
      <c r="Z1455" s="99" t="str">
        <f t="shared" si="733"/>
        <v>J=</v>
      </c>
      <c r="AA1455" s="94">
        <f t="shared" si="734"/>
        <v>46349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26"/>
        <v>46332</v>
      </c>
      <c r="B1456" s="89">
        <f t="shared" si="719"/>
        <v>0</v>
      </c>
      <c r="C1456" s="89">
        <f t="shared" si="739"/>
        <v>3.1009221856947988E-9</v>
      </c>
      <c r="D1456" s="90">
        <f t="shared" si="727"/>
        <v>7205.03</v>
      </c>
      <c r="E1456" s="91">
        <f t="shared" si="742"/>
        <v>7245.38</v>
      </c>
      <c r="F1456" s="92">
        <f t="shared" si="743"/>
        <v>46285</v>
      </c>
      <c r="G1456" s="93">
        <f t="shared" si="720"/>
        <v>5.6002542668107669E-3</v>
      </c>
      <c r="H1456" s="94">
        <f t="shared" si="744"/>
        <v>46349</v>
      </c>
      <c r="I1456" s="94">
        <f t="shared" si="721"/>
        <v>46349</v>
      </c>
      <c r="J1456" s="95">
        <f t="shared" si="728"/>
        <v>22</v>
      </c>
      <c r="K1456" s="95">
        <f t="shared" si="741"/>
        <v>12</v>
      </c>
      <c r="L1456" s="8">
        <f t="shared" si="729"/>
        <v>1.0030508</v>
      </c>
      <c r="M1456" s="96">
        <f t="shared" si="740"/>
        <v>1.0056002500000001</v>
      </c>
      <c r="N1456" s="96">
        <f t="shared" si="735"/>
        <v>1.2462843262668084</v>
      </c>
      <c r="O1456" s="89">
        <f t="shared" si="738"/>
        <v>1.2500864899999999</v>
      </c>
      <c r="P1456" s="89">
        <f t="shared" si="722"/>
        <v>0</v>
      </c>
      <c r="Q1456" s="11">
        <f t="shared" si="732"/>
        <v>0</v>
      </c>
      <c r="R1456" s="7">
        <f t="shared" si="730"/>
        <v>0</v>
      </c>
      <c r="S1456" s="89">
        <f t="shared" si="737"/>
        <v>0</v>
      </c>
      <c r="T1456" s="98">
        <f t="shared" si="731"/>
        <v>8.5000000000000006E-2</v>
      </c>
      <c r="U1456" s="97">
        <f t="shared" si="736"/>
        <v>12</v>
      </c>
      <c r="V1456" s="97">
        <v>252</v>
      </c>
      <c r="W1456" s="96">
        <f t="shared" si="723"/>
        <v>1.003892317</v>
      </c>
      <c r="X1456" s="89">
        <f t="shared" si="724"/>
        <v>0</v>
      </c>
      <c r="Y1456" s="137">
        <f t="shared" si="725"/>
        <v>0</v>
      </c>
      <c r="Z1456" s="99" t="str">
        <f t="shared" si="733"/>
        <v>J=</v>
      </c>
      <c r="AA1456" s="94">
        <f t="shared" si="734"/>
        <v>46349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26"/>
        <v>46333</v>
      </c>
      <c r="B1457" s="89">
        <f t="shared" si="719"/>
        <v>0</v>
      </c>
      <c r="C1457" s="89">
        <f t="shared" si="739"/>
        <v>3.1009221856947988E-9</v>
      </c>
      <c r="D1457" s="90">
        <f t="shared" si="727"/>
        <v>7205.03</v>
      </c>
      <c r="E1457" s="91">
        <f t="shared" si="742"/>
        <v>7245.38</v>
      </c>
      <c r="F1457" s="92">
        <f t="shared" si="743"/>
        <v>46285</v>
      </c>
      <c r="G1457" s="93">
        <f t="shared" si="720"/>
        <v>5.6002542668107669E-3</v>
      </c>
      <c r="H1457" s="94">
        <f t="shared" si="744"/>
        <v>46349</v>
      </c>
      <c r="I1457" s="94">
        <f t="shared" si="721"/>
        <v>46349</v>
      </c>
      <c r="J1457" s="95">
        <f t="shared" si="728"/>
        <v>22</v>
      </c>
      <c r="K1457" s="95">
        <f t="shared" si="741"/>
        <v>13</v>
      </c>
      <c r="L1457" s="8">
        <f t="shared" si="729"/>
        <v>1.00330546</v>
      </c>
      <c r="M1457" s="96">
        <f t="shared" si="740"/>
        <v>1.0056002500000001</v>
      </c>
      <c r="N1457" s="96">
        <f t="shared" si="735"/>
        <v>1.2462843262668084</v>
      </c>
      <c r="O1457" s="89">
        <f t="shared" si="738"/>
        <v>1.25040386</v>
      </c>
      <c r="P1457" s="89">
        <f t="shared" si="722"/>
        <v>0</v>
      </c>
      <c r="Q1457" s="11">
        <f t="shared" si="732"/>
        <v>0</v>
      </c>
      <c r="R1457" s="7">
        <f t="shared" si="730"/>
        <v>0</v>
      </c>
      <c r="S1457" s="89">
        <f t="shared" si="737"/>
        <v>0</v>
      </c>
      <c r="T1457" s="98">
        <f t="shared" si="731"/>
        <v>8.5000000000000006E-2</v>
      </c>
      <c r="U1457" s="97">
        <f t="shared" si="736"/>
        <v>13</v>
      </c>
      <c r="V1457" s="97">
        <v>252</v>
      </c>
      <c r="W1457" s="96">
        <f t="shared" si="723"/>
        <v>1.0042173590000001</v>
      </c>
      <c r="X1457" s="89">
        <f t="shared" si="724"/>
        <v>0</v>
      </c>
      <c r="Y1457" s="137">
        <f t="shared" si="725"/>
        <v>0</v>
      </c>
      <c r="Z1457" s="99" t="str">
        <f t="shared" si="733"/>
        <v>J=</v>
      </c>
      <c r="AA1457" s="94">
        <f t="shared" si="734"/>
        <v>46349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26"/>
        <v>46334</v>
      </c>
      <c r="B1458" s="89">
        <f t="shared" si="719"/>
        <v>0</v>
      </c>
      <c r="C1458" s="89">
        <f t="shared" si="739"/>
        <v>3.1009221856947988E-9</v>
      </c>
      <c r="D1458" s="90">
        <f t="shared" si="727"/>
        <v>7205.03</v>
      </c>
      <c r="E1458" s="91">
        <f t="shared" si="742"/>
        <v>7245.38</v>
      </c>
      <c r="F1458" s="92">
        <f t="shared" si="743"/>
        <v>46285</v>
      </c>
      <c r="G1458" s="93">
        <f t="shared" si="720"/>
        <v>5.6002542668107669E-3</v>
      </c>
      <c r="H1458" s="94">
        <f t="shared" si="744"/>
        <v>46349</v>
      </c>
      <c r="I1458" s="94">
        <f t="shared" si="721"/>
        <v>46349</v>
      </c>
      <c r="J1458" s="95">
        <f t="shared" si="728"/>
        <v>22</v>
      </c>
      <c r="K1458" s="95">
        <f t="shared" si="741"/>
        <v>13</v>
      </c>
      <c r="L1458" s="8">
        <f t="shared" si="729"/>
        <v>1.00330546</v>
      </c>
      <c r="M1458" s="96">
        <f t="shared" si="740"/>
        <v>1.0056002500000001</v>
      </c>
      <c r="N1458" s="96">
        <f t="shared" si="735"/>
        <v>1.2462843262668084</v>
      </c>
      <c r="O1458" s="89">
        <f t="shared" si="738"/>
        <v>1.25040386</v>
      </c>
      <c r="P1458" s="89">
        <f t="shared" si="722"/>
        <v>0</v>
      </c>
      <c r="Q1458" s="11">
        <f t="shared" si="732"/>
        <v>0</v>
      </c>
      <c r="R1458" s="7">
        <f t="shared" si="730"/>
        <v>0</v>
      </c>
      <c r="S1458" s="89">
        <f t="shared" si="737"/>
        <v>0</v>
      </c>
      <c r="T1458" s="98">
        <f t="shared" si="731"/>
        <v>8.5000000000000006E-2</v>
      </c>
      <c r="U1458" s="97">
        <f t="shared" si="736"/>
        <v>13</v>
      </c>
      <c r="V1458" s="97">
        <v>252</v>
      </c>
      <c r="W1458" s="96">
        <f t="shared" si="723"/>
        <v>1.0042173590000001</v>
      </c>
      <c r="X1458" s="89">
        <f t="shared" si="724"/>
        <v>0</v>
      </c>
      <c r="Y1458" s="137">
        <f t="shared" si="725"/>
        <v>0</v>
      </c>
      <c r="Z1458" s="99" t="str">
        <f t="shared" si="733"/>
        <v>J=</v>
      </c>
      <c r="AA1458" s="94">
        <f t="shared" si="734"/>
        <v>46349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26"/>
        <v>46335</v>
      </c>
      <c r="B1459" s="89">
        <f t="shared" si="719"/>
        <v>0</v>
      </c>
      <c r="C1459" s="89">
        <f t="shared" si="739"/>
        <v>3.1009221856947988E-9</v>
      </c>
      <c r="D1459" s="90">
        <f t="shared" si="727"/>
        <v>7205.03</v>
      </c>
      <c r="E1459" s="91">
        <f t="shared" si="742"/>
        <v>7245.38</v>
      </c>
      <c r="F1459" s="92">
        <f t="shared" si="743"/>
        <v>46285</v>
      </c>
      <c r="G1459" s="93">
        <f t="shared" si="720"/>
        <v>5.6002542668107669E-3</v>
      </c>
      <c r="H1459" s="94">
        <f t="shared" si="744"/>
        <v>46349</v>
      </c>
      <c r="I1459" s="94">
        <f t="shared" si="721"/>
        <v>46349</v>
      </c>
      <c r="J1459" s="95">
        <f t="shared" si="728"/>
        <v>22</v>
      </c>
      <c r="K1459" s="95">
        <f t="shared" si="741"/>
        <v>13</v>
      </c>
      <c r="L1459" s="8">
        <f t="shared" si="729"/>
        <v>1.00330546</v>
      </c>
      <c r="M1459" s="96">
        <f t="shared" si="740"/>
        <v>1.0056002500000001</v>
      </c>
      <c r="N1459" s="96">
        <f t="shared" si="735"/>
        <v>1.2462843262668084</v>
      </c>
      <c r="O1459" s="89">
        <f t="shared" si="738"/>
        <v>1.25040386</v>
      </c>
      <c r="P1459" s="89">
        <f t="shared" si="722"/>
        <v>0</v>
      </c>
      <c r="Q1459" s="11">
        <f t="shared" si="732"/>
        <v>0</v>
      </c>
      <c r="R1459" s="7">
        <f t="shared" si="730"/>
        <v>0</v>
      </c>
      <c r="S1459" s="89">
        <f t="shared" si="737"/>
        <v>0</v>
      </c>
      <c r="T1459" s="98">
        <f t="shared" si="731"/>
        <v>8.5000000000000006E-2</v>
      </c>
      <c r="U1459" s="97">
        <f t="shared" si="736"/>
        <v>13</v>
      </c>
      <c r="V1459" s="97">
        <v>252</v>
      </c>
      <c r="W1459" s="96">
        <f t="shared" si="723"/>
        <v>1.0042173590000001</v>
      </c>
      <c r="X1459" s="89">
        <f t="shared" si="724"/>
        <v>0</v>
      </c>
      <c r="Y1459" s="137">
        <f t="shared" si="725"/>
        <v>0</v>
      </c>
      <c r="Z1459" s="99" t="str">
        <f t="shared" si="733"/>
        <v>J=</v>
      </c>
      <c r="AA1459" s="94">
        <f t="shared" si="734"/>
        <v>46349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26"/>
        <v>46336</v>
      </c>
      <c r="B1460" s="89">
        <f t="shared" si="719"/>
        <v>0</v>
      </c>
      <c r="C1460" s="89">
        <f t="shared" si="739"/>
        <v>3.1009221856947988E-9</v>
      </c>
      <c r="D1460" s="90">
        <f t="shared" si="727"/>
        <v>7205.03</v>
      </c>
      <c r="E1460" s="91">
        <f t="shared" si="742"/>
        <v>7245.38</v>
      </c>
      <c r="F1460" s="92">
        <f t="shared" si="743"/>
        <v>46285</v>
      </c>
      <c r="G1460" s="93">
        <f t="shared" si="720"/>
        <v>5.6002542668107669E-3</v>
      </c>
      <c r="H1460" s="94">
        <f t="shared" si="744"/>
        <v>46349</v>
      </c>
      <c r="I1460" s="94">
        <f t="shared" si="721"/>
        <v>46349</v>
      </c>
      <c r="J1460" s="95">
        <f t="shared" si="728"/>
        <v>22</v>
      </c>
      <c r="K1460" s="95">
        <f t="shared" si="741"/>
        <v>14</v>
      </c>
      <c r="L1460" s="8">
        <f t="shared" si="729"/>
        <v>1.0035601700000001</v>
      </c>
      <c r="M1460" s="96">
        <f t="shared" si="740"/>
        <v>1.0056002500000001</v>
      </c>
      <c r="N1460" s="96">
        <f t="shared" si="735"/>
        <v>1.2462843262668084</v>
      </c>
      <c r="O1460" s="89">
        <f t="shared" si="738"/>
        <v>1.2507213100000001</v>
      </c>
      <c r="P1460" s="89">
        <f t="shared" si="722"/>
        <v>0</v>
      </c>
      <c r="Q1460" s="11">
        <f t="shared" si="732"/>
        <v>0</v>
      </c>
      <c r="R1460" s="7">
        <f t="shared" si="730"/>
        <v>0</v>
      </c>
      <c r="S1460" s="89">
        <f t="shared" si="737"/>
        <v>0</v>
      </c>
      <c r="T1460" s="98">
        <f t="shared" si="731"/>
        <v>8.5000000000000006E-2</v>
      </c>
      <c r="U1460" s="97">
        <f t="shared" si="736"/>
        <v>14</v>
      </c>
      <c r="V1460" s="97">
        <v>252</v>
      </c>
      <c r="W1460" s="96">
        <f t="shared" si="723"/>
        <v>1.0045425079999999</v>
      </c>
      <c r="X1460" s="89">
        <f t="shared" si="724"/>
        <v>0</v>
      </c>
      <c r="Y1460" s="137">
        <f t="shared" si="725"/>
        <v>0</v>
      </c>
      <c r="Z1460" s="99" t="str">
        <f t="shared" si="733"/>
        <v>J=</v>
      </c>
      <c r="AA1460" s="94">
        <f t="shared" si="734"/>
        <v>46349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26"/>
        <v>46337</v>
      </c>
      <c r="B1461" s="89">
        <f t="shared" si="719"/>
        <v>0</v>
      </c>
      <c r="C1461" s="89">
        <f t="shared" si="739"/>
        <v>3.1009221856947988E-9</v>
      </c>
      <c r="D1461" s="90">
        <f t="shared" si="727"/>
        <v>7205.03</v>
      </c>
      <c r="E1461" s="91">
        <f t="shared" si="742"/>
        <v>7245.38</v>
      </c>
      <c r="F1461" s="92">
        <f t="shared" si="743"/>
        <v>46285</v>
      </c>
      <c r="G1461" s="93">
        <f t="shared" si="720"/>
        <v>5.6002542668107669E-3</v>
      </c>
      <c r="H1461" s="94">
        <f t="shared" si="744"/>
        <v>46349</v>
      </c>
      <c r="I1461" s="94">
        <f t="shared" si="721"/>
        <v>46349</v>
      </c>
      <c r="J1461" s="95">
        <f t="shared" si="728"/>
        <v>22</v>
      </c>
      <c r="K1461" s="95">
        <f t="shared" si="741"/>
        <v>15</v>
      </c>
      <c r="L1461" s="8">
        <f t="shared" si="729"/>
        <v>1.0038149599999999</v>
      </c>
      <c r="M1461" s="96">
        <f t="shared" si="740"/>
        <v>1.0056002500000001</v>
      </c>
      <c r="N1461" s="96">
        <f t="shared" si="735"/>
        <v>1.2462843262668084</v>
      </c>
      <c r="O1461" s="89">
        <f t="shared" si="738"/>
        <v>1.25103885</v>
      </c>
      <c r="P1461" s="89">
        <f t="shared" si="722"/>
        <v>0</v>
      </c>
      <c r="Q1461" s="11">
        <f t="shared" si="732"/>
        <v>0</v>
      </c>
      <c r="R1461" s="7">
        <f t="shared" si="730"/>
        <v>0</v>
      </c>
      <c r="S1461" s="89">
        <f t="shared" si="737"/>
        <v>0</v>
      </c>
      <c r="T1461" s="98">
        <f t="shared" si="731"/>
        <v>8.5000000000000006E-2</v>
      </c>
      <c r="U1461" s="97">
        <f t="shared" si="736"/>
        <v>15</v>
      </c>
      <c r="V1461" s="97">
        <v>252</v>
      </c>
      <c r="W1461" s="96">
        <f t="shared" si="723"/>
        <v>1.0048677610000001</v>
      </c>
      <c r="X1461" s="89">
        <f t="shared" si="724"/>
        <v>0</v>
      </c>
      <c r="Y1461" s="137">
        <f t="shared" si="725"/>
        <v>0</v>
      </c>
      <c r="Z1461" s="99" t="str">
        <f t="shared" si="733"/>
        <v>J=</v>
      </c>
      <c r="AA1461" s="94">
        <f t="shared" si="734"/>
        <v>46349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26"/>
        <v>46338</v>
      </c>
      <c r="B1462" s="89">
        <f t="shared" si="719"/>
        <v>0</v>
      </c>
      <c r="C1462" s="89">
        <f t="shared" si="739"/>
        <v>3.1009221856947988E-9</v>
      </c>
      <c r="D1462" s="90">
        <f t="shared" si="727"/>
        <v>7205.03</v>
      </c>
      <c r="E1462" s="91">
        <f t="shared" si="742"/>
        <v>7245.38</v>
      </c>
      <c r="F1462" s="92">
        <f t="shared" si="743"/>
        <v>46285</v>
      </c>
      <c r="G1462" s="93">
        <f t="shared" si="720"/>
        <v>5.6002542668107669E-3</v>
      </c>
      <c r="H1462" s="94">
        <f t="shared" si="744"/>
        <v>46349</v>
      </c>
      <c r="I1462" s="94">
        <f t="shared" si="721"/>
        <v>46349</v>
      </c>
      <c r="J1462" s="95">
        <f t="shared" si="728"/>
        <v>22</v>
      </c>
      <c r="K1462" s="95">
        <f t="shared" si="741"/>
        <v>16</v>
      </c>
      <c r="L1462" s="8">
        <f t="shared" si="729"/>
        <v>1.0040697999999999</v>
      </c>
      <c r="M1462" s="96">
        <f t="shared" si="740"/>
        <v>1.0056002500000001</v>
      </c>
      <c r="N1462" s="96">
        <f t="shared" si="735"/>
        <v>1.2462843262668084</v>
      </c>
      <c r="O1462" s="89">
        <f t="shared" si="738"/>
        <v>1.2513564500000001</v>
      </c>
      <c r="P1462" s="89">
        <f t="shared" si="722"/>
        <v>0</v>
      </c>
      <c r="Q1462" s="11">
        <f t="shared" si="732"/>
        <v>0</v>
      </c>
      <c r="R1462" s="7">
        <f t="shared" si="730"/>
        <v>0</v>
      </c>
      <c r="S1462" s="89">
        <f t="shared" si="737"/>
        <v>0</v>
      </c>
      <c r="T1462" s="98">
        <f t="shared" si="731"/>
        <v>8.5000000000000006E-2</v>
      </c>
      <c r="U1462" s="97">
        <f t="shared" si="736"/>
        <v>16</v>
      </c>
      <c r="V1462" s="97">
        <v>252</v>
      </c>
      <c r="W1462" s="96">
        <f t="shared" si="723"/>
        <v>1.0051931190000001</v>
      </c>
      <c r="X1462" s="89">
        <f t="shared" si="724"/>
        <v>0</v>
      </c>
      <c r="Y1462" s="137">
        <f t="shared" si="725"/>
        <v>0</v>
      </c>
      <c r="Z1462" s="99" t="str">
        <f t="shared" si="733"/>
        <v>J=</v>
      </c>
      <c r="AA1462" s="94">
        <f t="shared" si="734"/>
        <v>46349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26"/>
        <v>46339</v>
      </c>
      <c r="B1463" s="89">
        <f t="shared" si="719"/>
        <v>0</v>
      </c>
      <c r="C1463" s="89">
        <f t="shared" si="739"/>
        <v>3.1009221856947988E-9</v>
      </c>
      <c r="D1463" s="90">
        <f t="shared" si="727"/>
        <v>7205.03</v>
      </c>
      <c r="E1463" s="91">
        <f t="shared" si="742"/>
        <v>7245.38</v>
      </c>
      <c r="F1463" s="92">
        <f t="shared" si="743"/>
        <v>46285</v>
      </c>
      <c r="G1463" s="93">
        <f t="shared" si="720"/>
        <v>5.6002542668107669E-3</v>
      </c>
      <c r="H1463" s="94">
        <f t="shared" si="744"/>
        <v>46349</v>
      </c>
      <c r="I1463" s="94">
        <f t="shared" si="721"/>
        <v>46349</v>
      </c>
      <c r="J1463" s="95">
        <f t="shared" si="728"/>
        <v>22</v>
      </c>
      <c r="K1463" s="95">
        <f t="shared" si="741"/>
        <v>17</v>
      </c>
      <c r="L1463" s="8">
        <f t="shared" si="729"/>
        <v>1.0043247200000001</v>
      </c>
      <c r="M1463" s="96">
        <f t="shared" si="740"/>
        <v>1.0056002500000001</v>
      </c>
      <c r="N1463" s="96">
        <f t="shared" si="735"/>
        <v>1.2462843262668084</v>
      </c>
      <c r="O1463" s="89">
        <f t="shared" si="738"/>
        <v>1.2516741499999999</v>
      </c>
      <c r="P1463" s="89">
        <f t="shared" si="722"/>
        <v>0</v>
      </c>
      <c r="Q1463" s="11">
        <f t="shared" si="732"/>
        <v>0</v>
      </c>
      <c r="R1463" s="7">
        <f t="shared" si="730"/>
        <v>0</v>
      </c>
      <c r="S1463" s="89">
        <f t="shared" si="737"/>
        <v>0</v>
      </c>
      <c r="T1463" s="98">
        <f t="shared" si="731"/>
        <v>8.5000000000000006E-2</v>
      </c>
      <c r="U1463" s="97">
        <f t="shared" si="736"/>
        <v>17</v>
      </c>
      <c r="V1463" s="97">
        <v>252</v>
      </c>
      <c r="W1463" s="96">
        <f t="shared" si="723"/>
        <v>1.005518583</v>
      </c>
      <c r="X1463" s="89">
        <f t="shared" si="724"/>
        <v>0</v>
      </c>
      <c r="Y1463" s="137">
        <f t="shared" si="725"/>
        <v>0</v>
      </c>
      <c r="Z1463" s="99" t="str">
        <f t="shared" si="733"/>
        <v>J=</v>
      </c>
      <c r="AA1463" s="94">
        <f t="shared" si="734"/>
        <v>46349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26"/>
        <v>46340</v>
      </c>
      <c r="B1464" s="89">
        <f t="shared" si="719"/>
        <v>0</v>
      </c>
      <c r="C1464" s="89">
        <f t="shared" si="739"/>
        <v>3.1009221856947988E-9</v>
      </c>
      <c r="D1464" s="90">
        <f t="shared" si="727"/>
        <v>7205.03</v>
      </c>
      <c r="E1464" s="91">
        <f t="shared" si="742"/>
        <v>7245.38</v>
      </c>
      <c r="F1464" s="92">
        <f t="shared" si="743"/>
        <v>46285</v>
      </c>
      <c r="G1464" s="93">
        <f t="shared" si="720"/>
        <v>5.6002542668107669E-3</v>
      </c>
      <c r="H1464" s="94">
        <f t="shared" si="744"/>
        <v>46349</v>
      </c>
      <c r="I1464" s="94">
        <f t="shared" si="721"/>
        <v>46349</v>
      </c>
      <c r="J1464" s="95">
        <f t="shared" si="728"/>
        <v>22</v>
      </c>
      <c r="K1464" s="95">
        <f t="shared" si="741"/>
        <v>18</v>
      </c>
      <c r="L1464" s="8">
        <f t="shared" si="729"/>
        <v>1.0045796899999999</v>
      </c>
      <c r="M1464" s="96">
        <f t="shared" si="740"/>
        <v>1.0056002500000001</v>
      </c>
      <c r="N1464" s="96">
        <f t="shared" si="735"/>
        <v>1.2462843262668084</v>
      </c>
      <c r="O1464" s="89">
        <f t="shared" si="738"/>
        <v>1.25199192</v>
      </c>
      <c r="P1464" s="89">
        <f t="shared" si="722"/>
        <v>0</v>
      </c>
      <c r="Q1464" s="11">
        <f t="shared" si="732"/>
        <v>0</v>
      </c>
      <c r="R1464" s="7">
        <f t="shared" si="730"/>
        <v>0</v>
      </c>
      <c r="S1464" s="89">
        <f t="shared" si="737"/>
        <v>0</v>
      </c>
      <c r="T1464" s="98">
        <f t="shared" si="731"/>
        <v>8.5000000000000006E-2</v>
      </c>
      <c r="U1464" s="97">
        <f t="shared" si="736"/>
        <v>18</v>
      </c>
      <c r="V1464" s="97">
        <v>252</v>
      </c>
      <c r="W1464" s="96">
        <f t="shared" si="723"/>
        <v>1.005844153</v>
      </c>
      <c r="X1464" s="89">
        <f t="shared" si="724"/>
        <v>0</v>
      </c>
      <c r="Y1464" s="137">
        <f t="shared" si="725"/>
        <v>0</v>
      </c>
      <c r="Z1464" s="99" t="str">
        <f t="shared" si="733"/>
        <v>J=</v>
      </c>
      <c r="AA1464" s="94">
        <f t="shared" si="734"/>
        <v>46349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26"/>
        <v>46341</v>
      </c>
      <c r="B1465" s="89">
        <f t="shared" si="719"/>
        <v>0</v>
      </c>
      <c r="C1465" s="89">
        <f t="shared" si="739"/>
        <v>3.1009221856947988E-9</v>
      </c>
      <c r="D1465" s="90">
        <f t="shared" si="727"/>
        <v>7205.03</v>
      </c>
      <c r="E1465" s="91">
        <f t="shared" si="742"/>
        <v>7245.38</v>
      </c>
      <c r="F1465" s="92">
        <f t="shared" si="743"/>
        <v>46285</v>
      </c>
      <c r="G1465" s="93">
        <f t="shared" si="720"/>
        <v>5.6002542668107669E-3</v>
      </c>
      <c r="H1465" s="94">
        <f t="shared" si="744"/>
        <v>46349</v>
      </c>
      <c r="I1465" s="94">
        <f t="shared" si="721"/>
        <v>46349</v>
      </c>
      <c r="J1465" s="95">
        <f t="shared" si="728"/>
        <v>22</v>
      </c>
      <c r="K1465" s="95">
        <f t="shared" si="741"/>
        <v>18</v>
      </c>
      <c r="L1465" s="8">
        <f t="shared" si="729"/>
        <v>1.0045796899999999</v>
      </c>
      <c r="M1465" s="96">
        <f t="shared" si="740"/>
        <v>1.0056002500000001</v>
      </c>
      <c r="N1465" s="96">
        <f t="shared" si="735"/>
        <v>1.2462843262668084</v>
      </c>
      <c r="O1465" s="89">
        <f t="shared" si="738"/>
        <v>1.25199192</v>
      </c>
      <c r="P1465" s="89">
        <f t="shared" si="722"/>
        <v>0</v>
      </c>
      <c r="Q1465" s="11">
        <f t="shared" si="732"/>
        <v>0</v>
      </c>
      <c r="R1465" s="7">
        <f t="shared" si="730"/>
        <v>0</v>
      </c>
      <c r="S1465" s="89">
        <f t="shared" si="737"/>
        <v>0</v>
      </c>
      <c r="T1465" s="98">
        <f t="shared" si="731"/>
        <v>8.5000000000000006E-2</v>
      </c>
      <c r="U1465" s="97">
        <f t="shared" si="736"/>
        <v>18</v>
      </c>
      <c r="V1465" s="97">
        <v>252</v>
      </c>
      <c r="W1465" s="96">
        <f t="shared" si="723"/>
        <v>1.005844153</v>
      </c>
      <c r="X1465" s="89">
        <f t="shared" si="724"/>
        <v>0</v>
      </c>
      <c r="Y1465" s="137">
        <f t="shared" si="725"/>
        <v>0</v>
      </c>
      <c r="Z1465" s="99" t="str">
        <f t="shared" si="733"/>
        <v>J=</v>
      </c>
      <c r="AA1465" s="94">
        <f t="shared" si="734"/>
        <v>46349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26"/>
        <v>46342</v>
      </c>
      <c r="B1466" s="89">
        <f t="shared" si="719"/>
        <v>0</v>
      </c>
      <c r="C1466" s="89">
        <f t="shared" si="739"/>
        <v>3.1009221856947988E-9</v>
      </c>
      <c r="D1466" s="90">
        <f t="shared" si="727"/>
        <v>7205.03</v>
      </c>
      <c r="E1466" s="91">
        <f t="shared" si="742"/>
        <v>7245.38</v>
      </c>
      <c r="F1466" s="92">
        <f t="shared" si="743"/>
        <v>46285</v>
      </c>
      <c r="G1466" s="93">
        <f t="shared" si="720"/>
        <v>5.6002542668107669E-3</v>
      </c>
      <c r="H1466" s="94">
        <f t="shared" si="744"/>
        <v>46349</v>
      </c>
      <c r="I1466" s="94">
        <f t="shared" si="721"/>
        <v>46349</v>
      </c>
      <c r="J1466" s="95">
        <f t="shared" si="728"/>
        <v>22</v>
      </c>
      <c r="K1466" s="95">
        <f t="shared" si="741"/>
        <v>18</v>
      </c>
      <c r="L1466" s="8">
        <f t="shared" si="729"/>
        <v>1.0045796899999999</v>
      </c>
      <c r="M1466" s="96">
        <f t="shared" si="740"/>
        <v>1.0056002500000001</v>
      </c>
      <c r="N1466" s="96">
        <f t="shared" si="735"/>
        <v>1.2462843262668084</v>
      </c>
      <c r="O1466" s="89">
        <f t="shared" si="738"/>
        <v>1.25199192</v>
      </c>
      <c r="P1466" s="89">
        <f t="shared" si="722"/>
        <v>0</v>
      </c>
      <c r="Q1466" s="11">
        <f t="shared" si="732"/>
        <v>0</v>
      </c>
      <c r="R1466" s="7">
        <f t="shared" si="730"/>
        <v>0</v>
      </c>
      <c r="S1466" s="89">
        <f t="shared" si="737"/>
        <v>0</v>
      </c>
      <c r="T1466" s="98">
        <f t="shared" si="731"/>
        <v>8.5000000000000006E-2</v>
      </c>
      <c r="U1466" s="97">
        <f t="shared" si="736"/>
        <v>18</v>
      </c>
      <c r="V1466" s="97">
        <v>252</v>
      </c>
      <c r="W1466" s="96">
        <f t="shared" si="723"/>
        <v>1.005844153</v>
      </c>
      <c r="X1466" s="89">
        <f t="shared" si="724"/>
        <v>0</v>
      </c>
      <c r="Y1466" s="137">
        <f t="shared" si="725"/>
        <v>0</v>
      </c>
      <c r="Z1466" s="99" t="str">
        <f t="shared" si="733"/>
        <v>J=</v>
      </c>
      <c r="AA1466" s="94">
        <f t="shared" si="734"/>
        <v>46349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26"/>
        <v>46343</v>
      </c>
      <c r="B1467" s="89">
        <f t="shared" si="719"/>
        <v>0</v>
      </c>
      <c r="C1467" s="89">
        <f t="shared" si="739"/>
        <v>3.1009221856947988E-9</v>
      </c>
      <c r="D1467" s="90">
        <f t="shared" si="727"/>
        <v>7205.03</v>
      </c>
      <c r="E1467" s="91">
        <f t="shared" si="742"/>
        <v>7245.38</v>
      </c>
      <c r="F1467" s="92">
        <f t="shared" si="743"/>
        <v>46285</v>
      </c>
      <c r="G1467" s="93">
        <f t="shared" si="720"/>
        <v>5.6002542668107669E-3</v>
      </c>
      <c r="H1467" s="94">
        <f t="shared" si="744"/>
        <v>46349</v>
      </c>
      <c r="I1467" s="94">
        <f t="shared" si="721"/>
        <v>46349</v>
      </c>
      <c r="J1467" s="95">
        <f t="shared" si="728"/>
        <v>22</v>
      </c>
      <c r="K1467" s="95">
        <f t="shared" si="741"/>
        <v>19</v>
      </c>
      <c r="L1467" s="8">
        <f t="shared" si="729"/>
        <v>1.0048347399999999</v>
      </c>
      <c r="M1467" s="96">
        <f t="shared" si="740"/>
        <v>1.0056002500000001</v>
      </c>
      <c r="N1467" s="96">
        <f t="shared" si="735"/>
        <v>1.2462843262668084</v>
      </c>
      <c r="O1467" s="89">
        <f t="shared" si="738"/>
        <v>1.25230978</v>
      </c>
      <c r="P1467" s="89">
        <f t="shared" si="722"/>
        <v>0</v>
      </c>
      <c r="Q1467" s="11">
        <f t="shared" si="732"/>
        <v>0</v>
      </c>
      <c r="R1467" s="7">
        <f t="shared" si="730"/>
        <v>0</v>
      </c>
      <c r="S1467" s="89">
        <f t="shared" si="737"/>
        <v>0</v>
      </c>
      <c r="T1467" s="98">
        <f t="shared" si="731"/>
        <v>8.5000000000000006E-2</v>
      </c>
      <c r="U1467" s="97">
        <f t="shared" si="736"/>
        <v>19</v>
      </c>
      <c r="V1467" s="97">
        <v>252</v>
      </c>
      <c r="W1467" s="96">
        <f t="shared" si="723"/>
        <v>1.0061698269999999</v>
      </c>
      <c r="X1467" s="89">
        <f t="shared" si="724"/>
        <v>0</v>
      </c>
      <c r="Y1467" s="137">
        <f t="shared" si="725"/>
        <v>0</v>
      </c>
      <c r="Z1467" s="99" t="str">
        <f t="shared" si="733"/>
        <v>J=</v>
      </c>
      <c r="AA1467" s="94">
        <f t="shared" si="734"/>
        <v>46349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26"/>
        <v>46344</v>
      </c>
      <c r="B1468" s="89">
        <f t="shared" si="719"/>
        <v>0</v>
      </c>
      <c r="C1468" s="89">
        <f t="shared" si="739"/>
        <v>3.1009221856947988E-9</v>
      </c>
      <c r="D1468" s="90">
        <f t="shared" si="727"/>
        <v>7205.03</v>
      </c>
      <c r="E1468" s="91">
        <f t="shared" si="742"/>
        <v>7245.38</v>
      </c>
      <c r="F1468" s="92">
        <f t="shared" si="743"/>
        <v>46285</v>
      </c>
      <c r="G1468" s="93">
        <f t="shared" si="720"/>
        <v>5.6002542668107669E-3</v>
      </c>
      <c r="H1468" s="94">
        <f t="shared" si="744"/>
        <v>46349</v>
      </c>
      <c r="I1468" s="94">
        <f t="shared" si="721"/>
        <v>46349</v>
      </c>
      <c r="J1468" s="95">
        <f t="shared" si="728"/>
        <v>22</v>
      </c>
      <c r="K1468" s="95">
        <f t="shared" si="741"/>
        <v>20</v>
      </c>
      <c r="L1468" s="8">
        <f t="shared" si="729"/>
        <v>1.0050898399999999</v>
      </c>
      <c r="M1468" s="96">
        <f t="shared" si="740"/>
        <v>1.0056002500000001</v>
      </c>
      <c r="N1468" s="96">
        <f t="shared" si="735"/>
        <v>1.2462843262668084</v>
      </c>
      <c r="O1468" s="89">
        <f t="shared" si="738"/>
        <v>1.2526277100000001</v>
      </c>
      <c r="P1468" s="89">
        <f t="shared" si="722"/>
        <v>0</v>
      </c>
      <c r="Q1468" s="11">
        <f t="shared" si="732"/>
        <v>0</v>
      </c>
      <c r="R1468" s="7">
        <f t="shared" si="730"/>
        <v>0</v>
      </c>
      <c r="S1468" s="89">
        <f t="shared" si="737"/>
        <v>0</v>
      </c>
      <c r="T1468" s="98">
        <f t="shared" si="731"/>
        <v>8.5000000000000006E-2</v>
      </c>
      <c r="U1468" s="97">
        <f t="shared" si="736"/>
        <v>20</v>
      </c>
      <c r="V1468" s="97">
        <v>252</v>
      </c>
      <c r="W1468" s="96">
        <f t="shared" si="723"/>
        <v>1.006495608</v>
      </c>
      <c r="X1468" s="89">
        <f t="shared" si="724"/>
        <v>0</v>
      </c>
      <c r="Y1468" s="137">
        <f t="shared" si="725"/>
        <v>0</v>
      </c>
      <c r="Z1468" s="99" t="str">
        <f t="shared" si="733"/>
        <v>J=</v>
      </c>
      <c r="AA1468" s="94">
        <f t="shared" si="734"/>
        <v>46349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26"/>
        <v>46345</v>
      </c>
      <c r="B1469" s="89">
        <f t="shared" si="719"/>
        <v>0</v>
      </c>
      <c r="C1469" s="89">
        <f t="shared" si="739"/>
        <v>3.1009221856947988E-9</v>
      </c>
      <c r="D1469" s="90">
        <f t="shared" si="727"/>
        <v>7205.03</v>
      </c>
      <c r="E1469" s="91">
        <f t="shared" si="742"/>
        <v>7245.38</v>
      </c>
      <c r="F1469" s="92">
        <f t="shared" si="743"/>
        <v>46285</v>
      </c>
      <c r="G1469" s="93">
        <f t="shared" si="720"/>
        <v>5.6002542668107669E-3</v>
      </c>
      <c r="H1469" s="94">
        <f t="shared" si="744"/>
        <v>46349</v>
      </c>
      <c r="I1469" s="94">
        <f t="shared" si="721"/>
        <v>46349</v>
      </c>
      <c r="J1469" s="95">
        <f t="shared" si="728"/>
        <v>22</v>
      </c>
      <c r="K1469" s="95">
        <f t="shared" si="741"/>
        <v>21</v>
      </c>
      <c r="L1469" s="8">
        <f t="shared" si="729"/>
        <v>1.0053450100000001</v>
      </c>
      <c r="M1469" s="96">
        <f t="shared" si="740"/>
        <v>1.0056002500000001</v>
      </c>
      <c r="N1469" s="96">
        <f t="shared" si="735"/>
        <v>1.2462843262668084</v>
      </c>
      <c r="O1469" s="89">
        <f t="shared" si="738"/>
        <v>1.25294572</v>
      </c>
      <c r="P1469" s="89">
        <f t="shared" si="722"/>
        <v>0</v>
      </c>
      <c r="Q1469" s="11">
        <f t="shared" si="732"/>
        <v>0</v>
      </c>
      <c r="R1469" s="7">
        <f t="shared" si="730"/>
        <v>0</v>
      </c>
      <c r="S1469" s="89">
        <f t="shared" si="737"/>
        <v>0</v>
      </c>
      <c r="T1469" s="98">
        <f t="shared" si="731"/>
        <v>8.5000000000000006E-2</v>
      </c>
      <c r="U1469" s="97">
        <f t="shared" si="736"/>
        <v>21</v>
      </c>
      <c r="V1469" s="97">
        <v>252</v>
      </c>
      <c r="W1469" s="96">
        <f t="shared" si="723"/>
        <v>1.0068214929999999</v>
      </c>
      <c r="X1469" s="89">
        <f t="shared" si="724"/>
        <v>0</v>
      </c>
      <c r="Y1469" s="137">
        <f t="shared" si="725"/>
        <v>0</v>
      </c>
      <c r="Z1469" s="99" t="str">
        <f t="shared" si="733"/>
        <v>J=</v>
      </c>
      <c r="AA1469" s="94">
        <f t="shared" si="734"/>
        <v>46349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26"/>
        <v>46346</v>
      </c>
      <c r="B1470" s="89">
        <f t="shared" si="719"/>
        <v>0</v>
      </c>
      <c r="C1470" s="89">
        <f t="shared" si="739"/>
        <v>3.1009221856947988E-9</v>
      </c>
      <c r="D1470" s="90">
        <f t="shared" si="727"/>
        <v>7205.03</v>
      </c>
      <c r="E1470" s="91">
        <f t="shared" si="742"/>
        <v>7245.38</v>
      </c>
      <c r="F1470" s="92">
        <f t="shared" si="743"/>
        <v>46285</v>
      </c>
      <c r="G1470" s="93">
        <f t="shared" si="720"/>
        <v>5.6002542668107669E-3</v>
      </c>
      <c r="H1470" s="94">
        <f t="shared" si="744"/>
        <v>46377</v>
      </c>
      <c r="I1470" s="94">
        <f t="shared" si="721"/>
        <v>46349</v>
      </c>
      <c r="J1470" s="95">
        <f t="shared" si="728"/>
        <v>22</v>
      </c>
      <c r="K1470" s="95">
        <f t="shared" si="741"/>
        <v>22</v>
      </c>
      <c r="L1470" s="8">
        <f t="shared" si="729"/>
        <v>1.0056002500000001</v>
      </c>
      <c r="M1470" s="96">
        <f t="shared" si="740"/>
        <v>1.0056002500000001</v>
      </c>
      <c r="N1470" s="96">
        <f t="shared" si="735"/>
        <v>1.2462843262668084</v>
      </c>
      <c r="O1470" s="89">
        <f t="shared" si="738"/>
        <v>1.2532638300000001</v>
      </c>
      <c r="P1470" s="89">
        <f t="shared" si="722"/>
        <v>0</v>
      </c>
      <c r="Q1470" s="11">
        <f t="shared" si="732"/>
        <v>0</v>
      </c>
      <c r="R1470" s="7">
        <f t="shared" si="730"/>
        <v>0</v>
      </c>
      <c r="S1470" s="89">
        <f t="shared" si="737"/>
        <v>0</v>
      </c>
      <c r="T1470" s="98">
        <f t="shared" si="731"/>
        <v>8.5000000000000006E-2</v>
      </c>
      <c r="U1470" s="97">
        <f t="shared" si="736"/>
        <v>22</v>
      </c>
      <c r="V1470" s="97">
        <v>252</v>
      </c>
      <c r="W1470" s="96">
        <f t="shared" si="723"/>
        <v>1.007147485</v>
      </c>
      <c r="X1470" s="89">
        <f t="shared" si="724"/>
        <v>0</v>
      </c>
      <c r="Y1470" s="137">
        <f t="shared" si="725"/>
        <v>0</v>
      </c>
      <c r="Z1470" s="99" t="str">
        <f t="shared" si="733"/>
        <v>J=</v>
      </c>
      <c r="AA1470" s="94">
        <f t="shared" si="734"/>
        <v>46349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26"/>
        <v>46347</v>
      </c>
      <c r="B1471" s="89">
        <f t="shared" si="719"/>
        <v>0</v>
      </c>
      <c r="C1471" s="89">
        <f t="shared" si="739"/>
        <v>3.1009221856947988E-9</v>
      </c>
      <c r="D1471" s="90">
        <f t="shared" si="727"/>
        <v>7205.03</v>
      </c>
      <c r="E1471" s="91">
        <f t="shared" si="742"/>
        <v>7245.38</v>
      </c>
      <c r="F1471" s="92">
        <f t="shared" si="743"/>
        <v>46285</v>
      </c>
      <c r="G1471" s="93">
        <f t="shared" si="720"/>
        <v>5.6002542668107669E-3</v>
      </c>
      <c r="H1471" s="94">
        <f t="shared" si="744"/>
        <v>46377</v>
      </c>
      <c r="I1471" s="94">
        <f t="shared" si="721"/>
        <v>46349</v>
      </c>
      <c r="J1471" s="95">
        <f t="shared" si="728"/>
        <v>22</v>
      </c>
      <c r="K1471" s="95">
        <f t="shared" si="741"/>
        <v>22</v>
      </c>
      <c r="L1471" s="8">
        <f t="shared" si="729"/>
        <v>1.0056002500000001</v>
      </c>
      <c r="M1471" s="96">
        <f t="shared" si="740"/>
        <v>1.0056002500000001</v>
      </c>
      <c r="N1471" s="96">
        <f t="shared" si="735"/>
        <v>1.2462843262668084</v>
      </c>
      <c r="O1471" s="89">
        <f t="shared" si="738"/>
        <v>1.2532638300000001</v>
      </c>
      <c r="P1471" s="89">
        <f t="shared" si="722"/>
        <v>0</v>
      </c>
      <c r="Q1471" s="11">
        <f t="shared" si="732"/>
        <v>0</v>
      </c>
      <c r="R1471" s="7">
        <f t="shared" si="730"/>
        <v>0</v>
      </c>
      <c r="S1471" s="89">
        <f t="shared" si="737"/>
        <v>0</v>
      </c>
      <c r="T1471" s="98">
        <f t="shared" si="731"/>
        <v>8.5000000000000006E-2</v>
      </c>
      <c r="U1471" s="97">
        <f t="shared" si="736"/>
        <v>22</v>
      </c>
      <c r="V1471" s="97">
        <v>252</v>
      </c>
      <c r="W1471" s="96">
        <f t="shared" si="723"/>
        <v>1.007147485</v>
      </c>
      <c r="X1471" s="89">
        <f t="shared" si="724"/>
        <v>0</v>
      </c>
      <c r="Y1471" s="137">
        <f t="shared" si="725"/>
        <v>0</v>
      </c>
      <c r="Z1471" s="99" t="str">
        <f t="shared" si="733"/>
        <v>J=</v>
      </c>
      <c r="AA1471" s="94">
        <f t="shared" si="734"/>
        <v>46349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26"/>
        <v>46348</v>
      </c>
      <c r="B1472" s="89">
        <f t="shared" si="719"/>
        <v>0</v>
      </c>
      <c r="C1472" s="89">
        <f t="shared" si="739"/>
        <v>3.1009221856947988E-9</v>
      </c>
      <c r="D1472" s="90">
        <f t="shared" si="727"/>
        <v>7205.03</v>
      </c>
      <c r="E1472" s="91">
        <f t="shared" si="742"/>
        <v>7245.38</v>
      </c>
      <c r="F1472" s="92">
        <f t="shared" si="743"/>
        <v>46285</v>
      </c>
      <c r="G1472" s="93">
        <f t="shared" si="720"/>
        <v>5.6002542668107669E-3</v>
      </c>
      <c r="H1472" s="94">
        <f t="shared" si="744"/>
        <v>46377</v>
      </c>
      <c r="I1472" s="94">
        <f t="shared" si="721"/>
        <v>46349</v>
      </c>
      <c r="J1472" s="95">
        <f t="shared" si="728"/>
        <v>22</v>
      </c>
      <c r="K1472" s="95">
        <f t="shared" si="741"/>
        <v>22</v>
      </c>
      <c r="L1472" s="8">
        <f t="shared" si="729"/>
        <v>1.0056002500000001</v>
      </c>
      <c r="M1472" s="96">
        <f t="shared" si="740"/>
        <v>1.0056002500000001</v>
      </c>
      <c r="N1472" s="96">
        <f t="shared" si="735"/>
        <v>1.2462843262668084</v>
      </c>
      <c r="O1472" s="89">
        <f t="shared" si="738"/>
        <v>1.2532638300000001</v>
      </c>
      <c r="P1472" s="89">
        <f t="shared" si="722"/>
        <v>0</v>
      </c>
      <c r="Q1472" s="11">
        <f t="shared" si="732"/>
        <v>0</v>
      </c>
      <c r="R1472" s="7">
        <f t="shared" si="730"/>
        <v>0</v>
      </c>
      <c r="S1472" s="89">
        <f t="shared" si="737"/>
        <v>0</v>
      </c>
      <c r="T1472" s="98">
        <f t="shared" si="731"/>
        <v>8.5000000000000006E-2</v>
      </c>
      <c r="U1472" s="97">
        <f t="shared" si="736"/>
        <v>22</v>
      </c>
      <c r="V1472" s="97">
        <v>252</v>
      </c>
      <c r="W1472" s="96">
        <f t="shared" si="723"/>
        <v>1.007147485</v>
      </c>
      <c r="X1472" s="89">
        <f t="shared" si="724"/>
        <v>0</v>
      </c>
      <c r="Y1472" s="137">
        <f t="shared" si="725"/>
        <v>0</v>
      </c>
      <c r="Z1472" s="99" t="str">
        <f t="shared" si="733"/>
        <v>J=</v>
      </c>
      <c r="AA1472" s="94">
        <f t="shared" si="734"/>
        <v>46349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26"/>
        <v>46349</v>
      </c>
      <c r="B1473" s="89">
        <f t="shared" si="719"/>
        <v>0</v>
      </c>
      <c r="C1473" s="89">
        <f t="shared" si="739"/>
        <v>3.1009221856947988E-9</v>
      </c>
      <c r="D1473" s="90">
        <f t="shared" si="727"/>
        <v>7205.03</v>
      </c>
      <c r="E1473" s="91">
        <f t="shared" si="742"/>
        <v>7245.38</v>
      </c>
      <c r="F1473" s="92">
        <f t="shared" si="743"/>
        <v>46285</v>
      </c>
      <c r="G1473" s="93">
        <f t="shared" si="720"/>
        <v>5.6002542668107669E-3</v>
      </c>
      <c r="H1473" s="94">
        <f t="shared" si="744"/>
        <v>46377</v>
      </c>
      <c r="I1473" s="94">
        <f t="shared" si="721"/>
        <v>46349</v>
      </c>
      <c r="J1473" s="95">
        <f t="shared" si="728"/>
        <v>22</v>
      </c>
      <c r="K1473" s="95">
        <f t="shared" si="741"/>
        <v>22</v>
      </c>
      <c r="L1473" s="8">
        <f t="shared" si="729"/>
        <v>1.0056002500000001</v>
      </c>
      <c r="M1473" s="96">
        <f t="shared" si="740"/>
        <v>1.0056002500000001</v>
      </c>
      <c r="N1473" s="96">
        <f t="shared" si="735"/>
        <v>1.2462843262668084</v>
      </c>
      <c r="O1473" s="89">
        <f t="shared" si="738"/>
        <v>1.2532638300000001</v>
      </c>
      <c r="P1473" s="89">
        <f t="shared" si="722"/>
        <v>0</v>
      </c>
      <c r="Q1473" s="11">
        <f t="shared" si="732"/>
        <v>48</v>
      </c>
      <c r="R1473" s="7">
        <f t="shared" si="730"/>
        <v>4.3931999999999999E-2</v>
      </c>
      <c r="S1473" s="89">
        <f t="shared" si="737"/>
        <v>0</v>
      </c>
      <c r="T1473" s="98">
        <f t="shared" si="731"/>
        <v>8.5000000000000006E-2</v>
      </c>
      <c r="U1473" s="97">
        <f t="shared" si="736"/>
        <v>22</v>
      </c>
      <c r="V1473" s="97">
        <v>252</v>
      </c>
      <c r="W1473" s="96">
        <f t="shared" si="723"/>
        <v>1.007147485</v>
      </c>
      <c r="X1473" s="89">
        <f t="shared" si="724"/>
        <v>0</v>
      </c>
      <c r="Y1473" s="137">
        <f t="shared" si="725"/>
        <v>0</v>
      </c>
      <c r="Z1473" s="99" t="str">
        <f t="shared" si="733"/>
        <v>J=</v>
      </c>
      <c r="AA1473" s="94">
        <f t="shared" si="734"/>
        <v>46349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26"/>
        <v>46350</v>
      </c>
      <c r="B1474" s="89">
        <f t="shared" si="719"/>
        <v>0</v>
      </c>
      <c r="C1474" s="89">
        <f t="shared" si="739"/>
        <v>3.1009221856947988E-9</v>
      </c>
      <c r="D1474" s="90">
        <f t="shared" si="727"/>
        <v>7205.03</v>
      </c>
      <c r="E1474" s="91">
        <f t="shared" si="742"/>
        <v>7245.38</v>
      </c>
      <c r="F1474" s="92">
        <f t="shared" si="743"/>
        <v>46318</v>
      </c>
      <c r="G1474" s="93">
        <f t="shared" si="720"/>
        <v>5.6002542668107669E-3</v>
      </c>
      <c r="H1474" s="94">
        <f t="shared" si="744"/>
        <v>46377</v>
      </c>
      <c r="I1474" s="94">
        <f t="shared" si="721"/>
        <v>46377</v>
      </c>
      <c r="J1474" s="95">
        <f t="shared" si="728"/>
        <v>20</v>
      </c>
      <c r="K1474" s="95">
        <f t="shared" si="741"/>
        <v>1</v>
      </c>
      <c r="L1474" s="8">
        <f t="shared" si="729"/>
        <v>1.0002792700000001</v>
      </c>
      <c r="M1474" s="96">
        <f t="shared" si="740"/>
        <v>1.0056002500000001</v>
      </c>
      <c r="N1474" s="96">
        <f t="shared" si="735"/>
        <v>1.2532638300649841</v>
      </c>
      <c r="O1474" s="89">
        <f t="shared" si="738"/>
        <v>1.25361382</v>
      </c>
      <c r="P1474" s="89">
        <f t="shared" si="722"/>
        <v>0</v>
      </c>
      <c r="Q1474" s="11">
        <f t="shared" si="732"/>
        <v>0</v>
      </c>
      <c r="R1474" s="7">
        <f t="shared" si="730"/>
        <v>0</v>
      </c>
      <c r="S1474" s="89">
        <f t="shared" si="737"/>
        <v>0</v>
      </c>
      <c r="T1474" s="98">
        <f t="shared" si="731"/>
        <v>8.5000000000000006E-2</v>
      </c>
      <c r="U1474" s="97">
        <f t="shared" si="736"/>
        <v>1</v>
      </c>
      <c r="V1474" s="97">
        <v>252</v>
      </c>
      <c r="W1474" s="96">
        <f t="shared" si="723"/>
        <v>1.0003237819999999</v>
      </c>
      <c r="X1474" s="89">
        <f t="shared" si="724"/>
        <v>0</v>
      </c>
      <c r="Y1474" s="137">
        <f t="shared" si="725"/>
        <v>0</v>
      </c>
      <c r="Z1474" s="99" t="str">
        <f t="shared" si="733"/>
        <v>J=</v>
      </c>
      <c r="AA1474" s="94">
        <f t="shared" si="734"/>
        <v>46377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26"/>
        <v>46351</v>
      </c>
      <c r="B1475" s="89">
        <f t="shared" si="719"/>
        <v>0</v>
      </c>
      <c r="C1475" s="89">
        <f t="shared" si="739"/>
        <v>3.1009221856947988E-9</v>
      </c>
      <c r="D1475" s="90">
        <f t="shared" si="727"/>
        <v>7205.03</v>
      </c>
      <c r="E1475" s="91">
        <f t="shared" si="742"/>
        <v>7245.38</v>
      </c>
      <c r="F1475" s="92">
        <f t="shared" si="743"/>
        <v>46318</v>
      </c>
      <c r="G1475" s="93">
        <f t="shared" si="720"/>
        <v>5.6002542668107669E-3</v>
      </c>
      <c r="H1475" s="94">
        <f t="shared" si="744"/>
        <v>46377</v>
      </c>
      <c r="I1475" s="94">
        <f t="shared" si="721"/>
        <v>46377</v>
      </c>
      <c r="J1475" s="95">
        <f t="shared" si="728"/>
        <v>20</v>
      </c>
      <c r="K1475" s="95">
        <f t="shared" si="741"/>
        <v>2</v>
      </c>
      <c r="L1475" s="8">
        <f t="shared" si="729"/>
        <v>1.0005586099999999</v>
      </c>
      <c r="M1475" s="96">
        <f t="shared" si="740"/>
        <v>1.0056002500000001</v>
      </c>
      <c r="N1475" s="96">
        <f t="shared" si="735"/>
        <v>1.2532638300649841</v>
      </c>
      <c r="O1475" s="89">
        <f t="shared" si="738"/>
        <v>1.25396391</v>
      </c>
      <c r="P1475" s="89">
        <f t="shared" si="722"/>
        <v>0</v>
      </c>
      <c r="Q1475" s="11">
        <f t="shared" si="732"/>
        <v>0</v>
      </c>
      <c r="R1475" s="7">
        <f t="shared" si="730"/>
        <v>0</v>
      </c>
      <c r="S1475" s="89">
        <f t="shared" si="737"/>
        <v>0</v>
      </c>
      <c r="T1475" s="98">
        <f t="shared" si="731"/>
        <v>8.5000000000000006E-2</v>
      </c>
      <c r="U1475" s="97">
        <f t="shared" si="736"/>
        <v>2</v>
      </c>
      <c r="V1475" s="97">
        <v>252</v>
      </c>
      <c r="W1475" s="96">
        <f t="shared" si="723"/>
        <v>1.00064767</v>
      </c>
      <c r="X1475" s="89">
        <f t="shared" si="724"/>
        <v>0</v>
      </c>
      <c r="Y1475" s="137">
        <f t="shared" si="725"/>
        <v>0</v>
      </c>
      <c r="Z1475" s="99" t="str">
        <f t="shared" si="733"/>
        <v>J=</v>
      </c>
      <c r="AA1475" s="94">
        <f t="shared" si="734"/>
        <v>46377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26"/>
        <v>46352</v>
      </c>
      <c r="B1476" s="89">
        <f t="shared" si="719"/>
        <v>0</v>
      </c>
      <c r="C1476" s="89">
        <f t="shared" si="739"/>
        <v>3.1009221856947988E-9</v>
      </c>
      <c r="D1476" s="90">
        <f t="shared" si="727"/>
        <v>7205.03</v>
      </c>
      <c r="E1476" s="91">
        <f t="shared" si="742"/>
        <v>7245.38</v>
      </c>
      <c r="F1476" s="92">
        <f t="shared" si="743"/>
        <v>46318</v>
      </c>
      <c r="G1476" s="93">
        <f t="shared" si="720"/>
        <v>5.6002542668107669E-3</v>
      </c>
      <c r="H1476" s="94">
        <f t="shared" si="744"/>
        <v>46377</v>
      </c>
      <c r="I1476" s="94">
        <f t="shared" si="721"/>
        <v>46377</v>
      </c>
      <c r="J1476" s="95">
        <f t="shared" si="728"/>
        <v>20</v>
      </c>
      <c r="K1476" s="95">
        <f t="shared" si="741"/>
        <v>3</v>
      </c>
      <c r="L1476" s="8">
        <f t="shared" si="729"/>
        <v>1.0008380400000001</v>
      </c>
      <c r="M1476" s="96">
        <f t="shared" si="740"/>
        <v>1.0056002500000001</v>
      </c>
      <c r="N1476" s="96">
        <f t="shared" si="735"/>
        <v>1.2532638300649841</v>
      </c>
      <c r="O1476" s="89">
        <f t="shared" si="738"/>
        <v>1.2543141099999999</v>
      </c>
      <c r="P1476" s="89">
        <f t="shared" si="722"/>
        <v>0</v>
      </c>
      <c r="Q1476" s="11">
        <f t="shared" si="732"/>
        <v>0</v>
      </c>
      <c r="R1476" s="7">
        <f t="shared" si="730"/>
        <v>0</v>
      </c>
      <c r="S1476" s="89">
        <f t="shared" si="737"/>
        <v>0</v>
      </c>
      <c r="T1476" s="98">
        <f t="shared" si="731"/>
        <v>8.5000000000000006E-2</v>
      </c>
      <c r="U1476" s="97">
        <f t="shared" si="736"/>
        <v>3</v>
      </c>
      <c r="V1476" s="97">
        <v>252</v>
      </c>
      <c r="W1476" s="96">
        <f t="shared" si="723"/>
        <v>1.000971662</v>
      </c>
      <c r="X1476" s="89">
        <f t="shared" si="724"/>
        <v>0</v>
      </c>
      <c r="Y1476" s="137">
        <f t="shared" si="725"/>
        <v>0</v>
      </c>
      <c r="Z1476" s="99" t="str">
        <f t="shared" si="733"/>
        <v>J=</v>
      </c>
      <c r="AA1476" s="94">
        <f t="shared" si="734"/>
        <v>46377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26"/>
        <v>46353</v>
      </c>
      <c r="B1477" s="89">
        <f t="shared" si="719"/>
        <v>0</v>
      </c>
      <c r="C1477" s="89">
        <f t="shared" si="739"/>
        <v>3.1009221856947988E-9</v>
      </c>
      <c r="D1477" s="90">
        <f t="shared" si="727"/>
        <v>7205.03</v>
      </c>
      <c r="E1477" s="91">
        <f t="shared" si="742"/>
        <v>7245.38</v>
      </c>
      <c r="F1477" s="92">
        <f t="shared" si="743"/>
        <v>46318</v>
      </c>
      <c r="G1477" s="93">
        <f t="shared" si="720"/>
        <v>5.6002542668107669E-3</v>
      </c>
      <c r="H1477" s="94">
        <f t="shared" si="744"/>
        <v>46377</v>
      </c>
      <c r="I1477" s="94">
        <f t="shared" si="721"/>
        <v>46377</v>
      </c>
      <c r="J1477" s="95">
        <f t="shared" si="728"/>
        <v>20</v>
      </c>
      <c r="K1477" s="95">
        <f t="shared" si="741"/>
        <v>4</v>
      </c>
      <c r="L1477" s="8">
        <f t="shared" si="729"/>
        <v>1.00111755</v>
      </c>
      <c r="M1477" s="96">
        <f t="shared" si="740"/>
        <v>1.0056002500000001</v>
      </c>
      <c r="N1477" s="96">
        <f t="shared" si="735"/>
        <v>1.2532638300649841</v>
      </c>
      <c r="O1477" s="89">
        <f t="shared" si="738"/>
        <v>1.25466441</v>
      </c>
      <c r="P1477" s="89">
        <f t="shared" si="722"/>
        <v>0</v>
      </c>
      <c r="Q1477" s="11">
        <f t="shared" si="732"/>
        <v>0</v>
      </c>
      <c r="R1477" s="7">
        <f t="shared" si="730"/>
        <v>0</v>
      </c>
      <c r="S1477" s="89">
        <f t="shared" si="737"/>
        <v>0</v>
      </c>
      <c r="T1477" s="98">
        <f t="shared" si="731"/>
        <v>8.5000000000000006E-2</v>
      </c>
      <c r="U1477" s="97">
        <f t="shared" si="736"/>
        <v>4</v>
      </c>
      <c r="V1477" s="97">
        <v>252</v>
      </c>
      <c r="W1477" s="96">
        <f t="shared" si="723"/>
        <v>1.001295759</v>
      </c>
      <c r="X1477" s="89">
        <f t="shared" si="724"/>
        <v>0</v>
      </c>
      <c r="Y1477" s="137">
        <f t="shared" si="725"/>
        <v>0</v>
      </c>
      <c r="Z1477" s="99" t="str">
        <f t="shared" si="733"/>
        <v>J=</v>
      </c>
      <c r="AA1477" s="94">
        <f t="shared" si="734"/>
        <v>46377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26"/>
        <v>46354</v>
      </c>
      <c r="B1478" s="89">
        <f t="shared" si="719"/>
        <v>0</v>
      </c>
      <c r="C1478" s="89">
        <f t="shared" si="739"/>
        <v>3.1009221856947988E-9</v>
      </c>
      <c r="D1478" s="90">
        <f t="shared" si="727"/>
        <v>7205.03</v>
      </c>
      <c r="E1478" s="91">
        <f t="shared" si="742"/>
        <v>7245.38</v>
      </c>
      <c r="F1478" s="92">
        <f t="shared" si="743"/>
        <v>46318</v>
      </c>
      <c r="G1478" s="93">
        <f t="shared" si="720"/>
        <v>5.6002542668107669E-3</v>
      </c>
      <c r="H1478" s="94">
        <f t="shared" si="744"/>
        <v>46377</v>
      </c>
      <c r="I1478" s="94">
        <f t="shared" si="721"/>
        <v>46377</v>
      </c>
      <c r="J1478" s="95">
        <f t="shared" si="728"/>
        <v>20</v>
      </c>
      <c r="K1478" s="95">
        <f t="shared" si="741"/>
        <v>5</v>
      </c>
      <c r="L1478" s="8">
        <f t="shared" si="729"/>
        <v>1.00139713</v>
      </c>
      <c r="M1478" s="96">
        <f t="shared" si="740"/>
        <v>1.0056002500000001</v>
      </c>
      <c r="N1478" s="96">
        <f t="shared" si="735"/>
        <v>1.2532638300649841</v>
      </c>
      <c r="O1478" s="89">
        <f t="shared" si="738"/>
        <v>1.2550148000000001</v>
      </c>
      <c r="P1478" s="89">
        <f t="shared" si="722"/>
        <v>0</v>
      </c>
      <c r="Q1478" s="11">
        <f t="shared" si="732"/>
        <v>0</v>
      </c>
      <c r="R1478" s="7">
        <f t="shared" si="730"/>
        <v>0</v>
      </c>
      <c r="S1478" s="89">
        <f t="shared" si="737"/>
        <v>0</v>
      </c>
      <c r="T1478" s="98">
        <f t="shared" si="731"/>
        <v>8.5000000000000006E-2</v>
      </c>
      <c r="U1478" s="97">
        <f t="shared" si="736"/>
        <v>5</v>
      </c>
      <c r="V1478" s="97">
        <v>252</v>
      </c>
      <c r="W1478" s="96">
        <f t="shared" si="723"/>
        <v>1.0016199610000001</v>
      </c>
      <c r="X1478" s="89">
        <f t="shared" si="724"/>
        <v>0</v>
      </c>
      <c r="Y1478" s="137">
        <f t="shared" si="725"/>
        <v>0</v>
      </c>
      <c r="Z1478" s="99" t="str">
        <f t="shared" si="733"/>
        <v>J=</v>
      </c>
      <c r="AA1478" s="94">
        <f t="shared" si="734"/>
        <v>46377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26"/>
        <v>46355</v>
      </c>
      <c r="B1479" s="89">
        <f t="shared" si="719"/>
        <v>0</v>
      </c>
      <c r="C1479" s="89">
        <f t="shared" si="739"/>
        <v>3.1009221856947988E-9</v>
      </c>
      <c r="D1479" s="90">
        <f t="shared" si="727"/>
        <v>7205.03</v>
      </c>
      <c r="E1479" s="91">
        <f t="shared" si="742"/>
        <v>7245.38</v>
      </c>
      <c r="F1479" s="92">
        <f t="shared" si="743"/>
        <v>46318</v>
      </c>
      <c r="G1479" s="93">
        <f t="shared" si="720"/>
        <v>5.6002542668107669E-3</v>
      </c>
      <c r="H1479" s="94">
        <f t="shared" si="744"/>
        <v>46377</v>
      </c>
      <c r="I1479" s="94">
        <f t="shared" si="721"/>
        <v>46377</v>
      </c>
      <c r="J1479" s="95">
        <f t="shared" si="728"/>
        <v>20</v>
      </c>
      <c r="K1479" s="95">
        <f t="shared" si="741"/>
        <v>5</v>
      </c>
      <c r="L1479" s="8">
        <f t="shared" si="729"/>
        <v>1.00139713</v>
      </c>
      <c r="M1479" s="96">
        <f t="shared" si="740"/>
        <v>1.0056002500000001</v>
      </c>
      <c r="N1479" s="96">
        <f t="shared" si="735"/>
        <v>1.2532638300649841</v>
      </c>
      <c r="O1479" s="89">
        <f t="shared" si="738"/>
        <v>1.2550148000000001</v>
      </c>
      <c r="P1479" s="89">
        <f t="shared" si="722"/>
        <v>0</v>
      </c>
      <c r="Q1479" s="11">
        <f t="shared" si="732"/>
        <v>0</v>
      </c>
      <c r="R1479" s="7">
        <f t="shared" si="730"/>
        <v>0</v>
      </c>
      <c r="S1479" s="89">
        <f t="shared" si="737"/>
        <v>0</v>
      </c>
      <c r="T1479" s="98">
        <f t="shared" si="731"/>
        <v>8.5000000000000006E-2</v>
      </c>
      <c r="U1479" s="97">
        <f t="shared" si="736"/>
        <v>5</v>
      </c>
      <c r="V1479" s="97">
        <v>252</v>
      </c>
      <c r="W1479" s="96">
        <f t="shared" si="723"/>
        <v>1.0016199610000001</v>
      </c>
      <c r="X1479" s="89">
        <f t="shared" si="724"/>
        <v>0</v>
      </c>
      <c r="Y1479" s="137">
        <f t="shared" si="725"/>
        <v>0</v>
      </c>
      <c r="Z1479" s="99" t="str">
        <f t="shared" si="733"/>
        <v>J=</v>
      </c>
      <c r="AA1479" s="94">
        <f t="shared" si="734"/>
        <v>46377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26"/>
        <v>46356</v>
      </c>
      <c r="B1480" s="89">
        <f t="shared" si="719"/>
        <v>0</v>
      </c>
      <c r="C1480" s="89">
        <f t="shared" si="739"/>
        <v>3.1009221856947988E-9</v>
      </c>
      <c r="D1480" s="90">
        <f t="shared" si="727"/>
        <v>7205.03</v>
      </c>
      <c r="E1480" s="91">
        <f t="shared" si="742"/>
        <v>7245.38</v>
      </c>
      <c r="F1480" s="92">
        <f t="shared" si="743"/>
        <v>46318</v>
      </c>
      <c r="G1480" s="93">
        <f t="shared" si="720"/>
        <v>5.6002542668107669E-3</v>
      </c>
      <c r="H1480" s="94">
        <f t="shared" si="744"/>
        <v>46377</v>
      </c>
      <c r="I1480" s="94">
        <f t="shared" si="721"/>
        <v>46377</v>
      </c>
      <c r="J1480" s="95">
        <f t="shared" si="728"/>
        <v>20</v>
      </c>
      <c r="K1480" s="95">
        <f t="shared" si="741"/>
        <v>5</v>
      </c>
      <c r="L1480" s="8">
        <f t="shared" si="729"/>
        <v>1.00139713</v>
      </c>
      <c r="M1480" s="96">
        <f t="shared" si="740"/>
        <v>1.0056002500000001</v>
      </c>
      <c r="N1480" s="96">
        <f t="shared" si="735"/>
        <v>1.2532638300649841</v>
      </c>
      <c r="O1480" s="89">
        <f t="shared" si="738"/>
        <v>1.2550148000000001</v>
      </c>
      <c r="P1480" s="89">
        <f t="shared" si="722"/>
        <v>0</v>
      </c>
      <c r="Q1480" s="11">
        <f t="shared" si="732"/>
        <v>0</v>
      </c>
      <c r="R1480" s="7">
        <f t="shared" si="730"/>
        <v>0</v>
      </c>
      <c r="S1480" s="89">
        <f t="shared" si="737"/>
        <v>0</v>
      </c>
      <c r="T1480" s="98">
        <f t="shared" si="731"/>
        <v>8.5000000000000006E-2</v>
      </c>
      <c r="U1480" s="97">
        <f t="shared" si="736"/>
        <v>5</v>
      </c>
      <c r="V1480" s="97">
        <v>252</v>
      </c>
      <c r="W1480" s="96">
        <f t="shared" si="723"/>
        <v>1.0016199610000001</v>
      </c>
      <c r="X1480" s="89">
        <f t="shared" si="724"/>
        <v>0</v>
      </c>
      <c r="Y1480" s="137">
        <f t="shared" si="725"/>
        <v>0</v>
      </c>
      <c r="Z1480" s="99" t="str">
        <f t="shared" si="733"/>
        <v>J=</v>
      </c>
      <c r="AA1480" s="94">
        <f t="shared" si="734"/>
        <v>46377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26"/>
        <v>46357</v>
      </c>
      <c r="B1481" s="89">
        <f t="shared" si="719"/>
        <v>0</v>
      </c>
      <c r="C1481" s="89">
        <f t="shared" si="739"/>
        <v>3.1009221856947988E-9</v>
      </c>
      <c r="D1481" s="90">
        <f t="shared" si="727"/>
        <v>7205.03</v>
      </c>
      <c r="E1481" s="91">
        <f t="shared" si="742"/>
        <v>7245.38</v>
      </c>
      <c r="F1481" s="92">
        <f t="shared" si="743"/>
        <v>46318</v>
      </c>
      <c r="G1481" s="93">
        <f t="shared" si="720"/>
        <v>5.6002542668107669E-3</v>
      </c>
      <c r="H1481" s="94">
        <f t="shared" si="744"/>
        <v>46377</v>
      </c>
      <c r="I1481" s="94">
        <f t="shared" si="721"/>
        <v>46377</v>
      </c>
      <c r="J1481" s="95">
        <f t="shared" si="728"/>
        <v>20</v>
      </c>
      <c r="K1481" s="95">
        <f t="shared" si="741"/>
        <v>6</v>
      </c>
      <c r="L1481" s="8">
        <f t="shared" si="729"/>
        <v>1.0016767900000001</v>
      </c>
      <c r="M1481" s="96">
        <f t="shared" si="740"/>
        <v>1.0056002500000001</v>
      </c>
      <c r="N1481" s="96">
        <f t="shared" si="735"/>
        <v>1.2532638300649841</v>
      </c>
      <c r="O1481" s="89">
        <f t="shared" si="738"/>
        <v>1.2553652900000001</v>
      </c>
      <c r="P1481" s="89">
        <f t="shared" si="722"/>
        <v>0</v>
      </c>
      <c r="Q1481" s="11">
        <f t="shared" si="732"/>
        <v>0</v>
      </c>
      <c r="R1481" s="7">
        <f t="shared" si="730"/>
        <v>0</v>
      </c>
      <c r="S1481" s="89">
        <f t="shared" si="737"/>
        <v>0</v>
      </c>
      <c r="T1481" s="98">
        <f t="shared" si="731"/>
        <v>8.5000000000000006E-2</v>
      </c>
      <c r="U1481" s="97">
        <f t="shared" si="736"/>
        <v>6</v>
      </c>
      <c r="V1481" s="97">
        <v>252</v>
      </c>
      <c r="W1481" s="96">
        <f t="shared" si="723"/>
        <v>1.0019442679999999</v>
      </c>
      <c r="X1481" s="89">
        <f t="shared" si="724"/>
        <v>0</v>
      </c>
      <c r="Y1481" s="137">
        <f t="shared" si="725"/>
        <v>0</v>
      </c>
      <c r="Z1481" s="99" t="str">
        <f t="shared" si="733"/>
        <v>J=</v>
      </c>
      <c r="AA1481" s="94">
        <f t="shared" si="734"/>
        <v>46377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26"/>
        <v>46358</v>
      </c>
      <c r="B1482" s="89">
        <f t="shared" ref="B1482:B1545" si="745">(P1482+X1482)</f>
        <v>0</v>
      </c>
      <c r="C1482" s="89">
        <f t="shared" si="739"/>
        <v>3.1009221856947988E-9</v>
      </c>
      <c r="D1482" s="90">
        <f t="shared" si="727"/>
        <v>7205.03</v>
      </c>
      <c r="E1482" s="91">
        <f t="shared" si="742"/>
        <v>7245.38</v>
      </c>
      <c r="F1482" s="92">
        <f t="shared" si="743"/>
        <v>46318</v>
      </c>
      <c r="G1482" s="93">
        <f t="shared" ref="G1482:G1545" si="746">(E1482/D1482)-1</f>
        <v>5.6002542668107669E-3</v>
      </c>
      <c r="H1482" s="94">
        <f t="shared" si="744"/>
        <v>46377</v>
      </c>
      <c r="I1482" s="94">
        <f t="shared" ref="I1482:I1545" si="747">IF(A1482&gt;I1481,H1482,I1481)</f>
        <v>46377</v>
      </c>
      <c r="J1482" s="95">
        <f t="shared" si="728"/>
        <v>20</v>
      </c>
      <c r="K1482" s="95">
        <f t="shared" si="741"/>
        <v>7</v>
      </c>
      <c r="L1482" s="8">
        <f t="shared" si="729"/>
        <v>1.00195653</v>
      </c>
      <c r="M1482" s="96">
        <f t="shared" si="740"/>
        <v>1.0056002500000001</v>
      </c>
      <c r="N1482" s="96">
        <f t="shared" si="735"/>
        <v>1.2532638300649841</v>
      </c>
      <c r="O1482" s="89">
        <f t="shared" si="738"/>
        <v>1.25571587</v>
      </c>
      <c r="P1482" s="89">
        <f t="shared" ref="P1482:P1545" si="748">TRUNC(C1482*O1482,8)</f>
        <v>0</v>
      </c>
      <c r="Q1482" s="11">
        <f t="shared" si="732"/>
        <v>0</v>
      </c>
      <c r="R1482" s="7">
        <f t="shared" si="730"/>
        <v>0</v>
      </c>
      <c r="S1482" s="89">
        <f t="shared" si="737"/>
        <v>0</v>
      </c>
      <c r="T1482" s="98">
        <f t="shared" si="731"/>
        <v>8.5000000000000006E-2</v>
      </c>
      <c r="U1482" s="97">
        <f t="shared" si="736"/>
        <v>7</v>
      </c>
      <c r="V1482" s="97">
        <v>252</v>
      </c>
      <c r="W1482" s="96">
        <f t="shared" ref="W1482:W1545" si="749">ROUND((1+T1482)^TRUNC((U1482/V1482),9),9)</f>
        <v>1.00226868</v>
      </c>
      <c r="X1482" s="89">
        <f t="shared" ref="X1482:X1545" si="750">TRUNC((P1482*(W1482-1)),8)</f>
        <v>0</v>
      </c>
      <c r="Y1482" s="137">
        <f t="shared" ref="Y1482:Y1545" si="751">IF(AND(Q1482&gt;0,Z1482&lt;&gt;"INCORPJ="),S1482+X1482,0)</f>
        <v>0</v>
      </c>
      <c r="Z1482" s="99" t="str">
        <f t="shared" si="733"/>
        <v>J=</v>
      </c>
      <c r="AA1482" s="94">
        <f t="shared" si="734"/>
        <v>46377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52">(A1482+1)</f>
        <v>46359</v>
      </c>
      <c r="B1483" s="89">
        <f t="shared" si="745"/>
        <v>0</v>
      </c>
      <c r="C1483" s="89">
        <f t="shared" si="739"/>
        <v>3.1009221856947988E-9</v>
      </c>
      <c r="D1483" s="90">
        <f t="shared" ref="D1483:D1546" si="753">IF(E1483=E1482,D1482,E1482)</f>
        <v>7205.03</v>
      </c>
      <c r="E1483" s="91">
        <f t="shared" si="742"/>
        <v>7245.38</v>
      </c>
      <c r="F1483" s="92">
        <f t="shared" si="743"/>
        <v>46318</v>
      </c>
      <c r="G1483" s="93">
        <f t="shared" si="746"/>
        <v>5.6002542668107669E-3</v>
      </c>
      <c r="H1483" s="94">
        <f t="shared" si="744"/>
        <v>46377</v>
      </c>
      <c r="I1483" s="94">
        <f t="shared" si="747"/>
        <v>46377</v>
      </c>
      <c r="J1483" s="95">
        <f t="shared" ref="J1483:J1546" si="754">IF(I1483=I1482,J1482,NETWORKDAYS(I1482,I1483,$AD$201:$AD$502)-1)</f>
        <v>20</v>
      </c>
      <c r="K1483" s="95">
        <f t="shared" si="741"/>
        <v>8</v>
      </c>
      <c r="L1483" s="8">
        <f t="shared" ref="L1483:L1546" si="755">IF(E1483&lt;D1483,1,TRUNC((E1483/D1483)^TRUNC((K1483/J1483),9),8))</f>
        <v>1.0022363400000001</v>
      </c>
      <c r="M1483" s="96">
        <f t="shared" si="740"/>
        <v>1.0056002500000001</v>
      </c>
      <c r="N1483" s="96">
        <f t="shared" si="735"/>
        <v>1.2532638300649841</v>
      </c>
      <c r="O1483" s="89">
        <f t="shared" si="738"/>
        <v>1.2560665499999999</v>
      </c>
      <c r="P1483" s="89">
        <f t="shared" si="748"/>
        <v>0</v>
      </c>
      <c r="Q1483" s="11">
        <f t="shared" si="732"/>
        <v>0</v>
      </c>
      <c r="R1483" s="7">
        <f t="shared" ref="R1483:R1546" si="756">IF(Q1483&gt;0,VLOOKUP($A1483,$AD$10:$AI$200,6),0)</f>
        <v>0</v>
      </c>
      <c r="S1483" s="89">
        <f t="shared" si="737"/>
        <v>0</v>
      </c>
      <c r="T1483" s="98">
        <f t="shared" ref="T1483:T1546" si="757">(T1482)</f>
        <v>8.5000000000000006E-2</v>
      </c>
      <c r="U1483" s="97">
        <f t="shared" si="736"/>
        <v>8</v>
      </c>
      <c r="V1483" s="97">
        <v>252</v>
      </c>
      <c r="W1483" s="96">
        <f t="shared" si="749"/>
        <v>1.0025931969999999</v>
      </c>
      <c r="X1483" s="89">
        <f t="shared" si="750"/>
        <v>0</v>
      </c>
      <c r="Y1483" s="137">
        <f t="shared" si="751"/>
        <v>0</v>
      </c>
      <c r="Z1483" s="99" t="str">
        <f t="shared" si="733"/>
        <v>J=</v>
      </c>
      <c r="AA1483" s="94">
        <f t="shared" si="734"/>
        <v>46377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52"/>
        <v>46360</v>
      </c>
      <c r="B1484" s="89">
        <f t="shared" si="745"/>
        <v>0</v>
      </c>
      <c r="C1484" s="89">
        <f t="shared" si="739"/>
        <v>3.1009221856947988E-9</v>
      </c>
      <c r="D1484" s="90">
        <f t="shared" si="753"/>
        <v>7205.03</v>
      </c>
      <c r="E1484" s="91">
        <f t="shared" si="742"/>
        <v>7245.38</v>
      </c>
      <c r="F1484" s="92">
        <f t="shared" si="743"/>
        <v>46318</v>
      </c>
      <c r="G1484" s="93">
        <f t="shared" si="746"/>
        <v>5.6002542668107669E-3</v>
      </c>
      <c r="H1484" s="94">
        <f t="shared" si="744"/>
        <v>46377</v>
      </c>
      <c r="I1484" s="94">
        <f t="shared" si="747"/>
        <v>46377</v>
      </c>
      <c r="J1484" s="95">
        <f t="shared" si="754"/>
        <v>20</v>
      </c>
      <c r="K1484" s="95">
        <f t="shared" si="741"/>
        <v>9</v>
      </c>
      <c r="L1484" s="8">
        <f t="shared" si="755"/>
        <v>1.0025162400000001</v>
      </c>
      <c r="M1484" s="96">
        <f t="shared" si="740"/>
        <v>1.0056002500000001</v>
      </c>
      <c r="N1484" s="96">
        <f t="shared" si="735"/>
        <v>1.2532638300649841</v>
      </c>
      <c r="O1484" s="89">
        <f t="shared" si="738"/>
        <v>1.25641734</v>
      </c>
      <c r="P1484" s="89">
        <f t="shared" si="748"/>
        <v>0</v>
      </c>
      <c r="Q1484" s="11">
        <f t="shared" ref="Q1484:Q1547" si="758">IF(VLOOKUP(A1484,AD$10:AK$200,8)=VLOOKUP(A1483,AD$10:AK$200,8),0,VLOOKUP(A1484,AD$10:AK$200,8))</f>
        <v>0</v>
      </c>
      <c r="R1484" s="7">
        <f t="shared" si="756"/>
        <v>0</v>
      </c>
      <c r="S1484" s="89">
        <f t="shared" si="737"/>
        <v>0</v>
      </c>
      <c r="T1484" s="98">
        <f t="shared" si="757"/>
        <v>8.5000000000000006E-2</v>
      </c>
      <c r="U1484" s="97">
        <f t="shared" si="736"/>
        <v>9</v>
      </c>
      <c r="V1484" s="97">
        <v>252</v>
      </c>
      <c r="W1484" s="96">
        <f t="shared" si="749"/>
        <v>1.0029178190000001</v>
      </c>
      <c r="X1484" s="89">
        <f t="shared" si="750"/>
        <v>0</v>
      </c>
      <c r="Y1484" s="137">
        <f t="shared" si="751"/>
        <v>0</v>
      </c>
      <c r="Z1484" s="99" t="str">
        <f t="shared" ref="Z1484:Z1547" si="759">IF($Q1483&gt;0,VLOOKUP($A1483,$AD$10:$AM$200,9),Z1483)</f>
        <v>J=</v>
      </c>
      <c r="AA1484" s="94">
        <f t="shared" ref="AA1484:AA1547" si="760">IF($Q1483&gt;0,VLOOKUP($A1483,$AD$10:$AM$200,10),AA1483)</f>
        <v>46377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52"/>
        <v>46361</v>
      </c>
      <c r="B1485" s="89">
        <f t="shared" si="745"/>
        <v>0</v>
      </c>
      <c r="C1485" s="89">
        <f t="shared" si="739"/>
        <v>3.1009221856947988E-9</v>
      </c>
      <c r="D1485" s="90">
        <f t="shared" si="753"/>
        <v>7205.03</v>
      </c>
      <c r="E1485" s="91">
        <f t="shared" si="742"/>
        <v>7245.38</v>
      </c>
      <c r="F1485" s="92">
        <f t="shared" si="743"/>
        <v>46318</v>
      </c>
      <c r="G1485" s="93">
        <f t="shared" si="746"/>
        <v>5.6002542668107669E-3</v>
      </c>
      <c r="H1485" s="94">
        <f t="shared" si="744"/>
        <v>46377</v>
      </c>
      <c r="I1485" s="94">
        <f t="shared" si="747"/>
        <v>46377</v>
      </c>
      <c r="J1485" s="95">
        <f t="shared" si="754"/>
        <v>20</v>
      </c>
      <c r="K1485" s="95">
        <f t="shared" si="741"/>
        <v>10</v>
      </c>
      <c r="L1485" s="8">
        <f t="shared" si="755"/>
        <v>1.0027962100000001</v>
      </c>
      <c r="M1485" s="96">
        <f t="shared" si="740"/>
        <v>1.0056002500000001</v>
      </c>
      <c r="N1485" s="96">
        <f t="shared" si="735"/>
        <v>1.2532638300649841</v>
      </c>
      <c r="O1485" s="89">
        <f t="shared" si="738"/>
        <v>1.2567682099999999</v>
      </c>
      <c r="P1485" s="89">
        <f t="shared" si="748"/>
        <v>0</v>
      </c>
      <c r="Q1485" s="11">
        <f t="shared" si="758"/>
        <v>0</v>
      </c>
      <c r="R1485" s="7">
        <f t="shared" si="756"/>
        <v>0</v>
      </c>
      <c r="S1485" s="89">
        <f t="shared" si="737"/>
        <v>0</v>
      </c>
      <c r="T1485" s="98">
        <f t="shared" si="757"/>
        <v>8.5000000000000006E-2</v>
      </c>
      <c r="U1485" s="97">
        <f t="shared" si="736"/>
        <v>10</v>
      </c>
      <c r="V1485" s="97">
        <v>252</v>
      </c>
      <c r="W1485" s="96">
        <f t="shared" si="749"/>
        <v>1.0032425469999999</v>
      </c>
      <c r="X1485" s="89">
        <f t="shared" si="750"/>
        <v>0</v>
      </c>
      <c r="Y1485" s="137">
        <f t="shared" si="751"/>
        <v>0</v>
      </c>
      <c r="Z1485" s="99" t="str">
        <f t="shared" si="759"/>
        <v>J=</v>
      </c>
      <c r="AA1485" s="94">
        <f t="shared" si="760"/>
        <v>46377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52"/>
        <v>46362</v>
      </c>
      <c r="B1486" s="89">
        <f t="shared" si="745"/>
        <v>0</v>
      </c>
      <c r="C1486" s="89">
        <f t="shared" si="739"/>
        <v>3.1009221856947988E-9</v>
      </c>
      <c r="D1486" s="90">
        <f t="shared" si="753"/>
        <v>7205.03</v>
      </c>
      <c r="E1486" s="91">
        <f t="shared" si="742"/>
        <v>7245.38</v>
      </c>
      <c r="F1486" s="92">
        <f t="shared" si="743"/>
        <v>46318</v>
      </c>
      <c r="G1486" s="93">
        <f t="shared" si="746"/>
        <v>5.6002542668107669E-3</v>
      </c>
      <c r="H1486" s="94">
        <f t="shared" si="744"/>
        <v>46377</v>
      </c>
      <c r="I1486" s="94">
        <f t="shared" si="747"/>
        <v>46377</v>
      </c>
      <c r="J1486" s="95">
        <f t="shared" si="754"/>
        <v>20</v>
      </c>
      <c r="K1486" s="95">
        <f t="shared" si="741"/>
        <v>10</v>
      </c>
      <c r="L1486" s="8">
        <f t="shared" si="755"/>
        <v>1.0027962100000001</v>
      </c>
      <c r="M1486" s="96">
        <f t="shared" si="740"/>
        <v>1.0056002500000001</v>
      </c>
      <c r="N1486" s="96">
        <f t="shared" si="735"/>
        <v>1.2532638300649841</v>
      </c>
      <c r="O1486" s="89">
        <f t="shared" si="738"/>
        <v>1.2567682099999999</v>
      </c>
      <c r="P1486" s="89">
        <f t="shared" si="748"/>
        <v>0</v>
      </c>
      <c r="Q1486" s="11">
        <f t="shared" si="758"/>
        <v>0</v>
      </c>
      <c r="R1486" s="7">
        <f t="shared" si="756"/>
        <v>0</v>
      </c>
      <c r="S1486" s="89">
        <f t="shared" si="737"/>
        <v>0</v>
      </c>
      <c r="T1486" s="98">
        <f t="shared" si="757"/>
        <v>8.5000000000000006E-2</v>
      </c>
      <c r="U1486" s="97">
        <f t="shared" si="736"/>
        <v>10</v>
      </c>
      <c r="V1486" s="97">
        <v>252</v>
      </c>
      <c r="W1486" s="96">
        <f t="shared" si="749"/>
        <v>1.0032425469999999</v>
      </c>
      <c r="X1486" s="89">
        <f t="shared" si="750"/>
        <v>0</v>
      </c>
      <c r="Y1486" s="137">
        <f t="shared" si="751"/>
        <v>0</v>
      </c>
      <c r="Z1486" s="99" t="str">
        <f t="shared" si="759"/>
        <v>J=</v>
      </c>
      <c r="AA1486" s="94">
        <f t="shared" si="760"/>
        <v>46377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52"/>
        <v>46363</v>
      </c>
      <c r="B1487" s="89">
        <f t="shared" si="745"/>
        <v>0</v>
      </c>
      <c r="C1487" s="89">
        <f t="shared" si="739"/>
        <v>3.1009221856947988E-9</v>
      </c>
      <c r="D1487" s="90">
        <f t="shared" si="753"/>
        <v>7205.03</v>
      </c>
      <c r="E1487" s="91">
        <f t="shared" si="742"/>
        <v>7245.38</v>
      </c>
      <c r="F1487" s="92">
        <f t="shared" si="743"/>
        <v>46318</v>
      </c>
      <c r="G1487" s="93">
        <f t="shared" si="746"/>
        <v>5.6002542668107669E-3</v>
      </c>
      <c r="H1487" s="94">
        <f t="shared" si="744"/>
        <v>46377</v>
      </c>
      <c r="I1487" s="94">
        <f t="shared" si="747"/>
        <v>46377</v>
      </c>
      <c r="J1487" s="95">
        <f t="shared" si="754"/>
        <v>20</v>
      </c>
      <c r="K1487" s="95">
        <f t="shared" si="741"/>
        <v>10</v>
      </c>
      <c r="L1487" s="8">
        <f t="shared" si="755"/>
        <v>1.0027962100000001</v>
      </c>
      <c r="M1487" s="96">
        <f t="shared" si="740"/>
        <v>1.0056002500000001</v>
      </c>
      <c r="N1487" s="96">
        <f t="shared" si="735"/>
        <v>1.2532638300649841</v>
      </c>
      <c r="O1487" s="89">
        <f t="shared" si="738"/>
        <v>1.2567682099999999</v>
      </c>
      <c r="P1487" s="89">
        <f t="shared" si="748"/>
        <v>0</v>
      </c>
      <c r="Q1487" s="11">
        <f t="shared" si="758"/>
        <v>0</v>
      </c>
      <c r="R1487" s="7">
        <f t="shared" si="756"/>
        <v>0</v>
      </c>
      <c r="S1487" s="89">
        <f t="shared" si="737"/>
        <v>0</v>
      </c>
      <c r="T1487" s="98">
        <f t="shared" si="757"/>
        <v>8.5000000000000006E-2</v>
      </c>
      <c r="U1487" s="97">
        <f t="shared" si="736"/>
        <v>10</v>
      </c>
      <c r="V1487" s="97">
        <v>252</v>
      </c>
      <c r="W1487" s="96">
        <f t="shared" si="749"/>
        <v>1.0032425469999999</v>
      </c>
      <c r="X1487" s="89">
        <f t="shared" si="750"/>
        <v>0</v>
      </c>
      <c r="Y1487" s="137">
        <f t="shared" si="751"/>
        <v>0</v>
      </c>
      <c r="Z1487" s="99" t="str">
        <f t="shared" si="759"/>
        <v>J=</v>
      </c>
      <c r="AA1487" s="94">
        <f t="shared" si="760"/>
        <v>46377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52"/>
        <v>46364</v>
      </c>
      <c r="B1488" s="89">
        <f t="shared" si="745"/>
        <v>0</v>
      </c>
      <c r="C1488" s="89">
        <f t="shared" si="739"/>
        <v>3.1009221856947988E-9</v>
      </c>
      <c r="D1488" s="90">
        <f t="shared" si="753"/>
        <v>7205.03</v>
      </c>
      <c r="E1488" s="91">
        <f t="shared" si="742"/>
        <v>7245.38</v>
      </c>
      <c r="F1488" s="92">
        <f t="shared" si="743"/>
        <v>46318</v>
      </c>
      <c r="G1488" s="93">
        <f t="shared" si="746"/>
        <v>5.6002542668107669E-3</v>
      </c>
      <c r="H1488" s="94">
        <f t="shared" si="744"/>
        <v>46377</v>
      </c>
      <c r="I1488" s="94">
        <f t="shared" si="747"/>
        <v>46377</v>
      </c>
      <c r="J1488" s="95">
        <f t="shared" si="754"/>
        <v>20</v>
      </c>
      <c r="K1488" s="95">
        <f t="shared" si="741"/>
        <v>11</v>
      </c>
      <c r="L1488" s="8">
        <f t="shared" si="755"/>
        <v>1.0030762600000001</v>
      </c>
      <c r="M1488" s="96">
        <f t="shared" si="740"/>
        <v>1.0056002500000001</v>
      </c>
      <c r="N1488" s="96">
        <f t="shared" si="735"/>
        <v>1.2532638300649841</v>
      </c>
      <c r="O1488" s="89">
        <f t="shared" si="738"/>
        <v>1.2571191900000001</v>
      </c>
      <c r="P1488" s="89">
        <f t="shared" si="748"/>
        <v>0</v>
      </c>
      <c r="Q1488" s="11">
        <f t="shared" si="758"/>
        <v>0</v>
      </c>
      <c r="R1488" s="7">
        <f t="shared" si="756"/>
        <v>0</v>
      </c>
      <c r="S1488" s="89">
        <f t="shared" si="737"/>
        <v>0</v>
      </c>
      <c r="T1488" s="98">
        <f t="shared" si="757"/>
        <v>8.5000000000000006E-2</v>
      </c>
      <c r="U1488" s="97">
        <f t="shared" si="736"/>
        <v>11</v>
      </c>
      <c r="V1488" s="97">
        <v>252</v>
      </c>
      <c r="W1488" s="96">
        <f t="shared" si="749"/>
        <v>1.0035673789999999</v>
      </c>
      <c r="X1488" s="89">
        <f t="shared" si="750"/>
        <v>0</v>
      </c>
      <c r="Y1488" s="137">
        <f t="shared" si="751"/>
        <v>0</v>
      </c>
      <c r="Z1488" s="99" t="str">
        <f t="shared" si="759"/>
        <v>J=</v>
      </c>
      <c r="AA1488" s="94">
        <f t="shared" si="760"/>
        <v>46377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52"/>
        <v>46365</v>
      </c>
      <c r="B1489" s="89">
        <f t="shared" si="745"/>
        <v>0</v>
      </c>
      <c r="C1489" s="89">
        <f t="shared" si="739"/>
        <v>3.1009221856947988E-9</v>
      </c>
      <c r="D1489" s="90">
        <f t="shared" si="753"/>
        <v>7205.03</v>
      </c>
      <c r="E1489" s="91">
        <f t="shared" si="742"/>
        <v>7245.38</v>
      </c>
      <c r="F1489" s="92">
        <f t="shared" si="743"/>
        <v>46318</v>
      </c>
      <c r="G1489" s="93">
        <f t="shared" si="746"/>
        <v>5.6002542668107669E-3</v>
      </c>
      <c r="H1489" s="94">
        <f t="shared" si="744"/>
        <v>46377</v>
      </c>
      <c r="I1489" s="94">
        <f t="shared" si="747"/>
        <v>46377</v>
      </c>
      <c r="J1489" s="95">
        <f t="shared" si="754"/>
        <v>20</v>
      </c>
      <c r="K1489" s="95">
        <f t="shared" si="741"/>
        <v>12</v>
      </c>
      <c r="L1489" s="8">
        <f t="shared" si="755"/>
        <v>1.00335639</v>
      </c>
      <c r="M1489" s="96">
        <f t="shared" si="740"/>
        <v>1.0056002500000001</v>
      </c>
      <c r="N1489" s="96">
        <f t="shared" si="735"/>
        <v>1.2532638300649841</v>
      </c>
      <c r="O1489" s="89">
        <f t="shared" si="738"/>
        <v>1.25747027</v>
      </c>
      <c r="P1489" s="89">
        <f t="shared" si="748"/>
        <v>0</v>
      </c>
      <c r="Q1489" s="11">
        <f t="shared" si="758"/>
        <v>0</v>
      </c>
      <c r="R1489" s="7">
        <f t="shared" si="756"/>
        <v>0</v>
      </c>
      <c r="S1489" s="89">
        <f t="shared" si="737"/>
        <v>0</v>
      </c>
      <c r="T1489" s="98">
        <f t="shared" si="757"/>
        <v>8.5000000000000006E-2</v>
      </c>
      <c r="U1489" s="97">
        <f t="shared" si="736"/>
        <v>12</v>
      </c>
      <c r="V1489" s="97">
        <v>252</v>
      </c>
      <c r="W1489" s="96">
        <f t="shared" si="749"/>
        <v>1.003892317</v>
      </c>
      <c r="X1489" s="89">
        <f t="shared" si="750"/>
        <v>0</v>
      </c>
      <c r="Y1489" s="137">
        <f t="shared" si="751"/>
        <v>0</v>
      </c>
      <c r="Z1489" s="99" t="str">
        <f t="shared" si="759"/>
        <v>J=</v>
      </c>
      <c r="AA1489" s="94">
        <f t="shared" si="760"/>
        <v>46377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52"/>
        <v>46366</v>
      </c>
      <c r="B1490" s="89">
        <f t="shared" si="745"/>
        <v>0</v>
      </c>
      <c r="C1490" s="89">
        <f t="shared" si="739"/>
        <v>3.1009221856947988E-9</v>
      </c>
      <c r="D1490" s="90">
        <f t="shared" si="753"/>
        <v>7205.03</v>
      </c>
      <c r="E1490" s="91">
        <f t="shared" si="742"/>
        <v>7245.38</v>
      </c>
      <c r="F1490" s="92">
        <f t="shared" si="743"/>
        <v>46318</v>
      </c>
      <c r="G1490" s="93">
        <f t="shared" si="746"/>
        <v>5.6002542668107669E-3</v>
      </c>
      <c r="H1490" s="94">
        <f t="shared" si="744"/>
        <v>46377</v>
      </c>
      <c r="I1490" s="94">
        <f t="shared" si="747"/>
        <v>46377</v>
      </c>
      <c r="J1490" s="95">
        <f t="shared" si="754"/>
        <v>20</v>
      </c>
      <c r="K1490" s="95">
        <f t="shared" si="741"/>
        <v>13</v>
      </c>
      <c r="L1490" s="8">
        <f t="shared" si="755"/>
        <v>1.0036366000000001</v>
      </c>
      <c r="M1490" s="96">
        <f t="shared" si="740"/>
        <v>1.0056002500000001</v>
      </c>
      <c r="N1490" s="96">
        <f t="shared" si="735"/>
        <v>1.2532638300649841</v>
      </c>
      <c r="O1490" s="89">
        <f t="shared" si="738"/>
        <v>1.2578214400000001</v>
      </c>
      <c r="P1490" s="89">
        <f t="shared" si="748"/>
        <v>0</v>
      </c>
      <c r="Q1490" s="11">
        <f t="shared" si="758"/>
        <v>0</v>
      </c>
      <c r="R1490" s="7">
        <f t="shared" si="756"/>
        <v>0</v>
      </c>
      <c r="S1490" s="89">
        <f t="shared" si="737"/>
        <v>0</v>
      </c>
      <c r="T1490" s="98">
        <f t="shared" si="757"/>
        <v>8.5000000000000006E-2</v>
      </c>
      <c r="U1490" s="97">
        <f t="shared" si="736"/>
        <v>13</v>
      </c>
      <c r="V1490" s="97">
        <v>252</v>
      </c>
      <c r="W1490" s="96">
        <f t="shared" si="749"/>
        <v>1.0042173590000001</v>
      </c>
      <c r="X1490" s="89">
        <f t="shared" si="750"/>
        <v>0</v>
      </c>
      <c r="Y1490" s="137">
        <f t="shared" si="751"/>
        <v>0</v>
      </c>
      <c r="Z1490" s="99" t="str">
        <f t="shared" si="759"/>
        <v>J=</v>
      </c>
      <c r="AA1490" s="94">
        <f t="shared" si="760"/>
        <v>46377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52"/>
        <v>46367</v>
      </c>
      <c r="B1491" s="89">
        <f t="shared" si="745"/>
        <v>0</v>
      </c>
      <c r="C1491" s="89">
        <f t="shared" si="739"/>
        <v>3.1009221856947988E-9</v>
      </c>
      <c r="D1491" s="90">
        <f t="shared" si="753"/>
        <v>7205.03</v>
      </c>
      <c r="E1491" s="91">
        <f t="shared" si="742"/>
        <v>7245.38</v>
      </c>
      <c r="F1491" s="92">
        <f t="shared" si="743"/>
        <v>46318</v>
      </c>
      <c r="G1491" s="93">
        <f t="shared" si="746"/>
        <v>5.6002542668107669E-3</v>
      </c>
      <c r="H1491" s="94">
        <f t="shared" si="744"/>
        <v>46377</v>
      </c>
      <c r="I1491" s="94">
        <f t="shared" si="747"/>
        <v>46377</v>
      </c>
      <c r="J1491" s="95">
        <f t="shared" si="754"/>
        <v>20</v>
      </c>
      <c r="K1491" s="95">
        <f t="shared" si="741"/>
        <v>14</v>
      </c>
      <c r="L1491" s="8">
        <f t="shared" si="755"/>
        <v>1.00391689</v>
      </c>
      <c r="M1491" s="96">
        <f t="shared" si="740"/>
        <v>1.0056002500000001</v>
      </c>
      <c r="N1491" s="96">
        <f t="shared" si="735"/>
        <v>1.2532638300649841</v>
      </c>
      <c r="O1491" s="89">
        <f t="shared" si="738"/>
        <v>1.2581727199999999</v>
      </c>
      <c r="P1491" s="89">
        <f t="shared" si="748"/>
        <v>0</v>
      </c>
      <c r="Q1491" s="11">
        <f t="shared" si="758"/>
        <v>0</v>
      </c>
      <c r="R1491" s="7">
        <f t="shared" si="756"/>
        <v>0</v>
      </c>
      <c r="S1491" s="89">
        <f t="shared" si="737"/>
        <v>0</v>
      </c>
      <c r="T1491" s="98">
        <f t="shared" si="757"/>
        <v>8.5000000000000006E-2</v>
      </c>
      <c r="U1491" s="97">
        <f t="shared" si="736"/>
        <v>14</v>
      </c>
      <c r="V1491" s="97">
        <v>252</v>
      </c>
      <c r="W1491" s="96">
        <f t="shared" si="749"/>
        <v>1.0045425079999999</v>
      </c>
      <c r="X1491" s="89">
        <f t="shared" si="750"/>
        <v>0</v>
      </c>
      <c r="Y1491" s="137">
        <f t="shared" si="751"/>
        <v>0</v>
      </c>
      <c r="Z1491" s="99" t="str">
        <f t="shared" si="759"/>
        <v>J=</v>
      </c>
      <c r="AA1491" s="94">
        <f t="shared" si="760"/>
        <v>46377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52"/>
        <v>46368</v>
      </c>
      <c r="B1492" s="89">
        <f t="shared" si="745"/>
        <v>0</v>
      </c>
      <c r="C1492" s="89">
        <f t="shared" si="739"/>
        <v>3.1009221856947988E-9</v>
      </c>
      <c r="D1492" s="90">
        <f t="shared" si="753"/>
        <v>7205.03</v>
      </c>
      <c r="E1492" s="91">
        <f t="shared" si="742"/>
        <v>7245.38</v>
      </c>
      <c r="F1492" s="92">
        <f t="shared" si="743"/>
        <v>46318</v>
      </c>
      <c r="G1492" s="93">
        <f t="shared" si="746"/>
        <v>5.6002542668107669E-3</v>
      </c>
      <c r="H1492" s="94">
        <f t="shared" si="744"/>
        <v>46377</v>
      </c>
      <c r="I1492" s="94">
        <f t="shared" si="747"/>
        <v>46377</v>
      </c>
      <c r="J1492" s="95">
        <f t="shared" si="754"/>
        <v>20</v>
      </c>
      <c r="K1492" s="95">
        <f t="shared" si="741"/>
        <v>15</v>
      </c>
      <c r="L1492" s="8">
        <f t="shared" si="755"/>
        <v>1.00419725</v>
      </c>
      <c r="M1492" s="96">
        <f t="shared" si="740"/>
        <v>1.0056002500000001</v>
      </c>
      <c r="N1492" s="96">
        <f t="shared" si="735"/>
        <v>1.2532638300649841</v>
      </c>
      <c r="O1492" s="89">
        <f t="shared" si="738"/>
        <v>1.2585240900000001</v>
      </c>
      <c r="P1492" s="89">
        <f t="shared" si="748"/>
        <v>0</v>
      </c>
      <c r="Q1492" s="11">
        <f t="shared" si="758"/>
        <v>0</v>
      </c>
      <c r="R1492" s="7">
        <f t="shared" si="756"/>
        <v>0</v>
      </c>
      <c r="S1492" s="89">
        <f t="shared" si="737"/>
        <v>0</v>
      </c>
      <c r="T1492" s="98">
        <f t="shared" si="757"/>
        <v>8.5000000000000006E-2</v>
      </c>
      <c r="U1492" s="97">
        <f t="shared" si="736"/>
        <v>15</v>
      </c>
      <c r="V1492" s="97">
        <v>252</v>
      </c>
      <c r="W1492" s="96">
        <f t="shared" si="749"/>
        <v>1.0048677610000001</v>
      </c>
      <c r="X1492" s="89">
        <f t="shared" si="750"/>
        <v>0</v>
      </c>
      <c r="Y1492" s="137">
        <f t="shared" si="751"/>
        <v>0</v>
      </c>
      <c r="Z1492" s="99" t="str">
        <f t="shared" si="759"/>
        <v>J=</v>
      </c>
      <c r="AA1492" s="94">
        <f t="shared" si="760"/>
        <v>46377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52"/>
        <v>46369</v>
      </c>
      <c r="B1493" s="89">
        <f t="shared" si="745"/>
        <v>0</v>
      </c>
      <c r="C1493" s="89">
        <f t="shared" si="739"/>
        <v>3.1009221856947988E-9</v>
      </c>
      <c r="D1493" s="90">
        <f t="shared" si="753"/>
        <v>7205.03</v>
      </c>
      <c r="E1493" s="91">
        <f t="shared" si="742"/>
        <v>7245.38</v>
      </c>
      <c r="F1493" s="92">
        <f t="shared" si="743"/>
        <v>46318</v>
      </c>
      <c r="G1493" s="93">
        <f t="shared" si="746"/>
        <v>5.6002542668107669E-3</v>
      </c>
      <c r="H1493" s="94">
        <f t="shared" si="744"/>
        <v>46377</v>
      </c>
      <c r="I1493" s="94">
        <f t="shared" si="747"/>
        <v>46377</v>
      </c>
      <c r="J1493" s="95">
        <f t="shared" si="754"/>
        <v>20</v>
      </c>
      <c r="K1493" s="95">
        <f t="shared" si="741"/>
        <v>15</v>
      </c>
      <c r="L1493" s="8">
        <f t="shared" si="755"/>
        <v>1.00419725</v>
      </c>
      <c r="M1493" s="96">
        <f t="shared" si="740"/>
        <v>1.0056002500000001</v>
      </c>
      <c r="N1493" s="96">
        <f t="shared" si="735"/>
        <v>1.2532638300649841</v>
      </c>
      <c r="O1493" s="89">
        <f t="shared" si="738"/>
        <v>1.2585240900000001</v>
      </c>
      <c r="P1493" s="89">
        <f t="shared" si="748"/>
        <v>0</v>
      </c>
      <c r="Q1493" s="11">
        <f t="shared" si="758"/>
        <v>0</v>
      </c>
      <c r="R1493" s="7">
        <f t="shared" si="756"/>
        <v>0</v>
      </c>
      <c r="S1493" s="89">
        <f t="shared" si="737"/>
        <v>0</v>
      </c>
      <c r="T1493" s="98">
        <f t="shared" si="757"/>
        <v>8.5000000000000006E-2</v>
      </c>
      <c r="U1493" s="97">
        <f t="shared" si="736"/>
        <v>15</v>
      </c>
      <c r="V1493" s="97">
        <v>252</v>
      </c>
      <c r="W1493" s="96">
        <f t="shared" si="749"/>
        <v>1.0048677610000001</v>
      </c>
      <c r="X1493" s="89">
        <f t="shared" si="750"/>
        <v>0</v>
      </c>
      <c r="Y1493" s="137">
        <f t="shared" si="751"/>
        <v>0</v>
      </c>
      <c r="Z1493" s="99" t="str">
        <f t="shared" si="759"/>
        <v>J=</v>
      </c>
      <c r="AA1493" s="94">
        <f t="shared" si="760"/>
        <v>46377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52"/>
        <v>46370</v>
      </c>
      <c r="B1494" s="89">
        <f t="shared" si="745"/>
        <v>0</v>
      </c>
      <c r="C1494" s="89">
        <f t="shared" si="739"/>
        <v>3.1009221856947988E-9</v>
      </c>
      <c r="D1494" s="90">
        <f t="shared" si="753"/>
        <v>7205.03</v>
      </c>
      <c r="E1494" s="91">
        <f t="shared" si="742"/>
        <v>7245.38</v>
      </c>
      <c r="F1494" s="92">
        <f t="shared" si="743"/>
        <v>46318</v>
      </c>
      <c r="G1494" s="93">
        <f t="shared" si="746"/>
        <v>5.6002542668107669E-3</v>
      </c>
      <c r="H1494" s="94">
        <f t="shared" si="744"/>
        <v>46377</v>
      </c>
      <c r="I1494" s="94">
        <f t="shared" si="747"/>
        <v>46377</v>
      </c>
      <c r="J1494" s="95">
        <f t="shared" si="754"/>
        <v>20</v>
      </c>
      <c r="K1494" s="95">
        <f t="shared" si="741"/>
        <v>15</v>
      </c>
      <c r="L1494" s="8">
        <f t="shared" si="755"/>
        <v>1.00419725</v>
      </c>
      <c r="M1494" s="96">
        <f t="shared" si="740"/>
        <v>1.0056002500000001</v>
      </c>
      <c r="N1494" s="96">
        <f t="shared" si="735"/>
        <v>1.2532638300649841</v>
      </c>
      <c r="O1494" s="89">
        <f t="shared" si="738"/>
        <v>1.2585240900000001</v>
      </c>
      <c r="P1494" s="89">
        <f t="shared" si="748"/>
        <v>0</v>
      </c>
      <c r="Q1494" s="11">
        <f t="shared" si="758"/>
        <v>0</v>
      </c>
      <c r="R1494" s="7">
        <f t="shared" si="756"/>
        <v>0</v>
      </c>
      <c r="S1494" s="89">
        <f t="shared" si="737"/>
        <v>0</v>
      </c>
      <c r="T1494" s="98">
        <f t="shared" si="757"/>
        <v>8.5000000000000006E-2</v>
      </c>
      <c r="U1494" s="97">
        <f t="shared" si="736"/>
        <v>15</v>
      </c>
      <c r="V1494" s="97">
        <v>252</v>
      </c>
      <c r="W1494" s="96">
        <f t="shared" si="749"/>
        <v>1.0048677610000001</v>
      </c>
      <c r="X1494" s="89">
        <f t="shared" si="750"/>
        <v>0</v>
      </c>
      <c r="Y1494" s="137">
        <f t="shared" si="751"/>
        <v>0</v>
      </c>
      <c r="Z1494" s="99" t="str">
        <f t="shared" si="759"/>
        <v>J=</v>
      </c>
      <c r="AA1494" s="94">
        <f t="shared" si="760"/>
        <v>46377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52"/>
        <v>46371</v>
      </c>
      <c r="B1495" s="89">
        <f t="shared" si="745"/>
        <v>0</v>
      </c>
      <c r="C1495" s="89">
        <f t="shared" si="739"/>
        <v>3.1009221856947988E-9</v>
      </c>
      <c r="D1495" s="90">
        <f t="shared" si="753"/>
        <v>7205.03</v>
      </c>
      <c r="E1495" s="91">
        <f t="shared" si="742"/>
        <v>7245.38</v>
      </c>
      <c r="F1495" s="92">
        <f t="shared" si="743"/>
        <v>46318</v>
      </c>
      <c r="G1495" s="93">
        <f t="shared" si="746"/>
        <v>5.6002542668107669E-3</v>
      </c>
      <c r="H1495" s="94">
        <f t="shared" si="744"/>
        <v>46377</v>
      </c>
      <c r="I1495" s="94">
        <f t="shared" si="747"/>
        <v>46377</v>
      </c>
      <c r="J1495" s="95">
        <f t="shared" si="754"/>
        <v>20</v>
      </c>
      <c r="K1495" s="95">
        <f t="shared" si="741"/>
        <v>16</v>
      </c>
      <c r="L1495" s="8">
        <f t="shared" si="755"/>
        <v>1.0044776900000001</v>
      </c>
      <c r="M1495" s="96">
        <f t="shared" si="740"/>
        <v>1.0056002500000001</v>
      </c>
      <c r="N1495" s="96">
        <f t="shared" si="735"/>
        <v>1.2532638300649841</v>
      </c>
      <c r="O1495" s="89">
        <f t="shared" si="738"/>
        <v>1.25887555</v>
      </c>
      <c r="P1495" s="89">
        <f t="shared" si="748"/>
        <v>0</v>
      </c>
      <c r="Q1495" s="11">
        <f t="shared" si="758"/>
        <v>0</v>
      </c>
      <c r="R1495" s="7">
        <f t="shared" si="756"/>
        <v>0</v>
      </c>
      <c r="S1495" s="89">
        <f t="shared" si="737"/>
        <v>0</v>
      </c>
      <c r="T1495" s="98">
        <f t="shared" si="757"/>
        <v>8.5000000000000006E-2</v>
      </c>
      <c r="U1495" s="97">
        <f t="shared" si="736"/>
        <v>16</v>
      </c>
      <c r="V1495" s="97">
        <v>252</v>
      </c>
      <c r="W1495" s="96">
        <f t="shared" si="749"/>
        <v>1.0051931190000001</v>
      </c>
      <c r="X1495" s="89">
        <f t="shared" si="750"/>
        <v>0</v>
      </c>
      <c r="Y1495" s="137">
        <f t="shared" si="751"/>
        <v>0</v>
      </c>
      <c r="Z1495" s="99" t="str">
        <f t="shared" si="759"/>
        <v>J=</v>
      </c>
      <c r="AA1495" s="94">
        <f t="shared" si="760"/>
        <v>46377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52"/>
        <v>46372</v>
      </c>
      <c r="B1496" s="89">
        <f t="shared" si="745"/>
        <v>0</v>
      </c>
      <c r="C1496" s="89">
        <f t="shared" si="739"/>
        <v>3.1009221856947988E-9</v>
      </c>
      <c r="D1496" s="90">
        <f t="shared" si="753"/>
        <v>7205.03</v>
      </c>
      <c r="E1496" s="91">
        <f t="shared" si="742"/>
        <v>7245.38</v>
      </c>
      <c r="F1496" s="92">
        <f t="shared" si="743"/>
        <v>46318</v>
      </c>
      <c r="G1496" s="93">
        <f t="shared" si="746"/>
        <v>5.6002542668107669E-3</v>
      </c>
      <c r="H1496" s="94">
        <f t="shared" si="744"/>
        <v>46377</v>
      </c>
      <c r="I1496" s="94">
        <f t="shared" si="747"/>
        <v>46377</v>
      </c>
      <c r="J1496" s="95">
        <f t="shared" si="754"/>
        <v>20</v>
      </c>
      <c r="K1496" s="95">
        <f t="shared" si="741"/>
        <v>17</v>
      </c>
      <c r="L1496" s="8">
        <f t="shared" si="755"/>
        <v>1.00475822</v>
      </c>
      <c r="M1496" s="96">
        <f t="shared" si="740"/>
        <v>1.0056002500000001</v>
      </c>
      <c r="N1496" s="96">
        <f t="shared" si="735"/>
        <v>1.2532638300649841</v>
      </c>
      <c r="O1496" s="89">
        <f t="shared" si="738"/>
        <v>1.25922713</v>
      </c>
      <c r="P1496" s="89">
        <f t="shared" si="748"/>
        <v>0</v>
      </c>
      <c r="Q1496" s="11">
        <f t="shared" si="758"/>
        <v>0</v>
      </c>
      <c r="R1496" s="7">
        <f t="shared" si="756"/>
        <v>0</v>
      </c>
      <c r="S1496" s="89">
        <f t="shared" si="737"/>
        <v>0</v>
      </c>
      <c r="T1496" s="98">
        <f t="shared" si="757"/>
        <v>8.5000000000000006E-2</v>
      </c>
      <c r="U1496" s="97">
        <f t="shared" si="736"/>
        <v>17</v>
      </c>
      <c r="V1496" s="97">
        <v>252</v>
      </c>
      <c r="W1496" s="96">
        <f t="shared" si="749"/>
        <v>1.005518583</v>
      </c>
      <c r="X1496" s="89">
        <f t="shared" si="750"/>
        <v>0</v>
      </c>
      <c r="Y1496" s="137">
        <f t="shared" si="751"/>
        <v>0</v>
      </c>
      <c r="Z1496" s="99" t="str">
        <f t="shared" si="759"/>
        <v>J=</v>
      </c>
      <c r="AA1496" s="94">
        <f t="shared" si="760"/>
        <v>46377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52"/>
        <v>46373</v>
      </c>
      <c r="B1497" s="89">
        <f t="shared" si="745"/>
        <v>0</v>
      </c>
      <c r="C1497" s="89">
        <f t="shared" si="739"/>
        <v>3.1009221856947988E-9</v>
      </c>
      <c r="D1497" s="90">
        <f t="shared" si="753"/>
        <v>7205.03</v>
      </c>
      <c r="E1497" s="91">
        <f t="shared" si="742"/>
        <v>7245.38</v>
      </c>
      <c r="F1497" s="92">
        <f t="shared" si="743"/>
        <v>46318</v>
      </c>
      <c r="G1497" s="93">
        <f t="shared" si="746"/>
        <v>5.6002542668107669E-3</v>
      </c>
      <c r="H1497" s="94">
        <f t="shared" si="744"/>
        <v>46377</v>
      </c>
      <c r="I1497" s="94">
        <f t="shared" si="747"/>
        <v>46377</v>
      </c>
      <c r="J1497" s="95">
        <f t="shared" si="754"/>
        <v>20</v>
      </c>
      <c r="K1497" s="95">
        <f t="shared" si="741"/>
        <v>18</v>
      </c>
      <c r="L1497" s="8">
        <f t="shared" si="755"/>
        <v>1.00503882</v>
      </c>
      <c r="M1497" s="96">
        <f t="shared" si="740"/>
        <v>1.0056002500000001</v>
      </c>
      <c r="N1497" s="96">
        <f t="shared" si="735"/>
        <v>1.2532638300649841</v>
      </c>
      <c r="O1497" s="89">
        <f t="shared" si="738"/>
        <v>1.2595788000000001</v>
      </c>
      <c r="P1497" s="89">
        <f t="shared" si="748"/>
        <v>0</v>
      </c>
      <c r="Q1497" s="11">
        <f t="shared" si="758"/>
        <v>0</v>
      </c>
      <c r="R1497" s="7">
        <f t="shared" si="756"/>
        <v>0</v>
      </c>
      <c r="S1497" s="89">
        <f t="shared" si="737"/>
        <v>0</v>
      </c>
      <c r="T1497" s="98">
        <f t="shared" si="757"/>
        <v>8.5000000000000006E-2</v>
      </c>
      <c r="U1497" s="97">
        <f t="shared" si="736"/>
        <v>18</v>
      </c>
      <c r="V1497" s="97">
        <v>252</v>
      </c>
      <c r="W1497" s="96">
        <f t="shared" si="749"/>
        <v>1.005844153</v>
      </c>
      <c r="X1497" s="89">
        <f t="shared" si="750"/>
        <v>0</v>
      </c>
      <c r="Y1497" s="137">
        <f t="shared" si="751"/>
        <v>0</v>
      </c>
      <c r="Z1497" s="99" t="str">
        <f t="shared" si="759"/>
        <v>J=</v>
      </c>
      <c r="AA1497" s="94">
        <f t="shared" si="760"/>
        <v>46377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52"/>
        <v>46374</v>
      </c>
      <c r="B1498" s="89">
        <f t="shared" si="745"/>
        <v>0</v>
      </c>
      <c r="C1498" s="89">
        <f t="shared" si="739"/>
        <v>3.1009221856947988E-9</v>
      </c>
      <c r="D1498" s="90">
        <f t="shared" si="753"/>
        <v>7205.03</v>
      </c>
      <c r="E1498" s="91">
        <f t="shared" si="742"/>
        <v>7245.38</v>
      </c>
      <c r="F1498" s="92">
        <f t="shared" si="743"/>
        <v>46318</v>
      </c>
      <c r="G1498" s="93">
        <f t="shared" si="746"/>
        <v>5.6002542668107669E-3</v>
      </c>
      <c r="H1498" s="94">
        <f t="shared" si="744"/>
        <v>46377</v>
      </c>
      <c r="I1498" s="94">
        <f t="shared" si="747"/>
        <v>46377</v>
      </c>
      <c r="J1498" s="95">
        <f t="shared" si="754"/>
        <v>20</v>
      </c>
      <c r="K1498" s="95">
        <f t="shared" si="741"/>
        <v>19</v>
      </c>
      <c r="L1498" s="8">
        <f t="shared" si="755"/>
        <v>1.00531949</v>
      </c>
      <c r="M1498" s="96">
        <f t="shared" si="740"/>
        <v>1.0056002500000001</v>
      </c>
      <c r="N1498" s="96">
        <f t="shared" si="735"/>
        <v>1.2532638300649841</v>
      </c>
      <c r="O1498" s="89">
        <f t="shared" si="738"/>
        <v>1.25993055</v>
      </c>
      <c r="P1498" s="89">
        <f t="shared" si="748"/>
        <v>0</v>
      </c>
      <c r="Q1498" s="11">
        <f t="shared" si="758"/>
        <v>0</v>
      </c>
      <c r="R1498" s="7">
        <f t="shared" si="756"/>
        <v>0</v>
      </c>
      <c r="S1498" s="89">
        <f t="shared" si="737"/>
        <v>0</v>
      </c>
      <c r="T1498" s="98">
        <f t="shared" si="757"/>
        <v>8.5000000000000006E-2</v>
      </c>
      <c r="U1498" s="97">
        <f t="shared" si="736"/>
        <v>19</v>
      </c>
      <c r="V1498" s="97">
        <v>252</v>
      </c>
      <c r="W1498" s="96">
        <f t="shared" si="749"/>
        <v>1.0061698269999999</v>
      </c>
      <c r="X1498" s="89">
        <f t="shared" si="750"/>
        <v>0</v>
      </c>
      <c r="Y1498" s="137">
        <f t="shared" si="751"/>
        <v>0</v>
      </c>
      <c r="Z1498" s="99" t="str">
        <f t="shared" si="759"/>
        <v>J=</v>
      </c>
      <c r="AA1498" s="94">
        <f t="shared" si="760"/>
        <v>46377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52"/>
        <v>46375</v>
      </c>
      <c r="B1499" s="89">
        <f t="shared" si="745"/>
        <v>0</v>
      </c>
      <c r="C1499" s="89">
        <f t="shared" si="739"/>
        <v>3.1009221856947988E-9</v>
      </c>
      <c r="D1499" s="90">
        <f t="shared" si="753"/>
        <v>7205.03</v>
      </c>
      <c r="E1499" s="91">
        <f t="shared" si="742"/>
        <v>7245.38</v>
      </c>
      <c r="F1499" s="92">
        <f t="shared" si="743"/>
        <v>46318</v>
      </c>
      <c r="G1499" s="93">
        <f t="shared" si="746"/>
        <v>5.6002542668107669E-3</v>
      </c>
      <c r="H1499" s="94">
        <f t="shared" si="744"/>
        <v>46377</v>
      </c>
      <c r="I1499" s="94">
        <f t="shared" si="747"/>
        <v>46377</v>
      </c>
      <c r="J1499" s="95">
        <f t="shared" si="754"/>
        <v>20</v>
      </c>
      <c r="K1499" s="95">
        <f t="shared" si="741"/>
        <v>20</v>
      </c>
      <c r="L1499" s="8">
        <f t="shared" si="755"/>
        <v>1.0056002500000001</v>
      </c>
      <c r="M1499" s="96">
        <f t="shared" si="740"/>
        <v>1.0056002500000001</v>
      </c>
      <c r="N1499" s="96">
        <f t="shared" si="735"/>
        <v>1.2532638300649841</v>
      </c>
      <c r="O1499" s="89">
        <f t="shared" si="738"/>
        <v>1.26028242</v>
      </c>
      <c r="P1499" s="89">
        <f t="shared" si="748"/>
        <v>0</v>
      </c>
      <c r="Q1499" s="11">
        <f t="shared" si="758"/>
        <v>0</v>
      </c>
      <c r="R1499" s="7">
        <f t="shared" si="756"/>
        <v>0</v>
      </c>
      <c r="S1499" s="89">
        <f t="shared" si="737"/>
        <v>0</v>
      </c>
      <c r="T1499" s="98">
        <f t="shared" si="757"/>
        <v>8.5000000000000006E-2</v>
      </c>
      <c r="U1499" s="97">
        <f t="shared" si="736"/>
        <v>20</v>
      </c>
      <c r="V1499" s="97">
        <v>252</v>
      </c>
      <c r="W1499" s="96">
        <f t="shared" si="749"/>
        <v>1.006495608</v>
      </c>
      <c r="X1499" s="89">
        <f t="shared" si="750"/>
        <v>0</v>
      </c>
      <c r="Y1499" s="137">
        <f t="shared" si="751"/>
        <v>0</v>
      </c>
      <c r="Z1499" s="99" t="str">
        <f t="shared" si="759"/>
        <v>J=</v>
      </c>
      <c r="AA1499" s="94">
        <f t="shared" si="760"/>
        <v>46377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52"/>
        <v>46376</v>
      </c>
      <c r="B1500" s="89">
        <f t="shared" si="745"/>
        <v>0</v>
      </c>
      <c r="C1500" s="89">
        <f t="shared" si="739"/>
        <v>3.1009221856947988E-9</v>
      </c>
      <c r="D1500" s="90">
        <f t="shared" si="753"/>
        <v>7205.03</v>
      </c>
      <c r="E1500" s="91">
        <f t="shared" si="742"/>
        <v>7245.38</v>
      </c>
      <c r="F1500" s="92">
        <f t="shared" si="743"/>
        <v>46318</v>
      </c>
      <c r="G1500" s="93">
        <f t="shared" si="746"/>
        <v>5.6002542668107669E-3</v>
      </c>
      <c r="H1500" s="94">
        <f t="shared" si="744"/>
        <v>46407</v>
      </c>
      <c r="I1500" s="94">
        <f t="shared" si="747"/>
        <v>46377</v>
      </c>
      <c r="J1500" s="95">
        <f t="shared" si="754"/>
        <v>20</v>
      </c>
      <c r="K1500" s="95">
        <f t="shared" si="741"/>
        <v>20</v>
      </c>
      <c r="L1500" s="8">
        <f t="shared" si="755"/>
        <v>1.0056002500000001</v>
      </c>
      <c r="M1500" s="96">
        <f t="shared" si="740"/>
        <v>1.0056002500000001</v>
      </c>
      <c r="N1500" s="96">
        <f t="shared" si="735"/>
        <v>1.2532638300649841</v>
      </c>
      <c r="O1500" s="89">
        <f t="shared" si="738"/>
        <v>1.26028242</v>
      </c>
      <c r="P1500" s="89">
        <f t="shared" si="748"/>
        <v>0</v>
      </c>
      <c r="Q1500" s="11">
        <f t="shared" si="758"/>
        <v>0</v>
      </c>
      <c r="R1500" s="7">
        <f t="shared" si="756"/>
        <v>0</v>
      </c>
      <c r="S1500" s="89">
        <f t="shared" si="737"/>
        <v>0</v>
      </c>
      <c r="T1500" s="98">
        <f t="shared" si="757"/>
        <v>8.5000000000000006E-2</v>
      </c>
      <c r="U1500" s="97">
        <f t="shared" si="736"/>
        <v>20</v>
      </c>
      <c r="V1500" s="97">
        <v>252</v>
      </c>
      <c r="W1500" s="96">
        <f t="shared" si="749"/>
        <v>1.006495608</v>
      </c>
      <c r="X1500" s="89">
        <f t="shared" si="750"/>
        <v>0</v>
      </c>
      <c r="Y1500" s="137">
        <f t="shared" si="751"/>
        <v>0</v>
      </c>
      <c r="Z1500" s="99" t="str">
        <f t="shared" si="759"/>
        <v>J=</v>
      </c>
      <c r="AA1500" s="94">
        <f t="shared" si="760"/>
        <v>46377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52"/>
        <v>46377</v>
      </c>
      <c r="B1501" s="89">
        <f t="shared" si="745"/>
        <v>0</v>
      </c>
      <c r="C1501" s="89">
        <f t="shared" si="739"/>
        <v>3.1009221856947988E-9</v>
      </c>
      <c r="D1501" s="90">
        <f t="shared" si="753"/>
        <v>7205.03</v>
      </c>
      <c r="E1501" s="91">
        <f t="shared" si="742"/>
        <v>7245.38</v>
      </c>
      <c r="F1501" s="92">
        <f t="shared" si="743"/>
        <v>46318</v>
      </c>
      <c r="G1501" s="93">
        <f t="shared" si="746"/>
        <v>5.6002542668107669E-3</v>
      </c>
      <c r="H1501" s="94">
        <f t="shared" si="744"/>
        <v>46407</v>
      </c>
      <c r="I1501" s="94">
        <f t="shared" si="747"/>
        <v>46377</v>
      </c>
      <c r="J1501" s="95">
        <f t="shared" si="754"/>
        <v>20</v>
      </c>
      <c r="K1501" s="95">
        <f t="shared" si="741"/>
        <v>20</v>
      </c>
      <c r="L1501" s="8">
        <f t="shared" si="755"/>
        <v>1.0056002500000001</v>
      </c>
      <c r="M1501" s="96">
        <f t="shared" si="740"/>
        <v>1.0056002500000001</v>
      </c>
      <c r="N1501" s="96">
        <f t="shared" si="735"/>
        <v>1.2532638300649841</v>
      </c>
      <c r="O1501" s="89">
        <f t="shared" si="738"/>
        <v>1.26028242</v>
      </c>
      <c r="P1501" s="89">
        <f t="shared" si="748"/>
        <v>0</v>
      </c>
      <c r="Q1501" s="11">
        <f t="shared" si="758"/>
        <v>49</v>
      </c>
      <c r="R1501" s="7">
        <f t="shared" si="756"/>
        <v>4.6317999999999998E-2</v>
      </c>
      <c r="S1501" s="89">
        <f t="shared" si="737"/>
        <v>0</v>
      </c>
      <c r="T1501" s="98">
        <f t="shared" si="757"/>
        <v>8.5000000000000006E-2</v>
      </c>
      <c r="U1501" s="97">
        <f t="shared" si="736"/>
        <v>20</v>
      </c>
      <c r="V1501" s="97">
        <v>252</v>
      </c>
      <c r="W1501" s="96">
        <f t="shared" si="749"/>
        <v>1.006495608</v>
      </c>
      <c r="X1501" s="89">
        <f t="shared" si="750"/>
        <v>0</v>
      </c>
      <c r="Y1501" s="137">
        <f t="shared" si="751"/>
        <v>0</v>
      </c>
      <c r="Z1501" s="99" t="str">
        <f t="shared" si="759"/>
        <v>J=</v>
      </c>
      <c r="AA1501" s="94">
        <f t="shared" si="760"/>
        <v>46377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52"/>
        <v>46378</v>
      </c>
      <c r="B1502" s="89">
        <f t="shared" si="745"/>
        <v>0</v>
      </c>
      <c r="C1502" s="89">
        <f t="shared" si="739"/>
        <v>3.1009221856947988E-9</v>
      </c>
      <c r="D1502" s="90">
        <f t="shared" si="753"/>
        <v>7205.03</v>
      </c>
      <c r="E1502" s="91">
        <f t="shared" si="742"/>
        <v>7245.38</v>
      </c>
      <c r="F1502" s="92">
        <f t="shared" si="743"/>
        <v>46347</v>
      </c>
      <c r="G1502" s="93">
        <f t="shared" si="746"/>
        <v>5.6002542668107669E-3</v>
      </c>
      <c r="H1502" s="94">
        <f t="shared" si="744"/>
        <v>46407</v>
      </c>
      <c r="I1502" s="94">
        <f t="shared" si="747"/>
        <v>46407</v>
      </c>
      <c r="J1502" s="95">
        <f t="shared" si="754"/>
        <v>20</v>
      </c>
      <c r="K1502" s="95">
        <f t="shared" si="741"/>
        <v>1</v>
      </c>
      <c r="L1502" s="8">
        <f t="shared" si="755"/>
        <v>1.0002792700000001</v>
      </c>
      <c r="M1502" s="96">
        <f t="shared" si="740"/>
        <v>1.0056002500000001</v>
      </c>
      <c r="N1502" s="96">
        <f t="shared" si="735"/>
        <v>1.2602824208293055</v>
      </c>
      <c r="O1502" s="89">
        <f t="shared" si="738"/>
        <v>1.26063437</v>
      </c>
      <c r="P1502" s="89">
        <f t="shared" si="748"/>
        <v>0</v>
      </c>
      <c r="Q1502" s="11">
        <f t="shared" si="758"/>
        <v>0</v>
      </c>
      <c r="R1502" s="7">
        <f t="shared" si="756"/>
        <v>0</v>
      </c>
      <c r="S1502" s="89">
        <f t="shared" si="737"/>
        <v>0</v>
      </c>
      <c r="T1502" s="98">
        <f t="shared" si="757"/>
        <v>8.5000000000000006E-2</v>
      </c>
      <c r="U1502" s="97">
        <f t="shared" si="736"/>
        <v>1</v>
      </c>
      <c r="V1502" s="97">
        <v>252</v>
      </c>
      <c r="W1502" s="96">
        <f t="shared" si="749"/>
        <v>1.0003237819999999</v>
      </c>
      <c r="X1502" s="89">
        <f t="shared" si="750"/>
        <v>0</v>
      </c>
      <c r="Y1502" s="137">
        <f t="shared" si="751"/>
        <v>0</v>
      </c>
      <c r="Z1502" s="99" t="str">
        <f t="shared" si="759"/>
        <v>J=</v>
      </c>
      <c r="AA1502" s="94">
        <f t="shared" si="760"/>
        <v>46407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52"/>
        <v>46379</v>
      </c>
      <c r="B1503" s="89">
        <f t="shared" si="745"/>
        <v>0</v>
      </c>
      <c r="C1503" s="89">
        <f t="shared" si="739"/>
        <v>3.1009221856947988E-9</v>
      </c>
      <c r="D1503" s="90">
        <f t="shared" si="753"/>
        <v>7205.03</v>
      </c>
      <c r="E1503" s="91">
        <f t="shared" si="742"/>
        <v>7245.38</v>
      </c>
      <c r="F1503" s="92">
        <f t="shared" si="743"/>
        <v>46347</v>
      </c>
      <c r="G1503" s="93">
        <f t="shared" si="746"/>
        <v>5.6002542668107669E-3</v>
      </c>
      <c r="H1503" s="94">
        <f t="shared" si="744"/>
        <v>46407</v>
      </c>
      <c r="I1503" s="94">
        <f t="shared" si="747"/>
        <v>46407</v>
      </c>
      <c r="J1503" s="95">
        <f t="shared" si="754"/>
        <v>20</v>
      </c>
      <c r="K1503" s="95">
        <f t="shared" si="741"/>
        <v>2</v>
      </c>
      <c r="L1503" s="8">
        <f t="shared" si="755"/>
        <v>1.0005586099999999</v>
      </c>
      <c r="M1503" s="96">
        <f t="shared" si="740"/>
        <v>1.0056002500000001</v>
      </c>
      <c r="N1503" s="96">
        <f t="shared" ref="N1503:N1566" si="761">IF(I1503&gt;I1502,N1502*M1503,N1502)</f>
        <v>1.2602824208293055</v>
      </c>
      <c r="O1503" s="89">
        <f t="shared" si="738"/>
        <v>1.2609864200000001</v>
      </c>
      <c r="P1503" s="89">
        <f t="shared" si="748"/>
        <v>0</v>
      </c>
      <c r="Q1503" s="11">
        <f t="shared" si="758"/>
        <v>0</v>
      </c>
      <c r="R1503" s="7">
        <f t="shared" si="756"/>
        <v>0</v>
      </c>
      <c r="S1503" s="89">
        <f t="shared" si="737"/>
        <v>0</v>
      </c>
      <c r="T1503" s="98">
        <f t="shared" si="757"/>
        <v>8.5000000000000006E-2</v>
      </c>
      <c r="U1503" s="97">
        <f t="shared" si="736"/>
        <v>2</v>
      </c>
      <c r="V1503" s="97">
        <v>252</v>
      </c>
      <c r="W1503" s="96">
        <f t="shared" si="749"/>
        <v>1.00064767</v>
      </c>
      <c r="X1503" s="89">
        <f t="shared" si="750"/>
        <v>0</v>
      </c>
      <c r="Y1503" s="137">
        <f t="shared" si="751"/>
        <v>0</v>
      </c>
      <c r="Z1503" s="99" t="str">
        <f t="shared" si="759"/>
        <v>J=</v>
      </c>
      <c r="AA1503" s="94">
        <f t="shared" si="760"/>
        <v>46407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52"/>
        <v>46380</v>
      </c>
      <c r="B1504" s="89">
        <f t="shared" si="745"/>
        <v>0</v>
      </c>
      <c r="C1504" s="89">
        <f t="shared" si="739"/>
        <v>3.1009221856947988E-9</v>
      </c>
      <c r="D1504" s="90">
        <f t="shared" si="753"/>
        <v>7205.03</v>
      </c>
      <c r="E1504" s="91">
        <f t="shared" si="742"/>
        <v>7245.38</v>
      </c>
      <c r="F1504" s="92">
        <f t="shared" si="743"/>
        <v>46347</v>
      </c>
      <c r="G1504" s="93">
        <f t="shared" si="746"/>
        <v>5.6002542668107669E-3</v>
      </c>
      <c r="H1504" s="94">
        <f t="shared" si="744"/>
        <v>46407</v>
      </c>
      <c r="I1504" s="94">
        <f t="shared" si="747"/>
        <v>46407</v>
      </c>
      <c r="J1504" s="95">
        <f t="shared" si="754"/>
        <v>20</v>
      </c>
      <c r="K1504" s="95">
        <f t="shared" si="741"/>
        <v>3</v>
      </c>
      <c r="L1504" s="8">
        <f t="shared" si="755"/>
        <v>1.0008380400000001</v>
      </c>
      <c r="M1504" s="96">
        <f t="shared" si="740"/>
        <v>1.0056002500000001</v>
      </c>
      <c r="N1504" s="96">
        <f t="shared" si="761"/>
        <v>1.2602824208293055</v>
      </c>
      <c r="O1504" s="89">
        <f t="shared" si="738"/>
        <v>1.2613385800000001</v>
      </c>
      <c r="P1504" s="89">
        <f t="shared" si="748"/>
        <v>0</v>
      </c>
      <c r="Q1504" s="11">
        <f t="shared" si="758"/>
        <v>0</v>
      </c>
      <c r="R1504" s="7">
        <f t="shared" si="756"/>
        <v>0</v>
      </c>
      <c r="S1504" s="89">
        <f t="shared" si="737"/>
        <v>0</v>
      </c>
      <c r="T1504" s="98">
        <f t="shared" si="757"/>
        <v>8.5000000000000006E-2</v>
      </c>
      <c r="U1504" s="97">
        <f t="shared" si="736"/>
        <v>3</v>
      </c>
      <c r="V1504" s="97">
        <v>252</v>
      </c>
      <c r="W1504" s="96">
        <f t="shared" si="749"/>
        <v>1.000971662</v>
      </c>
      <c r="X1504" s="89">
        <f t="shared" si="750"/>
        <v>0</v>
      </c>
      <c r="Y1504" s="137">
        <f t="shared" si="751"/>
        <v>0</v>
      </c>
      <c r="Z1504" s="99" t="str">
        <f t="shared" si="759"/>
        <v>J=</v>
      </c>
      <c r="AA1504" s="94">
        <f t="shared" si="760"/>
        <v>46407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52"/>
        <v>46381</v>
      </c>
      <c r="B1505" s="89">
        <f t="shared" si="745"/>
        <v>0</v>
      </c>
      <c r="C1505" s="89">
        <f t="shared" si="739"/>
        <v>3.1009221856947988E-9</v>
      </c>
      <c r="D1505" s="90">
        <f t="shared" si="753"/>
        <v>7205.03</v>
      </c>
      <c r="E1505" s="91">
        <f t="shared" si="742"/>
        <v>7245.38</v>
      </c>
      <c r="F1505" s="92">
        <f t="shared" si="743"/>
        <v>46347</v>
      </c>
      <c r="G1505" s="93">
        <f t="shared" si="746"/>
        <v>5.6002542668107669E-3</v>
      </c>
      <c r="H1505" s="94">
        <f t="shared" si="744"/>
        <v>46407</v>
      </c>
      <c r="I1505" s="94">
        <f t="shared" si="747"/>
        <v>46407</v>
      </c>
      <c r="J1505" s="95">
        <f t="shared" si="754"/>
        <v>20</v>
      </c>
      <c r="K1505" s="95">
        <f t="shared" si="741"/>
        <v>4</v>
      </c>
      <c r="L1505" s="8">
        <f t="shared" si="755"/>
        <v>1.00111755</v>
      </c>
      <c r="M1505" s="96">
        <f t="shared" si="740"/>
        <v>1.0056002500000001</v>
      </c>
      <c r="N1505" s="96">
        <f t="shared" si="761"/>
        <v>1.2602824208293055</v>
      </c>
      <c r="O1505" s="89">
        <f t="shared" si="738"/>
        <v>1.26169084</v>
      </c>
      <c r="P1505" s="89">
        <f t="shared" si="748"/>
        <v>0</v>
      </c>
      <c r="Q1505" s="11">
        <f t="shared" si="758"/>
        <v>0</v>
      </c>
      <c r="R1505" s="7">
        <f t="shared" si="756"/>
        <v>0</v>
      </c>
      <c r="S1505" s="89">
        <f t="shared" si="737"/>
        <v>0</v>
      </c>
      <c r="T1505" s="98">
        <f t="shared" si="757"/>
        <v>8.5000000000000006E-2</v>
      </c>
      <c r="U1505" s="97">
        <f t="shared" si="736"/>
        <v>4</v>
      </c>
      <c r="V1505" s="97">
        <v>252</v>
      </c>
      <c r="W1505" s="96">
        <f t="shared" si="749"/>
        <v>1.001295759</v>
      </c>
      <c r="X1505" s="89">
        <f t="shared" si="750"/>
        <v>0</v>
      </c>
      <c r="Y1505" s="137">
        <f t="shared" si="751"/>
        <v>0</v>
      </c>
      <c r="Z1505" s="99" t="str">
        <f t="shared" si="759"/>
        <v>J=</v>
      </c>
      <c r="AA1505" s="94">
        <f t="shared" si="760"/>
        <v>46407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52"/>
        <v>46382</v>
      </c>
      <c r="B1506" s="89">
        <f t="shared" si="745"/>
        <v>0</v>
      </c>
      <c r="C1506" s="89">
        <f t="shared" si="739"/>
        <v>3.1009221856947988E-9</v>
      </c>
      <c r="D1506" s="90">
        <f t="shared" si="753"/>
        <v>7205.03</v>
      </c>
      <c r="E1506" s="91">
        <f t="shared" si="742"/>
        <v>7245.38</v>
      </c>
      <c r="F1506" s="92">
        <f t="shared" si="743"/>
        <v>46347</v>
      </c>
      <c r="G1506" s="93">
        <f t="shared" si="746"/>
        <v>5.6002542668107669E-3</v>
      </c>
      <c r="H1506" s="94">
        <f t="shared" si="744"/>
        <v>46407</v>
      </c>
      <c r="I1506" s="94">
        <f t="shared" si="747"/>
        <v>46407</v>
      </c>
      <c r="J1506" s="95">
        <f t="shared" si="754"/>
        <v>20</v>
      </c>
      <c r="K1506" s="95">
        <f t="shared" si="741"/>
        <v>4</v>
      </c>
      <c r="L1506" s="8">
        <f t="shared" si="755"/>
        <v>1.00111755</v>
      </c>
      <c r="M1506" s="96">
        <f t="shared" si="740"/>
        <v>1.0056002500000001</v>
      </c>
      <c r="N1506" s="96">
        <f t="shared" si="761"/>
        <v>1.2602824208293055</v>
      </c>
      <c r="O1506" s="89">
        <f t="shared" si="738"/>
        <v>1.26169084</v>
      </c>
      <c r="P1506" s="89">
        <f t="shared" si="748"/>
        <v>0</v>
      </c>
      <c r="Q1506" s="11">
        <f t="shared" si="758"/>
        <v>0</v>
      </c>
      <c r="R1506" s="7">
        <f t="shared" si="756"/>
        <v>0</v>
      </c>
      <c r="S1506" s="89">
        <f t="shared" si="737"/>
        <v>0</v>
      </c>
      <c r="T1506" s="98">
        <f t="shared" si="757"/>
        <v>8.5000000000000006E-2</v>
      </c>
      <c r="U1506" s="97">
        <f t="shared" si="736"/>
        <v>4</v>
      </c>
      <c r="V1506" s="97">
        <v>252</v>
      </c>
      <c r="W1506" s="96">
        <f t="shared" si="749"/>
        <v>1.001295759</v>
      </c>
      <c r="X1506" s="89">
        <f t="shared" si="750"/>
        <v>0</v>
      </c>
      <c r="Y1506" s="137">
        <f t="shared" si="751"/>
        <v>0</v>
      </c>
      <c r="Z1506" s="99" t="str">
        <f t="shared" si="759"/>
        <v>J=</v>
      </c>
      <c r="AA1506" s="94">
        <f t="shared" si="760"/>
        <v>46407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52"/>
        <v>46383</v>
      </c>
      <c r="B1507" s="89">
        <f t="shared" si="745"/>
        <v>0</v>
      </c>
      <c r="C1507" s="89">
        <f t="shared" si="739"/>
        <v>3.1009221856947988E-9</v>
      </c>
      <c r="D1507" s="90">
        <f t="shared" si="753"/>
        <v>7205.03</v>
      </c>
      <c r="E1507" s="91">
        <f t="shared" si="742"/>
        <v>7245.38</v>
      </c>
      <c r="F1507" s="92">
        <f t="shared" si="743"/>
        <v>46347</v>
      </c>
      <c r="G1507" s="93">
        <f t="shared" si="746"/>
        <v>5.6002542668107669E-3</v>
      </c>
      <c r="H1507" s="94">
        <f t="shared" si="744"/>
        <v>46407</v>
      </c>
      <c r="I1507" s="94">
        <f t="shared" si="747"/>
        <v>46407</v>
      </c>
      <c r="J1507" s="95">
        <f t="shared" si="754"/>
        <v>20</v>
      </c>
      <c r="K1507" s="95">
        <f t="shared" si="741"/>
        <v>4</v>
      </c>
      <c r="L1507" s="8">
        <f t="shared" si="755"/>
        <v>1.00111755</v>
      </c>
      <c r="M1507" s="96">
        <f t="shared" si="740"/>
        <v>1.0056002500000001</v>
      </c>
      <c r="N1507" s="96">
        <f t="shared" si="761"/>
        <v>1.2602824208293055</v>
      </c>
      <c r="O1507" s="89">
        <f t="shared" si="738"/>
        <v>1.26169084</v>
      </c>
      <c r="P1507" s="89">
        <f t="shared" si="748"/>
        <v>0</v>
      </c>
      <c r="Q1507" s="11">
        <f t="shared" si="758"/>
        <v>0</v>
      </c>
      <c r="R1507" s="7">
        <f t="shared" si="756"/>
        <v>0</v>
      </c>
      <c r="S1507" s="89">
        <f t="shared" si="737"/>
        <v>0</v>
      </c>
      <c r="T1507" s="98">
        <f t="shared" si="757"/>
        <v>8.5000000000000006E-2</v>
      </c>
      <c r="U1507" s="97">
        <f t="shared" si="736"/>
        <v>4</v>
      </c>
      <c r="V1507" s="97">
        <v>252</v>
      </c>
      <c r="W1507" s="96">
        <f t="shared" si="749"/>
        <v>1.001295759</v>
      </c>
      <c r="X1507" s="89">
        <f t="shared" si="750"/>
        <v>0</v>
      </c>
      <c r="Y1507" s="137">
        <f t="shared" si="751"/>
        <v>0</v>
      </c>
      <c r="Z1507" s="99" t="str">
        <f t="shared" si="759"/>
        <v>J=</v>
      </c>
      <c r="AA1507" s="94">
        <f t="shared" si="760"/>
        <v>46407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52"/>
        <v>46384</v>
      </c>
      <c r="B1508" s="89">
        <f t="shared" si="745"/>
        <v>0</v>
      </c>
      <c r="C1508" s="89">
        <f t="shared" si="739"/>
        <v>3.1009221856947988E-9</v>
      </c>
      <c r="D1508" s="90">
        <f t="shared" si="753"/>
        <v>7205.03</v>
      </c>
      <c r="E1508" s="91">
        <f t="shared" si="742"/>
        <v>7245.38</v>
      </c>
      <c r="F1508" s="92">
        <f t="shared" si="743"/>
        <v>46347</v>
      </c>
      <c r="G1508" s="93">
        <f t="shared" si="746"/>
        <v>5.6002542668107669E-3</v>
      </c>
      <c r="H1508" s="94">
        <f t="shared" si="744"/>
        <v>46407</v>
      </c>
      <c r="I1508" s="94">
        <f t="shared" si="747"/>
        <v>46407</v>
      </c>
      <c r="J1508" s="95">
        <f t="shared" si="754"/>
        <v>20</v>
      </c>
      <c r="K1508" s="95">
        <f t="shared" si="741"/>
        <v>4</v>
      </c>
      <c r="L1508" s="8">
        <f t="shared" si="755"/>
        <v>1.00111755</v>
      </c>
      <c r="M1508" s="96">
        <f t="shared" si="740"/>
        <v>1.0056002500000001</v>
      </c>
      <c r="N1508" s="96">
        <f t="shared" si="761"/>
        <v>1.2602824208293055</v>
      </c>
      <c r="O1508" s="89">
        <f t="shared" si="738"/>
        <v>1.26169084</v>
      </c>
      <c r="P1508" s="89">
        <f t="shared" si="748"/>
        <v>0</v>
      </c>
      <c r="Q1508" s="11">
        <f t="shared" si="758"/>
        <v>0</v>
      </c>
      <c r="R1508" s="7">
        <f t="shared" si="756"/>
        <v>0</v>
      </c>
      <c r="S1508" s="89">
        <f t="shared" si="737"/>
        <v>0</v>
      </c>
      <c r="T1508" s="98">
        <f t="shared" si="757"/>
        <v>8.5000000000000006E-2</v>
      </c>
      <c r="U1508" s="97">
        <f t="shared" si="736"/>
        <v>4</v>
      </c>
      <c r="V1508" s="97">
        <v>252</v>
      </c>
      <c r="W1508" s="96">
        <f t="shared" si="749"/>
        <v>1.001295759</v>
      </c>
      <c r="X1508" s="89">
        <f t="shared" si="750"/>
        <v>0</v>
      </c>
      <c r="Y1508" s="137">
        <f t="shared" si="751"/>
        <v>0</v>
      </c>
      <c r="Z1508" s="99" t="str">
        <f t="shared" si="759"/>
        <v>J=</v>
      </c>
      <c r="AA1508" s="94">
        <f t="shared" si="760"/>
        <v>46407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52"/>
        <v>46385</v>
      </c>
      <c r="B1509" s="89">
        <f t="shared" si="745"/>
        <v>0</v>
      </c>
      <c r="C1509" s="89">
        <f t="shared" si="739"/>
        <v>3.1009221856947988E-9</v>
      </c>
      <c r="D1509" s="90">
        <f t="shared" si="753"/>
        <v>7205.03</v>
      </c>
      <c r="E1509" s="91">
        <f t="shared" si="742"/>
        <v>7245.38</v>
      </c>
      <c r="F1509" s="92">
        <f t="shared" si="743"/>
        <v>46347</v>
      </c>
      <c r="G1509" s="93">
        <f t="shared" si="746"/>
        <v>5.6002542668107669E-3</v>
      </c>
      <c r="H1509" s="94">
        <f t="shared" si="744"/>
        <v>46407</v>
      </c>
      <c r="I1509" s="94">
        <f t="shared" si="747"/>
        <v>46407</v>
      </c>
      <c r="J1509" s="95">
        <f t="shared" si="754"/>
        <v>20</v>
      </c>
      <c r="K1509" s="95">
        <f t="shared" si="741"/>
        <v>5</v>
      </c>
      <c r="L1509" s="8">
        <f t="shared" si="755"/>
        <v>1.00139713</v>
      </c>
      <c r="M1509" s="96">
        <f t="shared" si="740"/>
        <v>1.0056002500000001</v>
      </c>
      <c r="N1509" s="96">
        <f t="shared" si="761"/>
        <v>1.2602824208293055</v>
      </c>
      <c r="O1509" s="89">
        <f t="shared" si="738"/>
        <v>1.26204319</v>
      </c>
      <c r="P1509" s="89">
        <f t="shared" si="748"/>
        <v>0</v>
      </c>
      <c r="Q1509" s="11">
        <f t="shared" si="758"/>
        <v>0</v>
      </c>
      <c r="R1509" s="7">
        <f t="shared" si="756"/>
        <v>0</v>
      </c>
      <c r="S1509" s="89">
        <f t="shared" si="737"/>
        <v>0</v>
      </c>
      <c r="T1509" s="98">
        <f t="shared" si="757"/>
        <v>8.5000000000000006E-2</v>
      </c>
      <c r="U1509" s="97">
        <f t="shared" ref="U1509:U1572" si="762">IF(Q1508&gt;0,1,IF(K1509=K1508,U1508,U1508+1))</f>
        <v>5</v>
      </c>
      <c r="V1509" s="97">
        <v>252</v>
      </c>
      <c r="W1509" s="96">
        <f t="shared" si="749"/>
        <v>1.0016199610000001</v>
      </c>
      <c r="X1509" s="89">
        <f t="shared" si="750"/>
        <v>0</v>
      </c>
      <c r="Y1509" s="137">
        <f t="shared" si="751"/>
        <v>0</v>
      </c>
      <c r="Z1509" s="99" t="str">
        <f t="shared" si="759"/>
        <v>J=</v>
      </c>
      <c r="AA1509" s="94">
        <f t="shared" si="760"/>
        <v>46407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52"/>
        <v>46386</v>
      </c>
      <c r="B1510" s="89">
        <f t="shared" si="745"/>
        <v>0</v>
      </c>
      <c r="C1510" s="89">
        <f t="shared" si="739"/>
        <v>3.1009221856947988E-9</v>
      </c>
      <c r="D1510" s="90">
        <f t="shared" si="753"/>
        <v>7205.03</v>
      </c>
      <c r="E1510" s="91">
        <f t="shared" si="742"/>
        <v>7245.38</v>
      </c>
      <c r="F1510" s="92">
        <f t="shared" si="743"/>
        <v>46347</v>
      </c>
      <c r="G1510" s="93">
        <f t="shared" si="746"/>
        <v>5.6002542668107669E-3</v>
      </c>
      <c r="H1510" s="94">
        <f t="shared" si="744"/>
        <v>46407</v>
      </c>
      <c r="I1510" s="94">
        <f t="shared" si="747"/>
        <v>46407</v>
      </c>
      <c r="J1510" s="95">
        <f t="shared" si="754"/>
        <v>20</v>
      </c>
      <c r="K1510" s="95">
        <f t="shared" si="741"/>
        <v>6</v>
      </c>
      <c r="L1510" s="8">
        <f t="shared" si="755"/>
        <v>1.0016767900000001</v>
      </c>
      <c r="M1510" s="96">
        <f t="shared" si="740"/>
        <v>1.0056002500000001</v>
      </c>
      <c r="N1510" s="96">
        <f t="shared" si="761"/>
        <v>1.2602824208293055</v>
      </c>
      <c r="O1510" s="89">
        <f t="shared" si="738"/>
        <v>1.26239564</v>
      </c>
      <c r="P1510" s="89">
        <f t="shared" si="748"/>
        <v>0</v>
      </c>
      <c r="Q1510" s="11">
        <f t="shared" si="758"/>
        <v>0</v>
      </c>
      <c r="R1510" s="7">
        <f t="shared" si="756"/>
        <v>0</v>
      </c>
      <c r="S1510" s="89">
        <f t="shared" si="737"/>
        <v>0</v>
      </c>
      <c r="T1510" s="98">
        <f t="shared" si="757"/>
        <v>8.5000000000000006E-2</v>
      </c>
      <c r="U1510" s="97">
        <f t="shared" si="762"/>
        <v>6</v>
      </c>
      <c r="V1510" s="97">
        <v>252</v>
      </c>
      <c r="W1510" s="96">
        <f t="shared" si="749"/>
        <v>1.0019442679999999</v>
      </c>
      <c r="X1510" s="89">
        <f t="shared" si="750"/>
        <v>0</v>
      </c>
      <c r="Y1510" s="137">
        <f t="shared" si="751"/>
        <v>0</v>
      </c>
      <c r="Z1510" s="99" t="str">
        <f t="shared" si="759"/>
        <v>J=</v>
      </c>
      <c r="AA1510" s="94">
        <f t="shared" si="760"/>
        <v>46407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52"/>
        <v>46387</v>
      </c>
      <c r="B1511" s="89">
        <f t="shared" si="745"/>
        <v>0</v>
      </c>
      <c r="C1511" s="89">
        <f t="shared" si="739"/>
        <v>3.1009221856947988E-9</v>
      </c>
      <c r="D1511" s="90">
        <f t="shared" si="753"/>
        <v>7205.03</v>
      </c>
      <c r="E1511" s="91">
        <f t="shared" si="742"/>
        <v>7245.38</v>
      </c>
      <c r="F1511" s="92">
        <f t="shared" si="743"/>
        <v>46347</v>
      </c>
      <c r="G1511" s="93">
        <f t="shared" si="746"/>
        <v>5.6002542668107669E-3</v>
      </c>
      <c r="H1511" s="94">
        <f t="shared" si="744"/>
        <v>46407</v>
      </c>
      <c r="I1511" s="94">
        <f t="shared" si="747"/>
        <v>46407</v>
      </c>
      <c r="J1511" s="95">
        <f t="shared" si="754"/>
        <v>20</v>
      </c>
      <c r="K1511" s="95">
        <f t="shared" si="741"/>
        <v>7</v>
      </c>
      <c r="L1511" s="8">
        <f t="shared" si="755"/>
        <v>1.00195653</v>
      </c>
      <c r="M1511" s="96">
        <f t="shared" si="740"/>
        <v>1.0056002500000001</v>
      </c>
      <c r="N1511" s="96">
        <f t="shared" si="761"/>
        <v>1.2602824208293055</v>
      </c>
      <c r="O1511" s="89">
        <f t="shared" si="738"/>
        <v>1.2627482000000001</v>
      </c>
      <c r="P1511" s="89">
        <f t="shared" si="748"/>
        <v>0</v>
      </c>
      <c r="Q1511" s="11">
        <f t="shared" si="758"/>
        <v>0</v>
      </c>
      <c r="R1511" s="7">
        <f t="shared" si="756"/>
        <v>0</v>
      </c>
      <c r="S1511" s="89">
        <f t="shared" ref="S1511:S1574" si="763">IF(R1511&gt;0,TRUNC(R1511*P1511,8),0)</f>
        <v>0</v>
      </c>
      <c r="T1511" s="98">
        <f t="shared" si="757"/>
        <v>8.5000000000000006E-2</v>
      </c>
      <c r="U1511" s="97">
        <f t="shared" si="762"/>
        <v>7</v>
      </c>
      <c r="V1511" s="97">
        <v>252</v>
      </c>
      <c r="W1511" s="96">
        <f t="shared" si="749"/>
        <v>1.00226868</v>
      </c>
      <c r="X1511" s="89">
        <f t="shared" si="750"/>
        <v>0</v>
      </c>
      <c r="Y1511" s="137">
        <f t="shared" si="751"/>
        <v>0</v>
      </c>
      <c r="Z1511" s="99" t="str">
        <f t="shared" si="759"/>
        <v>J=</v>
      </c>
      <c r="AA1511" s="94">
        <f t="shared" si="760"/>
        <v>46407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52"/>
        <v>46388</v>
      </c>
      <c r="B1512" s="89">
        <f t="shared" si="745"/>
        <v>0</v>
      </c>
      <c r="C1512" s="89">
        <f t="shared" si="739"/>
        <v>3.1009221856947988E-9</v>
      </c>
      <c r="D1512" s="90">
        <f t="shared" si="753"/>
        <v>7205.03</v>
      </c>
      <c r="E1512" s="91">
        <f t="shared" si="742"/>
        <v>7245.38</v>
      </c>
      <c r="F1512" s="92">
        <f t="shared" si="743"/>
        <v>46347</v>
      </c>
      <c r="G1512" s="93">
        <f t="shared" si="746"/>
        <v>5.6002542668107669E-3</v>
      </c>
      <c r="H1512" s="94">
        <f t="shared" si="744"/>
        <v>46407</v>
      </c>
      <c r="I1512" s="94">
        <f t="shared" si="747"/>
        <v>46407</v>
      </c>
      <c r="J1512" s="95">
        <f t="shared" si="754"/>
        <v>20</v>
      </c>
      <c r="K1512" s="95">
        <f t="shared" si="741"/>
        <v>8</v>
      </c>
      <c r="L1512" s="8">
        <f t="shared" si="755"/>
        <v>1.0022363400000001</v>
      </c>
      <c r="M1512" s="96">
        <f t="shared" si="740"/>
        <v>1.0056002500000001</v>
      </c>
      <c r="N1512" s="96">
        <f t="shared" si="761"/>
        <v>1.2602824208293055</v>
      </c>
      <c r="O1512" s="89">
        <f t="shared" si="738"/>
        <v>1.2631008399999999</v>
      </c>
      <c r="P1512" s="89">
        <f t="shared" si="748"/>
        <v>0</v>
      </c>
      <c r="Q1512" s="11">
        <f t="shared" si="758"/>
        <v>0</v>
      </c>
      <c r="R1512" s="7">
        <f t="shared" si="756"/>
        <v>0</v>
      </c>
      <c r="S1512" s="89">
        <f t="shared" si="763"/>
        <v>0</v>
      </c>
      <c r="T1512" s="98">
        <f t="shared" si="757"/>
        <v>8.5000000000000006E-2</v>
      </c>
      <c r="U1512" s="97">
        <f t="shared" si="762"/>
        <v>8</v>
      </c>
      <c r="V1512" s="97">
        <v>252</v>
      </c>
      <c r="W1512" s="96">
        <f t="shared" si="749"/>
        <v>1.0025931969999999</v>
      </c>
      <c r="X1512" s="89">
        <f t="shared" si="750"/>
        <v>0</v>
      </c>
      <c r="Y1512" s="137">
        <f t="shared" si="751"/>
        <v>0</v>
      </c>
      <c r="Z1512" s="99" t="str">
        <f t="shared" si="759"/>
        <v>J=</v>
      </c>
      <c r="AA1512" s="94">
        <f t="shared" si="760"/>
        <v>46407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52"/>
        <v>46389</v>
      </c>
      <c r="B1513" s="89">
        <f t="shared" si="745"/>
        <v>0</v>
      </c>
      <c r="C1513" s="89">
        <f t="shared" si="739"/>
        <v>3.1009221856947988E-9</v>
      </c>
      <c r="D1513" s="90">
        <f t="shared" si="753"/>
        <v>7205.03</v>
      </c>
      <c r="E1513" s="91">
        <f t="shared" si="742"/>
        <v>7245.38</v>
      </c>
      <c r="F1513" s="92">
        <f t="shared" si="743"/>
        <v>46347</v>
      </c>
      <c r="G1513" s="93">
        <f t="shared" si="746"/>
        <v>5.6002542668107669E-3</v>
      </c>
      <c r="H1513" s="94">
        <f t="shared" si="744"/>
        <v>46407</v>
      </c>
      <c r="I1513" s="94">
        <f t="shared" si="747"/>
        <v>46407</v>
      </c>
      <c r="J1513" s="95">
        <f t="shared" si="754"/>
        <v>20</v>
      </c>
      <c r="K1513" s="95">
        <f t="shared" si="741"/>
        <v>8</v>
      </c>
      <c r="L1513" s="8">
        <f t="shared" si="755"/>
        <v>1.0022363400000001</v>
      </c>
      <c r="M1513" s="96">
        <f t="shared" si="740"/>
        <v>1.0056002500000001</v>
      </c>
      <c r="N1513" s="96">
        <f t="shared" si="761"/>
        <v>1.2602824208293055</v>
      </c>
      <c r="O1513" s="89">
        <f t="shared" ref="O1513:O1576" si="764">TRUNC(TRUNC((L1513*N1513),15),8)</f>
        <v>1.2631008399999999</v>
      </c>
      <c r="P1513" s="89">
        <f t="shared" si="748"/>
        <v>0</v>
      </c>
      <c r="Q1513" s="11">
        <f t="shared" si="758"/>
        <v>0</v>
      </c>
      <c r="R1513" s="7">
        <f t="shared" si="756"/>
        <v>0</v>
      </c>
      <c r="S1513" s="89">
        <f t="shared" si="763"/>
        <v>0</v>
      </c>
      <c r="T1513" s="98">
        <f t="shared" si="757"/>
        <v>8.5000000000000006E-2</v>
      </c>
      <c r="U1513" s="97">
        <f t="shared" si="762"/>
        <v>8</v>
      </c>
      <c r="V1513" s="97">
        <v>252</v>
      </c>
      <c r="W1513" s="96">
        <f t="shared" si="749"/>
        <v>1.0025931969999999</v>
      </c>
      <c r="X1513" s="89">
        <f t="shared" si="750"/>
        <v>0</v>
      </c>
      <c r="Y1513" s="137">
        <f t="shared" si="751"/>
        <v>0</v>
      </c>
      <c r="Z1513" s="99" t="str">
        <f t="shared" si="759"/>
        <v>J=</v>
      </c>
      <c r="AA1513" s="94">
        <f t="shared" si="760"/>
        <v>46407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52"/>
        <v>46390</v>
      </c>
      <c r="B1514" s="89">
        <f t="shared" si="745"/>
        <v>0</v>
      </c>
      <c r="C1514" s="89">
        <f t="shared" ref="C1514:C1577" si="765">C1513-(S1513/O1513)</f>
        <v>3.1009221856947988E-9</v>
      </c>
      <c r="D1514" s="90">
        <f t="shared" si="753"/>
        <v>7205.03</v>
      </c>
      <c r="E1514" s="91">
        <f t="shared" si="742"/>
        <v>7245.38</v>
      </c>
      <c r="F1514" s="92">
        <f t="shared" si="743"/>
        <v>46347</v>
      </c>
      <c r="G1514" s="93">
        <f t="shared" si="746"/>
        <v>5.6002542668107669E-3</v>
      </c>
      <c r="H1514" s="94">
        <f t="shared" si="744"/>
        <v>46407</v>
      </c>
      <c r="I1514" s="94">
        <f t="shared" si="747"/>
        <v>46407</v>
      </c>
      <c r="J1514" s="95">
        <f t="shared" si="754"/>
        <v>20</v>
      </c>
      <c r="K1514" s="95">
        <f t="shared" si="741"/>
        <v>8</v>
      </c>
      <c r="L1514" s="8">
        <f t="shared" si="755"/>
        <v>1.0022363400000001</v>
      </c>
      <c r="M1514" s="96">
        <f t="shared" ref="M1514:M1577" si="766">IF(I1514&gt;I1513,L1513,M1513)</f>
        <v>1.0056002500000001</v>
      </c>
      <c r="N1514" s="96">
        <f t="shared" si="761"/>
        <v>1.2602824208293055</v>
      </c>
      <c r="O1514" s="89">
        <f t="shared" si="764"/>
        <v>1.2631008399999999</v>
      </c>
      <c r="P1514" s="89">
        <f t="shared" si="748"/>
        <v>0</v>
      </c>
      <c r="Q1514" s="11">
        <f t="shared" si="758"/>
        <v>0</v>
      </c>
      <c r="R1514" s="7">
        <f t="shared" si="756"/>
        <v>0</v>
      </c>
      <c r="S1514" s="89">
        <f t="shared" si="763"/>
        <v>0</v>
      </c>
      <c r="T1514" s="98">
        <f t="shared" si="757"/>
        <v>8.5000000000000006E-2</v>
      </c>
      <c r="U1514" s="97">
        <f t="shared" si="762"/>
        <v>8</v>
      </c>
      <c r="V1514" s="97">
        <v>252</v>
      </c>
      <c r="W1514" s="96">
        <f t="shared" si="749"/>
        <v>1.0025931969999999</v>
      </c>
      <c r="X1514" s="89">
        <f t="shared" si="750"/>
        <v>0</v>
      </c>
      <c r="Y1514" s="137">
        <f t="shared" si="751"/>
        <v>0</v>
      </c>
      <c r="Z1514" s="99" t="str">
        <f t="shared" si="759"/>
        <v>J=</v>
      </c>
      <c r="AA1514" s="94">
        <f t="shared" si="760"/>
        <v>46407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52"/>
        <v>46391</v>
      </c>
      <c r="B1515" s="89">
        <f t="shared" si="745"/>
        <v>0</v>
      </c>
      <c r="C1515" s="89">
        <f t="shared" si="765"/>
        <v>3.1009221856947988E-9</v>
      </c>
      <c r="D1515" s="90">
        <f t="shared" si="753"/>
        <v>7205.03</v>
      </c>
      <c r="E1515" s="91">
        <f t="shared" si="742"/>
        <v>7245.38</v>
      </c>
      <c r="F1515" s="92">
        <f t="shared" si="743"/>
        <v>46347</v>
      </c>
      <c r="G1515" s="93">
        <f t="shared" si="746"/>
        <v>5.6002542668107669E-3</v>
      </c>
      <c r="H1515" s="94">
        <f t="shared" si="744"/>
        <v>46407</v>
      </c>
      <c r="I1515" s="94">
        <f t="shared" si="747"/>
        <v>46407</v>
      </c>
      <c r="J1515" s="95">
        <f t="shared" si="754"/>
        <v>20</v>
      </c>
      <c r="K1515" s="95">
        <f t="shared" ref="K1515:K1578" si="767">(J1515-(NETWORKDAYS(A1515,I1515,AD$201:AD$502)-1))</f>
        <v>8</v>
      </c>
      <c r="L1515" s="8">
        <f t="shared" si="755"/>
        <v>1.0022363400000001</v>
      </c>
      <c r="M1515" s="96">
        <f t="shared" si="766"/>
        <v>1.0056002500000001</v>
      </c>
      <c r="N1515" s="96">
        <f t="shared" si="761"/>
        <v>1.2602824208293055</v>
      </c>
      <c r="O1515" s="89">
        <f t="shared" si="764"/>
        <v>1.2631008399999999</v>
      </c>
      <c r="P1515" s="89">
        <f t="shared" si="748"/>
        <v>0</v>
      </c>
      <c r="Q1515" s="11">
        <f t="shared" si="758"/>
        <v>0</v>
      </c>
      <c r="R1515" s="7">
        <f t="shared" si="756"/>
        <v>0</v>
      </c>
      <c r="S1515" s="89">
        <f t="shared" si="763"/>
        <v>0</v>
      </c>
      <c r="T1515" s="98">
        <f t="shared" si="757"/>
        <v>8.5000000000000006E-2</v>
      </c>
      <c r="U1515" s="97">
        <f t="shared" si="762"/>
        <v>8</v>
      </c>
      <c r="V1515" s="97">
        <v>252</v>
      </c>
      <c r="W1515" s="96">
        <f t="shared" si="749"/>
        <v>1.0025931969999999</v>
      </c>
      <c r="X1515" s="89">
        <f t="shared" si="750"/>
        <v>0</v>
      </c>
      <c r="Y1515" s="137">
        <f t="shared" si="751"/>
        <v>0</v>
      </c>
      <c r="Z1515" s="99" t="str">
        <f t="shared" si="759"/>
        <v>J=</v>
      </c>
      <c r="AA1515" s="94">
        <f t="shared" si="760"/>
        <v>46407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52"/>
        <v>46392</v>
      </c>
      <c r="B1516" s="89">
        <f t="shared" si="745"/>
        <v>0</v>
      </c>
      <c r="C1516" s="89">
        <f t="shared" si="765"/>
        <v>3.1009221856947988E-9</v>
      </c>
      <c r="D1516" s="90">
        <f t="shared" si="753"/>
        <v>7205.03</v>
      </c>
      <c r="E1516" s="91">
        <f t="shared" ref="E1516:E1579" si="768">IF($K1516=1,VLOOKUP($A1515,$AO$10:$AS$200,4),E1515)</f>
        <v>7245.38</v>
      </c>
      <c r="F1516" s="92">
        <f t="shared" ref="F1516:F1579" si="769">IF($K1516=1,VLOOKUP($A1515,$AO$10:$AS$200,5),F1515)</f>
        <v>46347</v>
      </c>
      <c r="G1516" s="93">
        <f t="shared" si="746"/>
        <v>5.6002542668107669E-3</v>
      </c>
      <c r="H1516" s="94">
        <f t="shared" ref="H1516:H1579" si="770">IF(DAY(A1516)=H$9,VLOOKUP(A1516,AH$118:AN$450,4),H1515)</f>
        <v>46407</v>
      </c>
      <c r="I1516" s="94">
        <f t="shared" si="747"/>
        <v>46407</v>
      </c>
      <c r="J1516" s="95">
        <f t="shared" si="754"/>
        <v>20</v>
      </c>
      <c r="K1516" s="95">
        <f t="shared" si="767"/>
        <v>9</v>
      </c>
      <c r="L1516" s="8">
        <f t="shared" si="755"/>
        <v>1.0025162400000001</v>
      </c>
      <c r="M1516" s="96">
        <f t="shared" si="766"/>
        <v>1.0056002500000001</v>
      </c>
      <c r="N1516" s="96">
        <f t="shared" si="761"/>
        <v>1.2602824208293055</v>
      </c>
      <c r="O1516" s="89">
        <f t="shared" si="764"/>
        <v>1.2634535899999999</v>
      </c>
      <c r="P1516" s="89">
        <f t="shared" si="748"/>
        <v>0</v>
      </c>
      <c r="Q1516" s="11">
        <f t="shared" si="758"/>
        <v>0</v>
      </c>
      <c r="R1516" s="7">
        <f t="shared" si="756"/>
        <v>0</v>
      </c>
      <c r="S1516" s="89">
        <f t="shared" si="763"/>
        <v>0</v>
      </c>
      <c r="T1516" s="98">
        <f t="shared" si="757"/>
        <v>8.5000000000000006E-2</v>
      </c>
      <c r="U1516" s="97">
        <f t="shared" si="762"/>
        <v>9</v>
      </c>
      <c r="V1516" s="97">
        <v>252</v>
      </c>
      <c r="W1516" s="96">
        <f t="shared" si="749"/>
        <v>1.0029178190000001</v>
      </c>
      <c r="X1516" s="89">
        <f t="shared" si="750"/>
        <v>0</v>
      </c>
      <c r="Y1516" s="137">
        <f t="shared" si="751"/>
        <v>0</v>
      </c>
      <c r="Z1516" s="99" t="str">
        <f t="shared" si="759"/>
        <v>J=</v>
      </c>
      <c r="AA1516" s="94">
        <f t="shared" si="760"/>
        <v>46407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52"/>
        <v>46393</v>
      </c>
      <c r="B1517" s="89">
        <f t="shared" si="745"/>
        <v>0</v>
      </c>
      <c r="C1517" s="89">
        <f t="shared" si="765"/>
        <v>3.1009221856947988E-9</v>
      </c>
      <c r="D1517" s="90">
        <f t="shared" si="753"/>
        <v>7205.03</v>
      </c>
      <c r="E1517" s="91">
        <f t="shared" si="768"/>
        <v>7245.38</v>
      </c>
      <c r="F1517" s="92">
        <f t="shared" si="769"/>
        <v>46347</v>
      </c>
      <c r="G1517" s="93">
        <f t="shared" si="746"/>
        <v>5.6002542668107669E-3</v>
      </c>
      <c r="H1517" s="94">
        <f t="shared" si="770"/>
        <v>46407</v>
      </c>
      <c r="I1517" s="94">
        <f t="shared" si="747"/>
        <v>46407</v>
      </c>
      <c r="J1517" s="95">
        <f t="shared" si="754"/>
        <v>20</v>
      </c>
      <c r="K1517" s="95">
        <f t="shared" si="767"/>
        <v>10</v>
      </c>
      <c r="L1517" s="8">
        <f t="shared" si="755"/>
        <v>1.0027962100000001</v>
      </c>
      <c r="M1517" s="96">
        <f t="shared" si="766"/>
        <v>1.0056002500000001</v>
      </c>
      <c r="N1517" s="96">
        <f t="shared" si="761"/>
        <v>1.2602824208293055</v>
      </c>
      <c r="O1517" s="89">
        <f t="shared" si="764"/>
        <v>1.26380643</v>
      </c>
      <c r="P1517" s="89">
        <f t="shared" si="748"/>
        <v>0</v>
      </c>
      <c r="Q1517" s="11">
        <f t="shared" si="758"/>
        <v>0</v>
      </c>
      <c r="R1517" s="7">
        <f t="shared" si="756"/>
        <v>0</v>
      </c>
      <c r="S1517" s="89">
        <f t="shared" si="763"/>
        <v>0</v>
      </c>
      <c r="T1517" s="98">
        <f t="shared" si="757"/>
        <v>8.5000000000000006E-2</v>
      </c>
      <c r="U1517" s="97">
        <f t="shared" si="762"/>
        <v>10</v>
      </c>
      <c r="V1517" s="97">
        <v>252</v>
      </c>
      <c r="W1517" s="96">
        <f t="shared" si="749"/>
        <v>1.0032425469999999</v>
      </c>
      <c r="X1517" s="89">
        <f t="shared" si="750"/>
        <v>0</v>
      </c>
      <c r="Y1517" s="137">
        <f t="shared" si="751"/>
        <v>0</v>
      </c>
      <c r="Z1517" s="99" t="str">
        <f t="shared" si="759"/>
        <v>J=</v>
      </c>
      <c r="AA1517" s="94">
        <f t="shared" si="760"/>
        <v>46407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52"/>
        <v>46394</v>
      </c>
      <c r="B1518" s="89">
        <f t="shared" si="745"/>
        <v>0</v>
      </c>
      <c r="C1518" s="89">
        <f t="shared" si="765"/>
        <v>3.1009221856947988E-9</v>
      </c>
      <c r="D1518" s="90">
        <f t="shared" si="753"/>
        <v>7205.03</v>
      </c>
      <c r="E1518" s="91">
        <f t="shared" si="768"/>
        <v>7245.38</v>
      </c>
      <c r="F1518" s="92">
        <f t="shared" si="769"/>
        <v>46347</v>
      </c>
      <c r="G1518" s="93">
        <f t="shared" si="746"/>
        <v>5.6002542668107669E-3</v>
      </c>
      <c r="H1518" s="94">
        <f t="shared" si="770"/>
        <v>46407</v>
      </c>
      <c r="I1518" s="94">
        <f t="shared" si="747"/>
        <v>46407</v>
      </c>
      <c r="J1518" s="95">
        <f t="shared" si="754"/>
        <v>20</v>
      </c>
      <c r="K1518" s="95">
        <f t="shared" si="767"/>
        <v>11</v>
      </c>
      <c r="L1518" s="8">
        <f t="shared" si="755"/>
        <v>1.0030762600000001</v>
      </c>
      <c r="M1518" s="96">
        <f t="shared" si="766"/>
        <v>1.0056002500000001</v>
      </c>
      <c r="N1518" s="96">
        <f t="shared" si="761"/>
        <v>1.2602824208293055</v>
      </c>
      <c r="O1518" s="89">
        <f t="shared" si="764"/>
        <v>1.26415937</v>
      </c>
      <c r="P1518" s="89">
        <f t="shared" si="748"/>
        <v>0</v>
      </c>
      <c r="Q1518" s="11">
        <f t="shared" si="758"/>
        <v>0</v>
      </c>
      <c r="R1518" s="7">
        <f t="shared" si="756"/>
        <v>0</v>
      </c>
      <c r="S1518" s="89">
        <f t="shared" si="763"/>
        <v>0</v>
      </c>
      <c r="T1518" s="98">
        <f t="shared" si="757"/>
        <v>8.5000000000000006E-2</v>
      </c>
      <c r="U1518" s="97">
        <f t="shared" si="762"/>
        <v>11</v>
      </c>
      <c r="V1518" s="97">
        <v>252</v>
      </c>
      <c r="W1518" s="96">
        <f t="shared" si="749"/>
        <v>1.0035673789999999</v>
      </c>
      <c r="X1518" s="89">
        <f t="shared" si="750"/>
        <v>0</v>
      </c>
      <c r="Y1518" s="137">
        <f t="shared" si="751"/>
        <v>0</v>
      </c>
      <c r="Z1518" s="99" t="str">
        <f t="shared" si="759"/>
        <v>J=</v>
      </c>
      <c r="AA1518" s="94">
        <f t="shared" si="760"/>
        <v>46407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52"/>
        <v>46395</v>
      </c>
      <c r="B1519" s="89">
        <f t="shared" si="745"/>
        <v>0</v>
      </c>
      <c r="C1519" s="89">
        <f t="shared" si="765"/>
        <v>3.1009221856947988E-9</v>
      </c>
      <c r="D1519" s="90">
        <f t="shared" si="753"/>
        <v>7205.03</v>
      </c>
      <c r="E1519" s="91">
        <f t="shared" si="768"/>
        <v>7245.38</v>
      </c>
      <c r="F1519" s="92">
        <f t="shared" si="769"/>
        <v>46347</v>
      </c>
      <c r="G1519" s="93">
        <f t="shared" si="746"/>
        <v>5.6002542668107669E-3</v>
      </c>
      <c r="H1519" s="94">
        <f t="shared" si="770"/>
        <v>46407</v>
      </c>
      <c r="I1519" s="94">
        <f t="shared" si="747"/>
        <v>46407</v>
      </c>
      <c r="J1519" s="95">
        <f t="shared" si="754"/>
        <v>20</v>
      </c>
      <c r="K1519" s="95">
        <f t="shared" si="767"/>
        <v>12</v>
      </c>
      <c r="L1519" s="8">
        <f t="shared" si="755"/>
        <v>1.00335639</v>
      </c>
      <c r="M1519" s="96">
        <f t="shared" si="766"/>
        <v>1.0056002500000001</v>
      </c>
      <c r="N1519" s="96">
        <f t="shared" si="761"/>
        <v>1.2602824208293055</v>
      </c>
      <c r="O1519" s="89">
        <f t="shared" si="764"/>
        <v>1.26451242</v>
      </c>
      <c r="P1519" s="89">
        <f t="shared" si="748"/>
        <v>0</v>
      </c>
      <c r="Q1519" s="11">
        <f t="shared" si="758"/>
        <v>0</v>
      </c>
      <c r="R1519" s="7">
        <f t="shared" si="756"/>
        <v>0</v>
      </c>
      <c r="S1519" s="89">
        <f t="shared" si="763"/>
        <v>0</v>
      </c>
      <c r="T1519" s="98">
        <f t="shared" si="757"/>
        <v>8.5000000000000006E-2</v>
      </c>
      <c r="U1519" s="97">
        <f t="shared" si="762"/>
        <v>12</v>
      </c>
      <c r="V1519" s="97">
        <v>252</v>
      </c>
      <c r="W1519" s="96">
        <f t="shared" si="749"/>
        <v>1.003892317</v>
      </c>
      <c r="X1519" s="89">
        <f t="shared" si="750"/>
        <v>0</v>
      </c>
      <c r="Y1519" s="137">
        <f t="shared" si="751"/>
        <v>0</v>
      </c>
      <c r="Z1519" s="99" t="str">
        <f t="shared" si="759"/>
        <v>J=</v>
      </c>
      <c r="AA1519" s="94">
        <f t="shared" si="760"/>
        <v>46407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52"/>
        <v>46396</v>
      </c>
      <c r="B1520" s="89">
        <f t="shared" si="745"/>
        <v>0</v>
      </c>
      <c r="C1520" s="89">
        <f t="shared" si="765"/>
        <v>3.1009221856947988E-9</v>
      </c>
      <c r="D1520" s="90">
        <f t="shared" si="753"/>
        <v>7205.03</v>
      </c>
      <c r="E1520" s="91">
        <f t="shared" si="768"/>
        <v>7245.38</v>
      </c>
      <c r="F1520" s="92">
        <f t="shared" si="769"/>
        <v>46347</v>
      </c>
      <c r="G1520" s="93">
        <f t="shared" si="746"/>
        <v>5.6002542668107669E-3</v>
      </c>
      <c r="H1520" s="94">
        <f t="shared" si="770"/>
        <v>46407</v>
      </c>
      <c r="I1520" s="94">
        <f t="shared" si="747"/>
        <v>46407</v>
      </c>
      <c r="J1520" s="95">
        <f t="shared" si="754"/>
        <v>20</v>
      </c>
      <c r="K1520" s="95">
        <f t="shared" si="767"/>
        <v>13</v>
      </c>
      <c r="L1520" s="8">
        <f t="shared" si="755"/>
        <v>1.0036366000000001</v>
      </c>
      <c r="M1520" s="96">
        <f t="shared" si="766"/>
        <v>1.0056002500000001</v>
      </c>
      <c r="N1520" s="96">
        <f t="shared" si="761"/>
        <v>1.2602824208293055</v>
      </c>
      <c r="O1520" s="89">
        <f t="shared" si="764"/>
        <v>1.2648655600000001</v>
      </c>
      <c r="P1520" s="89">
        <f t="shared" si="748"/>
        <v>0</v>
      </c>
      <c r="Q1520" s="11">
        <f t="shared" si="758"/>
        <v>0</v>
      </c>
      <c r="R1520" s="7">
        <f t="shared" si="756"/>
        <v>0</v>
      </c>
      <c r="S1520" s="89">
        <f t="shared" si="763"/>
        <v>0</v>
      </c>
      <c r="T1520" s="98">
        <f t="shared" si="757"/>
        <v>8.5000000000000006E-2</v>
      </c>
      <c r="U1520" s="97">
        <f t="shared" si="762"/>
        <v>13</v>
      </c>
      <c r="V1520" s="97">
        <v>252</v>
      </c>
      <c r="W1520" s="96">
        <f t="shared" si="749"/>
        <v>1.0042173590000001</v>
      </c>
      <c r="X1520" s="89">
        <f t="shared" si="750"/>
        <v>0</v>
      </c>
      <c r="Y1520" s="137">
        <f t="shared" si="751"/>
        <v>0</v>
      </c>
      <c r="Z1520" s="99" t="str">
        <f t="shared" si="759"/>
        <v>J=</v>
      </c>
      <c r="AA1520" s="94">
        <f t="shared" si="760"/>
        <v>46407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52"/>
        <v>46397</v>
      </c>
      <c r="B1521" s="89">
        <f t="shared" si="745"/>
        <v>0</v>
      </c>
      <c r="C1521" s="89">
        <f t="shared" si="765"/>
        <v>3.1009221856947988E-9</v>
      </c>
      <c r="D1521" s="90">
        <f t="shared" si="753"/>
        <v>7205.03</v>
      </c>
      <c r="E1521" s="91">
        <f t="shared" si="768"/>
        <v>7245.38</v>
      </c>
      <c r="F1521" s="92">
        <f t="shared" si="769"/>
        <v>46347</v>
      </c>
      <c r="G1521" s="93">
        <f t="shared" si="746"/>
        <v>5.6002542668107669E-3</v>
      </c>
      <c r="H1521" s="94">
        <f t="shared" si="770"/>
        <v>46407</v>
      </c>
      <c r="I1521" s="94">
        <f t="shared" si="747"/>
        <v>46407</v>
      </c>
      <c r="J1521" s="95">
        <f t="shared" si="754"/>
        <v>20</v>
      </c>
      <c r="K1521" s="95">
        <f t="shared" si="767"/>
        <v>13</v>
      </c>
      <c r="L1521" s="8">
        <f t="shared" si="755"/>
        <v>1.0036366000000001</v>
      </c>
      <c r="M1521" s="96">
        <f t="shared" si="766"/>
        <v>1.0056002500000001</v>
      </c>
      <c r="N1521" s="96">
        <f t="shared" si="761"/>
        <v>1.2602824208293055</v>
      </c>
      <c r="O1521" s="89">
        <f t="shared" si="764"/>
        <v>1.2648655600000001</v>
      </c>
      <c r="P1521" s="89">
        <f t="shared" si="748"/>
        <v>0</v>
      </c>
      <c r="Q1521" s="11">
        <f t="shared" si="758"/>
        <v>0</v>
      </c>
      <c r="R1521" s="7">
        <f t="shared" si="756"/>
        <v>0</v>
      </c>
      <c r="S1521" s="89">
        <f t="shared" si="763"/>
        <v>0</v>
      </c>
      <c r="T1521" s="98">
        <f t="shared" si="757"/>
        <v>8.5000000000000006E-2</v>
      </c>
      <c r="U1521" s="97">
        <f t="shared" si="762"/>
        <v>13</v>
      </c>
      <c r="V1521" s="97">
        <v>252</v>
      </c>
      <c r="W1521" s="96">
        <f t="shared" si="749"/>
        <v>1.0042173590000001</v>
      </c>
      <c r="X1521" s="89">
        <f t="shared" si="750"/>
        <v>0</v>
      </c>
      <c r="Y1521" s="137">
        <f t="shared" si="751"/>
        <v>0</v>
      </c>
      <c r="Z1521" s="99" t="str">
        <f t="shared" si="759"/>
        <v>J=</v>
      </c>
      <c r="AA1521" s="94">
        <f t="shared" si="760"/>
        <v>46407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52"/>
        <v>46398</v>
      </c>
      <c r="B1522" s="89">
        <f t="shared" si="745"/>
        <v>0</v>
      </c>
      <c r="C1522" s="89">
        <f t="shared" si="765"/>
        <v>3.1009221856947988E-9</v>
      </c>
      <c r="D1522" s="90">
        <f t="shared" si="753"/>
        <v>7205.03</v>
      </c>
      <c r="E1522" s="91">
        <f t="shared" si="768"/>
        <v>7245.38</v>
      </c>
      <c r="F1522" s="92">
        <f t="shared" si="769"/>
        <v>46347</v>
      </c>
      <c r="G1522" s="93">
        <f t="shared" si="746"/>
        <v>5.6002542668107669E-3</v>
      </c>
      <c r="H1522" s="94">
        <f t="shared" si="770"/>
        <v>46407</v>
      </c>
      <c r="I1522" s="94">
        <f t="shared" si="747"/>
        <v>46407</v>
      </c>
      <c r="J1522" s="95">
        <f t="shared" si="754"/>
        <v>20</v>
      </c>
      <c r="K1522" s="95">
        <f t="shared" si="767"/>
        <v>13</v>
      </c>
      <c r="L1522" s="8">
        <f t="shared" si="755"/>
        <v>1.0036366000000001</v>
      </c>
      <c r="M1522" s="96">
        <f t="shared" si="766"/>
        <v>1.0056002500000001</v>
      </c>
      <c r="N1522" s="96">
        <f t="shared" si="761"/>
        <v>1.2602824208293055</v>
      </c>
      <c r="O1522" s="89">
        <f t="shared" si="764"/>
        <v>1.2648655600000001</v>
      </c>
      <c r="P1522" s="89">
        <f t="shared" si="748"/>
        <v>0</v>
      </c>
      <c r="Q1522" s="11">
        <f t="shared" si="758"/>
        <v>0</v>
      </c>
      <c r="R1522" s="7">
        <f t="shared" si="756"/>
        <v>0</v>
      </c>
      <c r="S1522" s="89">
        <f t="shared" si="763"/>
        <v>0</v>
      </c>
      <c r="T1522" s="98">
        <f t="shared" si="757"/>
        <v>8.5000000000000006E-2</v>
      </c>
      <c r="U1522" s="97">
        <f t="shared" si="762"/>
        <v>13</v>
      </c>
      <c r="V1522" s="97">
        <v>252</v>
      </c>
      <c r="W1522" s="96">
        <f t="shared" si="749"/>
        <v>1.0042173590000001</v>
      </c>
      <c r="X1522" s="89">
        <f t="shared" si="750"/>
        <v>0</v>
      </c>
      <c r="Y1522" s="137">
        <f t="shared" si="751"/>
        <v>0</v>
      </c>
      <c r="Z1522" s="99" t="str">
        <f t="shared" si="759"/>
        <v>J=</v>
      </c>
      <c r="AA1522" s="94">
        <f t="shared" si="760"/>
        <v>46407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52"/>
        <v>46399</v>
      </c>
      <c r="B1523" s="89">
        <f t="shared" si="745"/>
        <v>0</v>
      </c>
      <c r="C1523" s="89">
        <f t="shared" si="765"/>
        <v>3.1009221856947988E-9</v>
      </c>
      <c r="D1523" s="90">
        <f t="shared" si="753"/>
        <v>7205.03</v>
      </c>
      <c r="E1523" s="91">
        <f t="shared" si="768"/>
        <v>7245.38</v>
      </c>
      <c r="F1523" s="92">
        <f t="shared" si="769"/>
        <v>46347</v>
      </c>
      <c r="G1523" s="93">
        <f t="shared" si="746"/>
        <v>5.6002542668107669E-3</v>
      </c>
      <c r="H1523" s="94">
        <f t="shared" si="770"/>
        <v>46407</v>
      </c>
      <c r="I1523" s="94">
        <f t="shared" si="747"/>
        <v>46407</v>
      </c>
      <c r="J1523" s="95">
        <f t="shared" si="754"/>
        <v>20</v>
      </c>
      <c r="K1523" s="95">
        <f t="shared" si="767"/>
        <v>14</v>
      </c>
      <c r="L1523" s="8">
        <f t="shared" si="755"/>
        <v>1.00391689</v>
      </c>
      <c r="M1523" s="96">
        <f t="shared" si="766"/>
        <v>1.0056002500000001</v>
      </c>
      <c r="N1523" s="96">
        <f t="shared" si="761"/>
        <v>1.2602824208293055</v>
      </c>
      <c r="O1523" s="89">
        <f t="shared" si="764"/>
        <v>1.2652188</v>
      </c>
      <c r="P1523" s="89">
        <f t="shared" si="748"/>
        <v>0</v>
      </c>
      <c r="Q1523" s="11">
        <f t="shared" si="758"/>
        <v>0</v>
      </c>
      <c r="R1523" s="7">
        <f t="shared" si="756"/>
        <v>0</v>
      </c>
      <c r="S1523" s="89">
        <f t="shared" si="763"/>
        <v>0</v>
      </c>
      <c r="T1523" s="98">
        <f t="shared" si="757"/>
        <v>8.5000000000000006E-2</v>
      </c>
      <c r="U1523" s="97">
        <f t="shared" si="762"/>
        <v>14</v>
      </c>
      <c r="V1523" s="97">
        <v>252</v>
      </c>
      <c r="W1523" s="96">
        <f t="shared" si="749"/>
        <v>1.0045425079999999</v>
      </c>
      <c r="X1523" s="89">
        <f t="shared" si="750"/>
        <v>0</v>
      </c>
      <c r="Y1523" s="137">
        <f t="shared" si="751"/>
        <v>0</v>
      </c>
      <c r="Z1523" s="99" t="str">
        <f t="shared" si="759"/>
        <v>J=</v>
      </c>
      <c r="AA1523" s="94">
        <f t="shared" si="760"/>
        <v>46407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52"/>
        <v>46400</v>
      </c>
      <c r="B1524" s="89">
        <f t="shared" si="745"/>
        <v>0</v>
      </c>
      <c r="C1524" s="89">
        <f t="shared" si="765"/>
        <v>3.1009221856947988E-9</v>
      </c>
      <c r="D1524" s="90">
        <f t="shared" si="753"/>
        <v>7205.03</v>
      </c>
      <c r="E1524" s="91">
        <f t="shared" si="768"/>
        <v>7245.38</v>
      </c>
      <c r="F1524" s="92">
        <f t="shared" si="769"/>
        <v>46347</v>
      </c>
      <c r="G1524" s="93">
        <f t="shared" si="746"/>
        <v>5.6002542668107669E-3</v>
      </c>
      <c r="H1524" s="94">
        <f t="shared" si="770"/>
        <v>46407</v>
      </c>
      <c r="I1524" s="94">
        <f t="shared" si="747"/>
        <v>46407</v>
      </c>
      <c r="J1524" s="95">
        <f t="shared" si="754"/>
        <v>20</v>
      </c>
      <c r="K1524" s="95">
        <f t="shared" si="767"/>
        <v>15</v>
      </c>
      <c r="L1524" s="8">
        <f t="shared" si="755"/>
        <v>1.00419725</v>
      </c>
      <c r="M1524" s="96">
        <f t="shared" si="766"/>
        <v>1.0056002500000001</v>
      </c>
      <c r="N1524" s="96">
        <f t="shared" si="761"/>
        <v>1.2602824208293055</v>
      </c>
      <c r="O1524" s="89">
        <f t="shared" si="764"/>
        <v>1.26557214</v>
      </c>
      <c r="P1524" s="89">
        <f t="shared" si="748"/>
        <v>0</v>
      </c>
      <c r="Q1524" s="11">
        <f t="shared" si="758"/>
        <v>0</v>
      </c>
      <c r="R1524" s="7">
        <f t="shared" si="756"/>
        <v>0</v>
      </c>
      <c r="S1524" s="89">
        <f t="shared" si="763"/>
        <v>0</v>
      </c>
      <c r="T1524" s="98">
        <f t="shared" si="757"/>
        <v>8.5000000000000006E-2</v>
      </c>
      <c r="U1524" s="97">
        <f t="shared" si="762"/>
        <v>15</v>
      </c>
      <c r="V1524" s="97">
        <v>252</v>
      </c>
      <c r="W1524" s="96">
        <f t="shared" si="749"/>
        <v>1.0048677610000001</v>
      </c>
      <c r="X1524" s="89">
        <f t="shared" si="750"/>
        <v>0</v>
      </c>
      <c r="Y1524" s="137">
        <f t="shared" si="751"/>
        <v>0</v>
      </c>
      <c r="Z1524" s="99" t="str">
        <f t="shared" si="759"/>
        <v>J=</v>
      </c>
      <c r="AA1524" s="94">
        <f t="shared" si="760"/>
        <v>46407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52"/>
        <v>46401</v>
      </c>
      <c r="B1525" s="89">
        <f t="shared" si="745"/>
        <v>0</v>
      </c>
      <c r="C1525" s="89">
        <f t="shared" si="765"/>
        <v>3.1009221856947988E-9</v>
      </c>
      <c r="D1525" s="90">
        <f t="shared" si="753"/>
        <v>7205.03</v>
      </c>
      <c r="E1525" s="91">
        <f t="shared" si="768"/>
        <v>7245.38</v>
      </c>
      <c r="F1525" s="92">
        <f t="shared" si="769"/>
        <v>46347</v>
      </c>
      <c r="G1525" s="93">
        <f t="shared" si="746"/>
        <v>5.6002542668107669E-3</v>
      </c>
      <c r="H1525" s="94">
        <f t="shared" si="770"/>
        <v>46407</v>
      </c>
      <c r="I1525" s="94">
        <f t="shared" si="747"/>
        <v>46407</v>
      </c>
      <c r="J1525" s="95">
        <f t="shared" si="754"/>
        <v>20</v>
      </c>
      <c r="K1525" s="95">
        <f t="shared" si="767"/>
        <v>16</v>
      </c>
      <c r="L1525" s="8">
        <f t="shared" si="755"/>
        <v>1.0044776900000001</v>
      </c>
      <c r="M1525" s="96">
        <f t="shared" si="766"/>
        <v>1.0056002500000001</v>
      </c>
      <c r="N1525" s="96">
        <f t="shared" si="761"/>
        <v>1.2602824208293055</v>
      </c>
      <c r="O1525" s="89">
        <f t="shared" si="764"/>
        <v>1.2659255700000001</v>
      </c>
      <c r="P1525" s="89">
        <f t="shared" si="748"/>
        <v>0</v>
      </c>
      <c r="Q1525" s="11">
        <f t="shared" si="758"/>
        <v>0</v>
      </c>
      <c r="R1525" s="7">
        <f t="shared" si="756"/>
        <v>0</v>
      </c>
      <c r="S1525" s="89">
        <f t="shared" si="763"/>
        <v>0</v>
      </c>
      <c r="T1525" s="98">
        <f t="shared" si="757"/>
        <v>8.5000000000000006E-2</v>
      </c>
      <c r="U1525" s="97">
        <f t="shared" si="762"/>
        <v>16</v>
      </c>
      <c r="V1525" s="97">
        <v>252</v>
      </c>
      <c r="W1525" s="96">
        <f t="shared" si="749"/>
        <v>1.0051931190000001</v>
      </c>
      <c r="X1525" s="89">
        <f t="shared" si="750"/>
        <v>0</v>
      </c>
      <c r="Y1525" s="137">
        <f t="shared" si="751"/>
        <v>0</v>
      </c>
      <c r="Z1525" s="99" t="str">
        <f t="shared" si="759"/>
        <v>J=</v>
      </c>
      <c r="AA1525" s="94">
        <f t="shared" si="760"/>
        <v>46407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52"/>
        <v>46402</v>
      </c>
      <c r="B1526" s="89">
        <f t="shared" si="745"/>
        <v>0</v>
      </c>
      <c r="C1526" s="89">
        <f t="shared" si="765"/>
        <v>3.1009221856947988E-9</v>
      </c>
      <c r="D1526" s="90">
        <f t="shared" si="753"/>
        <v>7205.03</v>
      </c>
      <c r="E1526" s="91">
        <f t="shared" si="768"/>
        <v>7245.38</v>
      </c>
      <c r="F1526" s="92">
        <f t="shared" si="769"/>
        <v>46347</v>
      </c>
      <c r="G1526" s="93">
        <f t="shared" si="746"/>
        <v>5.6002542668107669E-3</v>
      </c>
      <c r="H1526" s="94">
        <f t="shared" si="770"/>
        <v>46407</v>
      </c>
      <c r="I1526" s="94">
        <f t="shared" si="747"/>
        <v>46407</v>
      </c>
      <c r="J1526" s="95">
        <f t="shared" si="754"/>
        <v>20</v>
      </c>
      <c r="K1526" s="95">
        <f t="shared" si="767"/>
        <v>17</v>
      </c>
      <c r="L1526" s="8">
        <f t="shared" si="755"/>
        <v>1.00475822</v>
      </c>
      <c r="M1526" s="96">
        <f t="shared" si="766"/>
        <v>1.0056002500000001</v>
      </c>
      <c r="N1526" s="96">
        <f t="shared" si="761"/>
        <v>1.2602824208293055</v>
      </c>
      <c r="O1526" s="89">
        <f t="shared" si="764"/>
        <v>1.2662791200000001</v>
      </c>
      <c r="P1526" s="89">
        <f t="shared" si="748"/>
        <v>0</v>
      </c>
      <c r="Q1526" s="11">
        <f t="shared" si="758"/>
        <v>0</v>
      </c>
      <c r="R1526" s="7">
        <f t="shared" si="756"/>
        <v>0</v>
      </c>
      <c r="S1526" s="89">
        <f t="shared" si="763"/>
        <v>0</v>
      </c>
      <c r="T1526" s="98">
        <f t="shared" si="757"/>
        <v>8.5000000000000006E-2</v>
      </c>
      <c r="U1526" s="97">
        <f t="shared" si="762"/>
        <v>17</v>
      </c>
      <c r="V1526" s="97">
        <v>252</v>
      </c>
      <c r="W1526" s="96">
        <f t="shared" si="749"/>
        <v>1.005518583</v>
      </c>
      <c r="X1526" s="89">
        <f t="shared" si="750"/>
        <v>0</v>
      </c>
      <c r="Y1526" s="137">
        <f t="shared" si="751"/>
        <v>0</v>
      </c>
      <c r="Z1526" s="99" t="str">
        <f t="shared" si="759"/>
        <v>J=</v>
      </c>
      <c r="AA1526" s="94">
        <f t="shared" si="760"/>
        <v>46407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52"/>
        <v>46403</v>
      </c>
      <c r="B1527" s="89">
        <f t="shared" si="745"/>
        <v>0</v>
      </c>
      <c r="C1527" s="89">
        <f t="shared" si="765"/>
        <v>3.1009221856947988E-9</v>
      </c>
      <c r="D1527" s="90">
        <f t="shared" si="753"/>
        <v>7205.03</v>
      </c>
      <c r="E1527" s="91">
        <f t="shared" si="768"/>
        <v>7245.38</v>
      </c>
      <c r="F1527" s="92">
        <f t="shared" si="769"/>
        <v>46347</v>
      </c>
      <c r="G1527" s="93">
        <f t="shared" si="746"/>
        <v>5.6002542668107669E-3</v>
      </c>
      <c r="H1527" s="94">
        <f t="shared" si="770"/>
        <v>46407</v>
      </c>
      <c r="I1527" s="94">
        <f t="shared" si="747"/>
        <v>46407</v>
      </c>
      <c r="J1527" s="95">
        <f t="shared" si="754"/>
        <v>20</v>
      </c>
      <c r="K1527" s="95">
        <f t="shared" si="767"/>
        <v>18</v>
      </c>
      <c r="L1527" s="8">
        <f t="shared" si="755"/>
        <v>1.00503882</v>
      </c>
      <c r="M1527" s="96">
        <f t="shared" si="766"/>
        <v>1.0056002500000001</v>
      </c>
      <c r="N1527" s="96">
        <f t="shared" si="761"/>
        <v>1.2602824208293055</v>
      </c>
      <c r="O1527" s="89">
        <f t="shared" si="764"/>
        <v>1.2666327500000001</v>
      </c>
      <c r="P1527" s="89">
        <f t="shared" si="748"/>
        <v>0</v>
      </c>
      <c r="Q1527" s="11">
        <f t="shared" si="758"/>
        <v>0</v>
      </c>
      <c r="R1527" s="7">
        <f t="shared" si="756"/>
        <v>0</v>
      </c>
      <c r="S1527" s="89">
        <f t="shared" si="763"/>
        <v>0</v>
      </c>
      <c r="T1527" s="98">
        <f t="shared" si="757"/>
        <v>8.5000000000000006E-2</v>
      </c>
      <c r="U1527" s="97">
        <f t="shared" si="762"/>
        <v>18</v>
      </c>
      <c r="V1527" s="97">
        <v>252</v>
      </c>
      <c r="W1527" s="96">
        <f t="shared" si="749"/>
        <v>1.005844153</v>
      </c>
      <c r="X1527" s="89">
        <f t="shared" si="750"/>
        <v>0</v>
      </c>
      <c r="Y1527" s="137">
        <f t="shared" si="751"/>
        <v>0</v>
      </c>
      <c r="Z1527" s="99" t="str">
        <f t="shared" si="759"/>
        <v>J=</v>
      </c>
      <c r="AA1527" s="94">
        <f t="shared" si="760"/>
        <v>46407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52"/>
        <v>46404</v>
      </c>
      <c r="B1528" s="89">
        <f t="shared" si="745"/>
        <v>0</v>
      </c>
      <c r="C1528" s="89">
        <f t="shared" si="765"/>
        <v>3.1009221856947988E-9</v>
      </c>
      <c r="D1528" s="90">
        <f t="shared" si="753"/>
        <v>7205.03</v>
      </c>
      <c r="E1528" s="91">
        <f t="shared" si="768"/>
        <v>7245.38</v>
      </c>
      <c r="F1528" s="92">
        <f t="shared" si="769"/>
        <v>46347</v>
      </c>
      <c r="G1528" s="93">
        <f t="shared" si="746"/>
        <v>5.6002542668107669E-3</v>
      </c>
      <c r="H1528" s="94">
        <f t="shared" si="770"/>
        <v>46407</v>
      </c>
      <c r="I1528" s="94">
        <f t="shared" si="747"/>
        <v>46407</v>
      </c>
      <c r="J1528" s="95">
        <f t="shared" si="754"/>
        <v>20</v>
      </c>
      <c r="K1528" s="95">
        <f t="shared" si="767"/>
        <v>18</v>
      </c>
      <c r="L1528" s="8">
        <f t="shared" si="755"/>
        <v>1.00503882</v>
      </c>
      <c r="M1528" s="96">
        <f t="shared" si="766"/>
        <v>1.0056002500000001</v>
      </c>
      <c r="N1528" s="96">
        <f t="shared" si="761"/>
        <v>1.2602824208293055</v>
      </c>
      <c r="O1528" s="89">
        <f t="shared" si="764"/>
        <v>1.2666327500000001</v>
      </c>
      <c r="P1528" s="89">
        <f t="shared" si="748"/>
        <v>0</v>
      </c>
      <c r="Q1528" s="11">
        <f t="shared" si="758"/>
        <v>0</v>
      </c>
      <c r="R1528" s="7">
        <f t="shared" si="756"/>
        <v>0</v>
      </c>
      <c r="S1528" s="89">
        <f t="shared" si="763"/>
        <v>0</v>
      </c>
      <c r="T1528" s="98">
        <f t="shared" si="757"/>
        <v>8.5000000000000006E-2</v>
      </c>
      <c r="U1528" s="97">
        <f t="shared" si="762"/>
        <v>18</v>
      </c>
      <c r="V1528" s="97">
        <v>252</v>
      </c>
      <c r="W1528" s="96">
        <f t="shared" si="749"/>
        <v>1.005844153</v>
      </c>
      <c r="X1528" s="89">
        <f t="shared" si="750"/>
        <v>0</v>
      </c>
      <c r="Y1528" s="137">
        <f t="shared" si="751"/>
        <v>0</v>
      </c>
      <c r="Z1528" s="99" t="str">
        <f t="shared" si="759"/>
        <v>J=</v>
      </c>
      <c r="AA1528" s="94">
        <f t="shared" si="760"/>
        <v>46407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52"/>
        <v>46405</v>
      </c>
      <c r="B1529" s="89">
        <f t="shared" si="745"/>
        <v>0</v>
      </c>
      <c r="C1529" s="89">
        <f t="shared" si="765"/>
        <v>3.1009221856947988E-9</v>
      </c>
      <c r="D1529" s="90">
        <f t="shared" si="753"/>
        <v>7205.03</v>
      </c>
      <c r="E1529" s="91">
        <f t="shared" si="768"/>
        <v>7245.38</v>
      </c>
      <c r="F1529" s="92">
        <f t="shared" si="769"/>
        <v>46347</v>
      </c>
      <c r="G1529" s="93">
        <f t="shared" si="746"/>
        <v>5.6002542668107669E-3</v>
      </c>
      <c r="H1529" s="94">
        <f t="shared" si="770"/>
        <v>46407</v>
      </c>
      <c r="I1529" s="94">
        <f t="shared" si="747"/>
        <v>46407</v>
      </c>
      <c r="J1529" s="95">
        <f t="shared" si="754"/>
        <v>20</v>
      </c>
      <c r="K1529" s="95">
        <f t="shared" si="767"/>
        <v>18</v>
      </c>
      <c r="L1529" s="8">
        <f t="shared" si="755"/>
        <v>1.00503882</v>
      </c>
      <c r="M1529" s="96">
        <f t="shared" si="766"/>
        <v>1.0056002500000001</v>
      </c>
      <c r="N1529" s="96">
        <f t="shared" si="761"/>
        <v>1.2602824208293055</v>
      </c>
      <c r="O1529" s="89">
        <f t="shared" si="764"/>
        <v>1.2666327500000001</v>
      </c>
      <c r="P1529" s="89">
        <f t="shared" si="748"/>
        <v>0</v>
      </c>
      <c r="Q1529" s="11">
        <f t="shared" si="758"/>
        <v>0</v>
      </c>
      <c r="R1529" s="7">
        <f t="shared" si="756"/>
        <v>0</v>
      </c>
      <c r="S1529" s="89">
        <f t="shared" si="763"/>
        <v>0</v>
      </c>
      <c r="T1529" s="98">
        <f t="shared" si="757"/>
        <v>8.5000000000000006E-2</v>
      </c>
      <c r="U1529" s="97">
        <f t="shared" si="762"/>
        <v>18</v>
      </c>
      <c r="V1529" s="97">
        <v>252</v>
      </c>
      <c r="W1529" s="96">
        <f t="shared" si="749"/>
        <v>1.005844153</v>
      </c>
      <c r="X1529" s="89">
        <f t="shared" si="750"/>
        <v>0</v>
      </c>
      <c r="Y1529" s="137">
        <f t="shared" si="751"/>
        <v>0</v>
      </c>
      <c r="Z1529" s="99" t="str">
        <f t="shared" si="759"/>
        <v>J=</v>
      </c>
      <c r="AA1529" s="94">
        <f t="shared" si="760"/>
        <v>46407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52"/>
        <v>46406</v>
      </c>
      <c r="B1530" s="89">
        <f t="shared" si="745"/>
        <v>0</v>
      </c>
      <c r="C1530" s="89">
        <f t="shared" si="765"/>
        <v>3.1009221856947988E-9</v>
      </c>
      <c r="D1530" s="90">
        <f t="shared" si="753"/>
        <v>7205.03</v>
      </c>
      <c r="E1530" s="91">
        <f t="shared" si="768"/>
        <v>7245.38</v>
      </c>
      <c r="F1530" s="92">
        <f t="shared" si="769"/>
        <v>46347</v>
      </c>
      <c r="G1530" s="93">
        <f t="shared" si="746"/>
        <v>5.6002542668107669E-3</v>
      </c>
      <c r="H1530" s="94">
        <f t="shared" si="770"/>
        <v>46407</v>
      </c>
      <c r="I1530" s="94">
        <f t="shared" si="747"/>
        <v>46407</v>
      </c>
      <c r="J1530" s="95">
        <f t="shared" si="754"/>
        <v>20</v>
      </c>
      <c r="K1530" s="95">
        <f t="shared" si="767"/>
        <v>19</v>
      </c>
      <c r="L1530" s="8">
        <f t="shared" si="755"/>
        <v>1.00531949</v>
      </c>
      <c r="M1530" s="96">
        <f t="shared" si="766"/>
        <v>1.0056002500000001</v>
      </c>
      <c r="N1530" s="96">
        <f t="shared" si="761"/>
        <v>1.2602824208293055</v>
      </c>
      <c r="O1530" s="89">
        <f t="shared" si="764"/>
        <v>1.2669864799999999</v>
      </c>
      <c r="P1530" s="89">
        <f t="shared" si="748"/>
        <v>0</v>
      </c>
      <c r="Q1530" s="11">
        <f t="shared" si="758"/>
        <v>0</v>
      </c>
      <c r="R1530" s="7">
        <f t="shared" si="756"/>
        <v>0</v>
      </c>
      <c r="S1530" s="89">
        <f t="shared" si="763"/>
        <v>0</v>
      </c>
      <c r="T1530" s="98">
        <f t="shared" si="757"/>
        <v>8.5000000000000006E-2</v>
      </c>
      <c r="U1530" s="97">
        <f t="shared" si="762"/>
        <v>19</v>
      </c>
      <c r="V1530" s="97">
        <v>252</v>
      </c>
      <c r="W1530" s="96">
        <f t="shared" si="749"/>
        <v>1.0061698269999999</v>
      </c>
      <c r="X1530" s="89">
        <f t="shared" si="750"/>
        <v>0</v>
      </c>
      <c r="Y1530" s="137">
        <f t="shared" si="751"/>
        <v>0</v>
      </c>
      <c r="Z1530" s="99" t="str">
        <f t="shared" si="759"/>
        <v>J=</v>
      </c>
      <c r="AA1530" s="94">
        <f t="shared" si="760"/>
        <v>46407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52"/>
        <v>46407</v>
      </c>
      <c r="B1531" s="89">
        <f t="shared" si="745"/>
        <v>0</v>
      </c>
      <c r="C1531" s="89">
        <f t="shared" si="765"/>
        <v>3.1009221856947988E-9</v>
      </c>
      <c r="D1531" s="90">
        <f t="shared" si="753"/>
        <v>7205.03</v>
      </c>
      <c r="E1531" s="91">
        <f t="shared" si="768"/>
        <v>7245.38</v>
      </c>
      <c r="F1531" s="92">
        <f t="shared" si="769"/>
        <v>46347</v>
      </c>
      <c r="G1531" s="93">
        <f t="shared" si="746"/>
        <v>5.6002542668107669E-3</v>
      </c>
      <c r="H1531" s="94">
        <f t="shared" si="770"/>
        <v>46440</v>
      </c>
      <c r="I1531" s="94">
        <f t="shared" si="747"/>
        <v>46407</v>
      </c>
      <c r="J1531" s="95">
        <f t="shared" si="754"/>
        <v>20</v>
      </c>
      <c r="K1531" s="95">
        <f t="shared" si="767"/>
        <v>20</v>
      </c>
      <c r="L1531" s="8">
        <f t="shared" si="755"/>
        <v>1.0056002500000001</v>
      </c>
      <c r="M1531" s="96">
        <f t="shared" si="766"/>
        <v>1.0056002500000001</v>
      </c>
      <c r="N1531" s="96">
        <f t="shared" si="761"/>
        <v>1.2602824208293055</v>
      </c>
      <c r="O1531" s="89">
        <f t="shared" si="764"/>
        <v>1.26734031</v>
      </c>
      <c r="P1531" s="89">
        <f t="shared" si="748"/>
        <v>0</v>
      </c>
      <c r="Q1531" s="11">
        <f t="shared" si="758"/>
        <v>50</v>
      </c>
      <c r="R1531" s="7">
        <f t="shared" si="756"/>
        <v>4.8953999999999998E-2</v>
      </c>
      <c r="S1531" s="89">
        <f t="shared" si="763"/>
        <v>0</v>
      </c>
      <c r="T1531" s="98">
        <f t="shared" si="757"/>
        <v>8.5000000000000006E-2</v>
      </c>
      <c r="U1531" s="97">
        <f t="shared" si="762"/>
        <v>20</v>
      </c>
      <c r="V1531" s="97">
        <v>252</v>
      </c>
      <c r="W1531" s="96">
        <f t="shared" si="749"/>
        <v>1.006495608</v>
      </c>
      <c r="X1531" s="89">
        <f t="shared" si="750"/>
        <v>0</v>
      </c>
      <c r="Y1531" s="137">
        <f t="shared" si="751"/>
        <v>0</v>
      </c>
      <c r="Z1531" s="99" t="str">
        <f t="shared" si="759"/>
        <v>J=</v>
      </c>
      <c r="AA1531" s="94">
        <f t="shared" si="760"/>
        <v>46407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52"/>
        <v>46408</v>
      </c>
      <c r="B1532" s="89">
        <f t="shared" si="745"/>
        <v>0</v>
      </c>
      <c r="C1532" s="89">
        <f t="shared" si="765"/>
        <v>3.1009221856947988E-9</v>
      </c>
      <c r="D1532" s="90">
        <f t="shared" si="753"/>
        <v>7205.03</v>
      </c>
      <c r="E1532" s="91">
        <f t="shared" si="768"/>
        <v>7245.38</v>
      </c>
      <c r="F1532" s="92">
        <f t="shared" si="769"/>
        <v>46376</v>
      </c>
      <c r="G1532" s="93">
        <f t="shared" si="746"/>
        <v>5.6002542668107669E-3</v>
      </c>
      <c r="H1532" s="94">
        <f t="shared" si="770"/>
        <v>46440</v>
      </c>
      <c r="I1532" s="94">
        <f t="shared" si="747"/>
        <v>46440</v>
      </c>
      <c r="J1532" s="95">
        <f t="shared" si="754"/>
        <v>21</v>
      </c>
      <c r="K1532" s="95">
        <f t="shared" si="767"/>
        <v>1</v>
      </c>
      <c r="L1532" s="8">
        <f t="shared" si="755"/>
        <v>1.0002659700000001</v>
      </c>
      <c r="M1532" s="96">
        <f t="shared" si="766"/>
        <v>1.0056002500000001</v>
      </c>
      <c r="N1532" s="96">
        <f t="shared" si="761"/>
        <v>1.267340317456555</v>
      </c>
      <c r="O1532" s="89">
        <f t="shared" si="764"/>
        <v>1.26767739</v>
      </c>
      <c r="P1532" s="89">
        <f t="shared" si="748"/>
        <v>0</v>
      </c>
      <c r="Q1532" s="11">
        <f t="shared" si="758"/>
        <v>0</v>
      </c>
      <c r="R1532" s="7">
        <f t="shared" si="756"/>
        <v>0</v>
      </c>
      <c r="S1532" s="89">
        <f t="shared" si="763"/>
        <v>0</v>
      </c>
      <c r="T1532" s="98">
        <f t="shared" si="757"/>
        <v>8.5000000000000006E-2</v>
      </c>
      <c r="U1532" s="97">
        <f t="shared" si="762"/>
        <v>1</v>
      </c>
      <c r="V1532" s="97">
        <v>252</v>
      </c>
      <c r="W1532" s="96">
        <f t="shared" si="749"/>
        <v>1.0003237819999999</v>
      </c>
      <c r="X1532" s="89">
        <f t="shared" si="750"/>
        <v>0</v>
      </c>
      <c r="Y1532" s="137">
        <f t="shared" si="751"/>
        <v>0</v>
      </c>
      <c r="Z1532" s="99" t="str">
        <f t="shared" si="759"/>
        <v>J=</v>
      </c>
      <c r="AA1532" s="94">
        <f t="shared" si="760"/>
        <v>46440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52"/>
        <v>46409</v>
      </c>
      <c r="B1533" s="89">
        <f t="shared" si="745"/>
        <v>0</v>
      </c>
      <c r="C1533" s="89">
        <f t="shared" si="765"/>
        <v>3.1009221856947988E-9</v>
      </c>
      <c r="D1533" s="90">
        <f t="shared" si="753"/>
        <v>7205.03</v>
      </c>
      <c r="E1533" s="91">
        <f t="shared" si="768"/>
        <v>7245.38</v>
      </c>
      <c r="F1533" s="92">
        <f t="shared" si="769"/>
        <v>46376</v>
      </c>
      <c r="G1533" s="93">
        <f t="shared" si="746"/>
        <v>5.6002542668107669E-3</v>
      </c>
      <c r="H1533" s="94">
        <f t="shared" si="770"/>
        <v>46440</v>
      </c>
      <c r="I1533" s="94">
        <f t="shared" si="747"/>
        <v>46440</v>
      </c>
      <c r="J1533" s="95">
        <f t="shared" si="754"/>
        <v>21</v>
      </c>
      <c r="K1533" s="95">
        <f t="shared" si="767"/>
        <v>2</v>
      </c>
      <c r="L1533" s="8">
        <f t="shared" si="755"/>
        <v>1.0005320099999999</v>
      </c>
      <c r="M1533" s="96">
        <f t="shared" si="766"/>
        <v>1.0056002500000001</v>
      </c>
      <c r="N1533" s="96">
        <f t="shared" si="761"/>
        <v>1.267340317456555</v>
      </c>
      <c r="O1533" s="89">
        <f t="shared" si="764"/>
        <v>1.26801455</v>
      </c>
      <c r="P1533" s="89">
        <f t="shared" si="748"/>
        <v>0</v>
      </c>
      <c r="Q1533" s="11">
        <f t="shared" si="758"/>
        <v>0</v>
      </c>
      <c r="R1533" s="7">
        <f t="shared" si="756"/>
        <v>0</v>
      </c>
      <c r="S1533" s="89">
        <f t="shared" si="763"/>
        <v>0</v>
      </c>
      <c r="T1533" s="98">
        <f t="shared" si="757"/>
        <v>8.5000000000000006E-2</v>
      </c>
      <c r="U1533" s="97">
        <f t="shared" si="762"/>
        <v>2</v>
      </c>
      <c r="V1533" s="97">
        <v>252</v>
      </c>
      <c r="W1533" s="96">
        <f t="shared" si="749"/>
        <v>1.00064767</v>
      </c>
      <c r="X1533" s="89">
        <f t="shared" si="750"/>
        <v>0</v>
      </c>
      <c r="Y1533" s="137">
        <f t="shared" si="751"/>
        <v>0</v>
      </c>
      <c r="Z1533" s="99" t="str">
        <f t="shared" si="759"/>
        <v>J=</v>
      </c>
      <c r="AA1533" s="94">
        <f t="shared" si="760"/>
        <v>46440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52"/>
        <v>46410</v>
      </c>
      <c r="B1534" s="89">
        <f t="shared" si="745"/>
        <v>0</v>
      </c>
      <c r="C1534" s="89">
        <f t="shared" si="765"/>
        <v>3.1009221856947988E-9</v>
      </c>
      <c r="D1534" s="90">
        <f t="shared" si="753"/>
        <v>7205.03</v>
      </c>
      <c r="E1534" s="91">
        <f t="shared" si="768"/>
        <v>7245.38</v>
      </c>
      <c r="F1534" s="92">
        <f t="shared" si="769"/>
        <v>46376</v>
      </c>
      <c r="G1534" s="93">
        <f t="shared" si="746"/>
        <v>5.6002542668107669E-3</v>
      </c>
      <c r="H1534" s="94">
        <f t="shared" si="770"/>
        <v>46440</v>
      </c>
      <c r="I1534" s="94">
        <f t="shared" si="747"/>
        <v>46440</v>
      </c>
      <c r="J1534" s="95">
        <f t="shared" si="754"/>
        <v>21</v>
      </c>
      <c r="K1534" s="95">
        <f t="shared" si="767"/>
        <v>3</v>
      </c>
      <c r="L1534" s="8">
        <f t="shared" si="755"/>
        <v>1.00079812</v>
      </c>
      <c r="M1534" s="96">
        <f t="shared" si="766"/>
        <v>1.0056002500000001</v>
      </c>
      <c r="N1534" s="96">
        <f t="shared" si="761"/>
        <v>1.267340317456555</v>
      </c>
      <c r="O1534" s="89">
        <f t="shared" si="764"/>
        <v>1.2683518</v>
      </c>
      <c r="P1534" s="89">
        <f t="shared" si="748"/>
        <v>0</v>
      </c>
      <c r="Q1534" s="11">
        <f t="shared" si="758"/>
        <v>0</v>
      </c>
      <c r="R1534" s="7">
        <f t="shared" si="756"/>
        <v>0</v>
      </c>
      <c r="S1534" s="89">
        <f t="shared" si="763"/>
        <v>0</v>
      </c>
      <c r="T1534" s="98">
        <f t="shared" si="757"/>
        <v>8.5000000000000006E-2</v>
      </c>
      <c r="U1534" s="97">
        <f t="shared" si="762"/>
        <v>3</v>
      </c>
      <c r="V1534" s="97">
        <v>252</v>
      </c>
      <c r="W1534" s="96">
        <f t="shared" si="749"/>
        <v>1.000971662</v>
      </c>
      <c r="X1534" s="89">
        <f t="shared" si="750"/>
        <v>0</v>
      </c>
      <c r="Y1534" s="137">
        <f t="shared" si="751"/>
        <v>0</v>
      </c>
      <c r="Z1534" s="99" t="str">
        <f t="shared" si="759"/>
        <v>J=</v>
      </c>
      <c r="AA1534" s="94">
        <f t="shared" si="760"/>
        <v>46440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52"/>
        <v>46411</v>
      </c>
      <c r="B1535" s="89">
        <f t="shared" si="745"/>
        <v>0</v>
      </c>
      <c r="C1535" s="89">
        <f t="shared" si="765"/>
        <v>3.1009221856947988E-9</v>
      </c>
      <c r="D1535" s="90">
        <f t="shared" si="753"/>
        <v>7205.03</v>
      </c>
      <c r="E1535" s="91">
        <f t="shared" si="768"/>
        <v>7245.38</v>
      </c>
      <c r="F1535" s="92">
        <f t="shared" si="769"/>
        <v>46376</v>
      </c>
      <c r="G1535" s="93">
        <f t="shared" si="746"/>
        <v>5.6002542668107669E-3</v>
      </c>
      <c r="H1535" s="94">
        <f t="shared" si="770"/>
        <v>46440</v>
      </c>
      <c r="I1535" s="94">
        <f t="shared" si="747"/>
        <v>46440</v>
      </c>
      <c r="J1535" s="95">
        <f t="shared" si="754"/>
        <v>21</v>
      </c>
      <c r="K1535" s="95">
        <f t="shared" si="767"/>
        <v>3</v>
      </c>
      <c r="L1535" s="8">
        <f t="shared" si="755"/>
        <v>1.00079812</v>
      </c>
      <c r="M1535" s="96">
        <f t="shared" si="766"/>
        <v>1.0056002500000001</v>
      </c>
      <c r="N1535" s="96">
        <f t="shared" si="761"/>
        <v>1.267340317456555</v>
      </c>
      <c r="O1535" s="89">
        <f t="shared" si="764"/>
        <v>1.2683518</v>
      </c>
      <c r="P1535" s="89">
        <f t="shared" si="748"/>
        <v>0</v>
      </c>
      <c r="Q1535" s="11">
        <f t="shared" si="758"/>
        <v>0</v>
      </c>
      <c r="R1535" s="7">
        <f t="shared" si="756"/>
        <v>0</v>
      </c>
      <c r="S1535" s="89">
        <f t="shared" si="763"/>
        <v>0</v>
      </c>
      <c r="T1535" s="98">
        <f t="shared" si="757"/>
        <v>8.5000000000000006E-2</v>
      </c>
      <c r="U1535" s="97">
        <f t="shared" si="762"/>
        <v>3</v>
      </c>
      <c r="V1535" s="97">
        <v>252</v>
      </c>
      <c r="W1535" s="96">
        <f t="shared" si="749"/>
        <v>1.000971662</v>
      </c>
      <c r="X1535" s="89">
        <f t="shared" si="750"/>
        <v>0</v>
      </c>
      <c r="Y1535" s="137">
        <f t="shared" si="751"/>
        <v>0</v>
      </c>
      <c r="Z1535" s="99" t="str">
        <f t="shared" si="759"/>
        <v>J=</v>
      </c>
      <c r="AA1535" s="94">
        <f t="shared" si="760"/>
        <v>46440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52"/>
        <v>46412</v>
      </c>
      <c r="B1536" s="89">
        <f t="shared" si="745"/>
        <v>0</v>
      </c>
      <c r="C1536" s="89">
        <f t="shared" si="765"/>
        <v>3.1009221856947988E-9</v>
      </c>
      <c r="D1536" s="90">
        <f t="shared" si="753"/>
        <v>7205.03</v>
      </c>
      <c r="E1536" s="91">
        <f t="shared" si="768"/>
        <v>7245.38</v>
      </c>
      <c r="F1536" s="92">
        <f t="shared" si="769"/>
        <v>46376</v>
      </c>
      <c r="G1536" s="93">
        <f t="shared" si="746"/>
        <v>5.6002542668107669E-3</v>
      </c>
      <c r="H1536" s="94">
        <f t="shared" si="770"/>
        <v>46440</v>
      </c>
      <c r="I1536" s="94">
        <f t="shared" si="747"/>
        <v>46440</v>
      </c>
      <c r="J1536" s="95">
        <f t="shared" si="754"/>
        <v>21</v>
      </c>
      <c r="K1536" s="95">
        <f t="shared" si="767"/>
        <v>3</v>
      </c>
      <c r="L1536" s="8">
        <f t="shared" si="755"/>
        <v>1.00079812</v>
      </c>
      <c r="M1536" s="96">
        <f t="shared" si="766"/>
        <v>1.0056002500000001</v>
      </c>
      <c r="N1536" s="96">
        <f t="shared" si="761"/>
        <v>1.267340317456555</v>
      </c>
      <c r="O1536" s="89">
        <f t="shared" si="764"/>
        <v>1.2683518</v>
      </c>
      <c r="P1536" s="89">
        <f t="shared" si="748"/>
        <v>0</v>
      </c>
      <c r="Q1536" s="11">
        <f t="shared" si="758"/>
        <v>0</v>
      </c>
      <c r="R1536" s="7">
        <f t="shared" si="756"/>
        <v>0</v>
      </c>
      <c r="S1536" s="89">
        <f t="shared" si="763"/>
        <v>0</v>
      </c>
      <c r="T1536" s="98">
        <f t="shared" si="757"/>
        <v>8.5000000000000006E-2</v>
      </c>
      <c r="U1536" s="97">
        <f t="shared" si="762"/>
        <v>3</v>
      </c>
      <c r="V1536" s="97">
        <v>252</v>
      </c>
      <c r="W1536" s="96">
        <f t="shared" si="749"/>
        <v>1.000971662</v>
      </c>
      <c r="X1536" s="89">
        <f t="shared" si="750"/>
        <v>0</v>
      </c>
      <c r="Y1536" s="137">
        <f t="shared" si="751"/>
        <v>0</v>
      </c>
      <c r="Z1536" s="99" t="str">
        <f t="shared" si="759"/>
        <v>J=</v>
      </c>
      <c r="AA1536" s="94">
        <f t="shared" si="760"/>
        <v>46440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52"/>
        <v>46413</v>
      </c>
      <c r="B1537" s="89">
        <f t="shared" si="745"/>
        <v>0</v>
      </c>
      <c r="C1537" s="89">
        <f t="shared" si="765"/>
        <v>3.1009221856947988E-9</v>
      </c>
      <c r="D1537" s="90">
        <f t="shared" si="753"/>
        <v>7205.03</v>
      </c>
      <c r="E1537" s="91">
        <f t="shared" si="768"/>
        <v>7245.38</v>
      </c>
      <c r="F1537" s="92">
        <f t="shared" si="769"/>
        <v>46376</v>
      </c>
      <c r="G1537" s="93">
        <f t="shared" si="746"/>
        <v>5.6002542668107669E-3</v>
      </c>
      <c r="H1537" s="94">
        <f t="shared" si="770"/>
        <v>46440</v>
      </c>
      <c r="I1537" s="94">
        <f t="shared" si="747"/>
        <v>46440</v>
      </c>
      <c r="J1537" s="95">
        <f t="shared" si="754"/>
        <v>21</v>
      </c>
      <c r="K1537" s="95">
        <f t="shared" si="767"/>
        <v>4</v>
      </c>
      <c r="L1537" s="8">
        <f t="shared" si="755"/>
        <v>1.0010642999999999</v>
      </c>
      <c r="M1537" s="96">
        <f t="shared" si="766"/>
        <v>1.0056002500000001</v>
      </c>
      <c r="N1537" s="96">
        <f t="shared" si="761"/>
        <v>1.267340317456555</v>
      </c>
      <c r="O1537" s="89">
        <f t="shared" si="764"/>
        <v>1.26868914</v>
      </c>
      <c r="P1537" s="89">
        <f t="shared" si="748"/>
        <v>0</v>
      </c>
      <c r="Q1537" s="11">
        <f t="shared" si="758"/>
        <v>0</v>
      </c>
      <c r="R1537" s="7">
        <f t="shared" si="756"/>
        <v>0</v>
      </c>
      <c r="S1537" s="89">
        <f t="shared" si="763"/>
        <v>0</v>
      </c>
      <c r="T1537" s="98">
        <f t="shared" si="757"/>
        <v>8.5000000000000006E-2</v>
      </c>
      <c r="U1537" s="97">
        <f t="shared" si="762"/>
        <v>4</v>
      </c>
      <c r="V1537" s="97">
        <v>252</v>
      </c>
      <c r="W1537" s="96">
        <f t="shared" si="749"/>
        <v>1.001295759</v>
      </c>
      <c r="X1537" s="89">
        <f t="shared" si="750"/>
        <v>0</v>
      </c>
      <c r="Y1537" s="137">
        <f t="shared" si="751"/>
        <v>0</v>
      </c>
      <c r="Z1537" s="99" t="str">
        <f t="shared" si="759"/>
        <v>J=</v>
      </c>
      <c r="AA1537" s="94">
        <f t="shared" si="760"/>
        <v>46440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52"/>
        <v>46414</v>
      </c>
      <c r="B1538" s="89">
        <f t="shared" si="745"/>
        <v>0</v>
      </c>
      <c r="C1538" s="89">
        <f t="shared" si="765"/>
        <v>3.1009221856947988E-9</v>
      </c>
      <c r="D1538" s="90">
        <f t="shared" si="753"/>
        <v>7205.03</v>
      </c>
      <c r="E1538" s="91">
        <f t="shared" si="768"/>
        <v>7245.38</v>
      </c>
      <c r="F1538" s="92">
        <f t="shared" si="769"/>
        <v>46376</v>
      </c>
      <c r="G1538" s="93">
        <f t="shared" si="746"/>
        <v>5.6002542668107669E-3</v>
      </c>
      <c r="H1538" s="94">
        <f t="shared" si="770"/>
        <v>46440</v>
      </c>
      <c r="I1538" s="94">
        <f t="shared" si="747"/>
        <v>46440</v>
      </c>
      <c r="J1538" s="95">
        <f t="shared" si="754"/>
        <v>21</v>
      </c>
      <c r="K1538" s="95">
        <f t="shared" si="767"/>
        <v>5</v>
      </c>
      <c r="L1538" s="8">
        <f t="shared" si="755"/>
        <v>1.00133055</v>
      </c>
      <c r="M1538" s="96">
        <f t="shared" si="766"/>
        <v>1.0056002500000001</v>
      </c>
      <c r="N1538" s="96">
        <f t="shared" si="761"/>
        <v>1.267340317456555</v>
      </c>
      <c r="O1538" s="89">
        <f t="shared" si="764"/>
        <v>1.2690265700000001</v>
      </c>
      <c r="P1538" s="89">
        <f t="shared" si="748"/>
        <v>0</v>
      </c>
      <c r="Q1538" s="11">
        <f t="shared" si="758"/>
        <v>0</v>
      </c>
      <c r="R1538" s="7">
        <f t="shared" si="756"/>
        <v>0</v>
      </c>
      <c r="S1538" s="89">
        <f t="shared" si="763"/>
        <v>0</v>
      </c>
      <c r="T1538" s="98">
        <f t="shared" si="757"/>
        <v>8.5000000000000006E-2</v>
      </c>
      <c r="U1538" s="97">
        <f t="shared" si="762"/>
        <v>5</v>
      </c>
      <c r="V1538" s="97">
        <v>252</v>
      </c>
      <c r="W1538" s="96">
        <f t="shared" si="749"/>
        <v>1.0016199610000001</v>
      </c>
      <c r="X1538" s="89">
        <f t="shared" si="750"/>
        <v>0</v>
      </c>
      <c r="Y1538" s="137">
        <f t="shared" si="751"/>
        <v>0</v>
      </c>
      <c r="Z1538" s="99" t="str">
        <f t="shared" si="759"/>
        <v>J=</v>
      </c>
      <c r="AA1538" s="94">
        <f t="shared" si="760"/>
        <v>46440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52"/>
        <v>46415</v>
      </c>
      <c r="B1539" s="89">
        <f t="shared" si="745"/>
        <v>0</v>
      </c>
      <c r="C1539" s="89">
        <f t="shared" si="765"/>
        <v>3.1009221856947988E-9</v>
      </c>
      <c r="D1539" s="90">
        <f t="shared" si="753"/>
        <v>7205.03</v>
      </c>
      <c r="E1539" s="91">
        <f t="shared" si="768"/>
        <v>7245.38</v>
      </c>
      <c r="F1539" s="92">
        <f t="shared" si="769"/>
        <v>46376</v>
      </c>
      <c r="G1539" s="93">
        <f t="shared" si="746"/>
        <v>5.6002542668107669E-3</v>
      </c>
      <c r="H1539" s="94">
        <f t="shared" si="770"/>
        <v>46440</v>
      </c>
      <c r="I1539" s="94">
        <f t="shared" si="747"/>
        <v>46440</v>
      </c>
      <c r="J1539" s="95">
        <f t="shared" si="754"/>
        <v>21</v>
      </c>
      <c r="K1539" s="95">
        <f t="shared" si="767"/>
        <v>6</v>
      </c>
      <c r="L1539" s="8">
        <f t="shared" si="755"/>
        <v>1.0015968799999999</v>
      </c>
      <c r="M1539" s="96">
        <f t="shared" si="766"/>
        <v>1.0056002500000001</v>
      </c>
      <c r="N1539" s="96">
        <f t="shared" si="761"/>
        <v>1.267340317456555</v>
      </c>
      <c r="O1539" s="89">
        <f t="shared" si="764"/>
        <v>1.2693641</v>
      </c>
      <c r="P1539" s="89">
        <f t="shared" si="748"/>
        <v>0</v>
      </c>
      <c r="Q1539" s="11">
        <f t="shared" si="758"/>
        <v>0</v>
      </c>
      <c r="R1539" s="7">
        <f t="shared" si="756"/>
        <v>0</v>
      </c>
      <c r="S1539" s="89">
        <f t="shared" si="763"/>
        <v>0</v>
      </c>
      <c r="T1539" s="98">
        <f t="shared" si="757"/>
        <v>8.5000000000000006E-2</v>
      </c>
      <c r="U1539" s="97">
        <f t="shared" si="762"/>
        <v>6</v>
      </c>
      <c r="V1539" s="97">
        <v>252</v>
      </c>
      <c r="W1539" s="96">
        <f t="shared" si="749"/>
        <v>1.0019442679999999</v>
      </c>
      <c r="X1539" s="89">
        <f t="shared" si="750"/>
        <v>0</v>
      </c>
      <c r="Y1539" s="137">
        <f t="shared" si="751"/>
        <v>0</v>
      </c>
      <c r="Z1539" s="99" t="str">
        <f t="shared" si="759"/>
        <v>J=</v>
      </c>
      <c r="AA1539" s="94">
        <f t="shared" si="760"/>
        <v>46440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52"/>
        <v>46416</v>
      </c>
      <c r="B1540" s="89">
        <f t="shared" si="745"/>
        <v>0</v>
      </c>
      <c r="C1540" s="89">
        <f t="shared" si="765"/>
        <v>3.1009221856947988E-9</v>
      </c>
      <c r="D1540" s="90">
        <f t="shared" si="753"/>
        <v>7205.03</v>
      </c>
      <c r="E1540" s="91">
        <f t="shared" si="768"/>
        <v>7245.38</v>
      </c>
      <c r="F1540" s="92">
        <f t="shared" si="769"/>
        <v>46376</v>
      </c>
      <c r="G1540" s="93">
        <f t="shared" si="746"/>
        <v>5.6002542668107669E-3</v>
      </c>
      <c r="H1540" s="94">
        <f t="shared" si="770"/>
        <v>46440</v>
      </c>
      <c r="I1540" s="94">
        <f t="shared" si="747"/>
        <v>46440</v>
      </c>
      <c r="J1540" s="95">
        <f t="shared" si="754"/>
        <v>21</v>
      </c>
      <c r="K1540" s="95">
        <f t="shared" si="767"/>
        <v>7</v>
      </c>
      <c r="L1540" s="8">
        <f t="shared" si="755"/>
        <v>1.0018632700000001</v>
      </c>
      <c r="M1540" s="96">
        <f t="shared" si="766"/>
        <v>1.0056002500000001</v>
      </c>
      <c r="N1540" s="96">
        <f t="shared" si="761"/>
        <v>1.267340317456555</v>
      </c>
      <c r="O1540" s="89">
        <f t="shared" si="764"/>
        <v>1.2697017100000001</v>
      </c>
      <c r="P1540" s="89">
        <f t="shared" si="748"/>
        <v>0</v>
      </c>
      <c r="Q1540" s="11">
        <f t="shared" si="758"/>
        <v>0</v>
      </c>
      <c r="R1540" s="7">
        <f t="shared" si="756"/>
        <v>0</v>
      </c>
      <c r="S1540" s="89">
        <f t="shared" si="763"/>
        <v>0</v>
      </c>
      <c r="T1540" s="98">
        <f t="shared" si="757"/>
        <v>8.5000000000000006E-2</v>
      </c>
      <c r="U1540" s="97">
        <f t="shared" si="762"/>
        <v>7</v>
      </c>
      <c r="V1540" s="97">
        <v>252</v>
      </c>
      <c r="W1540" s="96">
        <f t="shared" si="749"/>
        <v>1.00226868</v>
      </c>
      <c r="X1540" s="89">
        <f t="shared" si="750"/>
        <v>0</v>
      </c>
      <c r="Y1540" s="137">
        <f t="shared" si="751"/>
        <v>0</v>
      </c>
      <c r="Z1540" s="99" t="str">
        <f t="shared" si="759"/>
        <v>J=</v>
      </c>
      <c r="AA1540" s="94">
        <f t="shared" si="760"/>
        <v>46440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52"/>
        <v>46417</v>
      </c>
      <c r="B1541" s="89">
        <f t="shared" si="745"/>
        <v>0</v>
      </c>
      <c r="C1541" s="89">
        <f t="shared" si="765"/>
        <v>3.1009221856947988E-9</v>
      </c>
      <c r="D1541" s="90">
        <f t="shared" si="753"/>
        <v>7205.03</v>
      </c>
      <c r="E1541" s="91">
        <f t="shared" si="768"/>
        <v>7245.38</v>
      </c>
      <c r="F1541" s="92">
        <f t="shared" si="769"/>
        <v>46376</v>
      </c>
      <c r="G1541" s="93">
        <f t="shared" si="746"/>
        <v>5.6002542668107669E-3</v>
      </c>
      <c r="H1541" s="94">
        <f t="shared" si="770"/>
        <v>46440</v>
      </c>
      <c r="I1541" s="94">
        <f t="shared" si="747"/>
        <v>46440</v>
      </c>
      <c r="J1541" s="95">
        <f t="shared" si="754"/>
        <v>21</v>
      </c>
      <c r="K1541" s="95">
        <f t="shared" si="767"/>
        <v>8</v>
      </c>
      <c r="L1541" s="8">
        <f t="shared" si="755"/>
        <v>1.00212974</v>
      </c>
      <c r="M1541" s="96">
        <f t="shared" si="766"/>
        <v>1.0056002500000001</v>
      </c>
      <c r="N1541" s="96">
        <f t="shared" si="761"/>
        <v>1.267340317456555</v>
      </c>
      <c r="O1541" s="89">
        <f t="shared" si="764"/>
        <v>1.27003942</v>
      </c>
      <c r="P1541" s="89">
        <f t="shared" si="748"/>
        <v>0</v>
      </c>
      <c r="Q1541" s="11">
        <f t="shared" si="758"/>
        <v>0</v>
      </c>
      <c r="R1541" s="7">
        <f t="shared" si="756"/>
        <v>0</v>
      </c>
      <c r="S1541" s="89">
        <f t="shared" si="763"/>
        <v>0</v>
      </c>
      <c r="T1541" s="98">
        <f t="shared" si="757"/>
        <v>8.5000000000000006E-2</v>
      </c>
      <c r="U1541" s="97">
        <f t="shared" si="762"/>
        <v>8</v>
      </c>
      <c r="V1541" s="97">
        <v>252</v>
      </c>
      <c r="W1541" s="96">
        <f t="shared" si="749"/>
        <v>1.0025931969999999</v>
      </c>
      <c r="X1541" s="89">
        <f t="shared" si="750"/>
        <v>0</v>
      </c>
      <c r="Y1541" s="137">
        <f t="shared" si="751"/>
        <v>0</v>
      </c>
      <c r="Z1541" s="99" t="str">
        <f t="shared" si="759"/>
        <v>J=</v>
      </c>
      <c r="AA1541" s="94">
        <f t="shared" si="760"/>
        <v>46440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52"/>
        <v>46418</v>
      </c>
      <c r="B1542" s="89">
        <f t="shared" si="745"/>
        <v>0</v>
      </c>
      <c r="C1542" s="89">
        <f t="shared" si="765"/>
        <v>3.1009221856947988E-9</v>
      </c>
      <c r="D1542" s="90">
        <f t="shared" si="753"/>
        <v>7205.03</v>
      </c>
      <c r="E1542" s="91">
        <f t="shared" si="768"/>
        <v>7245.38</v>
      </c>
      <c r="F1542" s="92">
        <f t="shared" si="769"/>
        <v>46376</v>
      </c>
      <c r="G1542" s="93">
        <f t="shared" si="746"/>
        <v>5.6002542668107669E-3</v>
      </c>
      <c r="H1542" s="94">
        <f t="shared" si="770"/>
        <v>46440</v>
      </c>
      <c r="I1542" s="94">
        <f t="shared" si="747"/>
        <v>46440</v>
      </c>
      <c r="J1542" s="95">
        <f t="shared" si="754"/>
        <v>21</v>
      </c>
      <c r="K1542" s="95">
        <f t="shared" si="767"/>
        <v>8</v>
      </c>
      <c r="L1542" s="8">
        <f t="shared" si="755"/>
        <v>1.00212974</v>
      </c>
      <c r="M1542" s="96">
        <f t="shared" si="766"/>
        <v>1.0056002500000001</v>
      </c>
      <c r="N1542" s="96">
        <f t="shared" si="761"/>
        <v>1.267340317456555</v>
      </c>
      <c r="O1542" s="89">
        <f t="shared" si="764"/>
        <v>1.27003942</v>
      </c>
      <c r="P1542" s="89">
        <f t="shared" si="748"/>
        <v>0</v>
      </c>
      <c r="Q1542" s="11">
        <f t="shared" si="758"/>
        <v>0</v>
      </c>
      <c r="R1542" s="7">
        <f t="shared" si="756"/>
        <v>0</v>
      </c>
      <c r="S1542" s="89">
        <f t="shared" si="763"/>
        <v>0</v>
      </c>
      <c r="T1542" s="98">
        <f t="shared" si="757"/>
        <v>8.5000000000000006E-2</v>
      </c>
      <c r="U1542" s="97">
        <f t="shared" si="762"/>
        <v>8</v>
      </c>
      <c r="V1542" s="97">
        <v>252</v>
      </c>
      <c r="W1542" s="96">
        <f t="shared" si="749"/>
        <v>1.0025931969999999</v>
      </c>
      <c r="X1542" s="89">
        <f t="shared" si="750"/>
        <v>0</v>
      </c>
      <c r="Y1542" s="137">
        <f t="shared" si="751"/>
        <v>0</v>
      </c>
      <c r="Z1542" s="99" t="str">
        <f t="shared" si="759"/>
        <v>J=</v>
      </c>
      <c r="AA1542" s="94">
        <f t="shared" si="760"/>
        <v>46440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52"/>
        <v>46419</v>
      </c>
      <c r="B1543" s="89">
        <f t="shared" si="745"/>
        <v>0</v>
      </c>
      <c r="C1543" s="89">
        <f t="shared" si="765"/>
        <v>3.1009221856947988E-9</v>
      </c>
      <c r="D1543" s="90">
        <f t="shared" si="753"/>
        <v>7205.03</v>
      </c>
      <c r="E1543" s="91">
        <f t="shared" si="768"/>
        <v>7245.38</v>
      </c>
      <c r="F1543" s="92">
        <f t="shared" si="769"/>
        <v>46376</v>
      </c>
      <c r="G1543" s="93">
        <f t="shared" si="746"/>
        <v>5.6002542668107669E-3</v>
      </c>
      <c r="H1543" s="94">
        <f t="shared" si="770"/>
        <v>46440</v>
      </c>
      <c r="I1543" s="94">
        <f t="shared" si="747"/>
        <v>46440</v>
      </c>
      <c r="J1543" s="95">
        <f t="shared" si="754"/>
        <v>21</v>
      </c>
      <c r="K1543" s="95">
        <f t="shared" si="767"/>
        <v>8</v>
      </c>
      <c r="L1543" s="8">
        <f t="shared" si="755"/>
        <v>1.00212974</v>
      </c>
      <c r="M1543" s="96">
        <f t="shared" si="766"/>
        <v>1.0056002500000001</v>
      </c>
      <c r="N1543" s="96">
        <f t="shared" si="761"/>
        <v>1.267340317456555</v>
      </c>
      <c r="O1543" s="89">
        <f t="shared" si="764"/>
        <v>1.27003942</v>
      </c>
      <c r="P1543" s="89">
        <f t="shared" si="748"/>
        <v>0</v>
      </c>
      <c r="Q1543" s="11">
        <f t="shared" si="758"/>
        <v>0</v>
      </c>
      <c r="R1543" s="7">
        <f t="shared" si="756"/>
        <v>0</v>
      </c>
      <c r="S1543" s="89">
        <f t="shared" si="763"/>
        <v>0</v>
      </c>
      <c r="T1543" s="98">
        <f t="shared" si="757"/>
        <v>8.5000000000000006E-2</v>
      </c>
      <c r="U1543" s="97">
        <f t="shared" si="762"/>
        <v>8</v>
      </c>
      <c r="V1543" s="97">
        <v>252</v>
      </c>
      <c r="W1543" s="96">
        <f t="shared" si="749"/>
        <v>1.0025931969999999</v>
      </c>
      <c r="X1543" s="89">
        <f t="shared" si="750"/>
        <v>0</v>
      </c>
      <c r="Y1543" s="137">
        <f t="shared" si="751"/>
        <v>0</v>
      </c>
      <c r="Z1543" s="99" t="str">
        <f t="shared" si="759"/>
        <v>J=</v>
      </c>
      <c r="AA1543" s="94">
        <f t="shared" si="760"/>
        <v>46440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52"/>
        <v>46420</v>
      </c>
      <c r="B1544" s="89">
        <f t="shared" si="745"/>
        <v>0</v>
      </c>
      <c r="C1544" s="89">
        <f t="shared" si="765"/>
        <v>3.1009221856947988E-9</v>
      </c>
      <c r="D1544" s="90">
        <f t="shared" si="753"/>
        <v>7205.03</v>
      </c>
      <c r="E1544" s="91">
        <f t="shared" si="768"/>
        <v>7245.38</v>
      </c>
      <c r="F1544" s="92">
        <f t="shared" si="769"/>
        <v>46376</v>
      </c>
      <c r="G1544" s="93">
        <f t="shared" si="746"/>
        <v>5.6002542668107669E-3</v>
      </c>
      <c r="H1544" s="94">
        <f t="shared" si="770"/>
        <v>46440</v>
      </c>
      <c r="I1544" s="94">
        <f t="shared" si="747"/>
        <v>46440</v>
      </c>
      <c r="J1544" s="95">
        <f t="shared" si="754"/>
        <v>21</v>
      </c>
      <c r="K1544" s="95">
        <f t="shared" si="767"/>
        <v>9</v>
      </c>
      <c r="L1544" s="8">
        <f t="shared" si="755"/>
        <v>1.00239627</v>
      </c>
      <c r="M1544" s="96">
        <f t="shared" si="766"/>
        <v>1.0056002500000001</v>
      </c>
      <c r="N1544" s="96">
        <f t="shared" si="761"/>
        <v>1.267340317456555</v>
      </c>
      <c r="O1544" s="89">
        <f t="shared" si="764"/>
        <v>1.2703772</v>
      </c>
      <c r="P1544" s="89">
        <f t="shared" si="748"/>
        <v>0</v>
      </c>
      <c r="Q1544" s="11">
        <f t="shared" si="758"/>
        <v>0</v>
      </c>
      <c r="R1544" s="7">
        <f t="shared" si="756"/>
        <v>0</v>
      </c>
      <c r="S1544" s="89">
        <f t="shared" si="763"/>
        <v>0</v>
      </c>
      <c r="T1544" s="98">
        <f t="shared" si="757"/>
        <v>8.5000000000000006E-2</v>
      </c>
      <c r="U1544" s="97">
        <f t="shared" si="762"/>
        <v>9</v>
      </c>
      <c r="V1544" s="97">
        <v>252</v>
      </c>
      <c r="W1544" s="96">
        <f t="shared" si="749"/>
        <v>1.0029178190000001</v>
      </c>
      <c r="X1544" s="89">
        <f t="shared" si="750"/>
        <v>0</v>
      </c>
      <c r="Y1544" s="137">
        <f t="shared" si="751"/>
        <v>0</v>
      </c>
      <c r="Z1544" s="99" t="str">
        <f t="shared" si="759"/>
        <v>J=</v>
      </c>
      <c r="AA1544" s="94">
        <f t="shared" si="760"/>
        <v>46440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52"/>
        <v>46421</v>
      </c>
      <c r="B1545" s="89">
        <f t="shared" si="745"/>
        <v>0</v>
      </c>
      <c r="C1545" s="89">
        <f t="shared" si="765"/>
        <v>3.1009221856947988E-9</v>
      </c>
      <c r="D1545" s="90">
        <f t="shared" si="753"/>
        <v>7205.03</v>
      </c>
      <c r="E1545" s="91">
        <f t="shared" si="768"/>
        <v>7245.38</v>
      </c>
      <c r="F1545" s="92">
        <f t="shared" si="769"/>
        <v>46376</v>
      </c>
      <c r="G1545" s="93">
        <f t="shared" si="746"/>
        <v>5.6002542668107669E-3</v>
      </c>
      <c r="H1545" s="94">
        <f t="shared" si="770"/>
        <v>46440</v>
      </c>
      <c r="I1545" s="94">
        <f t="shared" si="747"/>
        <v>46440</v>
      </c>
      <c r="J1545" s="95">
        <f t="shared" si="754"/>
        <v>21</v>
      </c>
      <c r="K1545" s="95">
        <f t="shared" si="767"/>
        <v>10</v>
      </c>
      <c r="L1545" s="8">
        <f t="shared" si="755"/>
        <v>1.0026628799999999</v>
      </c>
      <c r="M1545" s="96">
        <f t="shared" si="766"/>
        <v>1.0056002500000001</v>
      </c>
      <c r="N1545" s="96">
        <f t="shared" si="761"/>
        <v>1.267340317456555</v>
      </c>
      <c r="O1545" s="89">
        <f t="shared" si="764"/>
        <v>1.2707150899999999</v>
      </c>
      <c r="P1545" s="89">
        <f t="shared" si="748"/>
        <v>0</v>
      </c>
      <c r="Q1545" s="11">
        <f t="shared" si="758"/>
        <v>0</v>
      </c>
      <c r="R1545" s="7">
        <f t="shared" si="756"/>
        <v>0</v>
      </c>
      <c r="S1545" s="89">
        <f t="shared" si="763"/>
        <v>0</v>
      </c>
      <c r="T1545" s="98">
        <f t="shared" si="757"/>
        <v>8.5000000000000006E-2</v>
      </c>
      <c r="U1545" s="97">
        <f t="shared" si="762"/>
        <v>10</v>
      </c>
      <c r="V1545" s="97">
        <v>252</v>
      </c>
      <c r="W1545" s="96">
        <f t="shared" si="749"/>
        <v>1.0032425469999999</v>
      </c>
      <c r="X1545" s="89">
        <f t="shared" si="750"/>
        <v>0</v>
      </c>
      <c r="Y1545" s="137">
        <f t="shared" si="751"/>
        <v>0</v>
      </c>
      <c r="Z1545" s="99" t="str">
        <f t="shared" si="759"/>
        <v>J=</v>
      </c>
      <c r="AA1545" s="94">
        <f t="shared" si="760"/>
        <v>46440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52"/>
        <v>46422</v>
      </c>
      <c r="B1546" s="89">
        <f t="shared" ref="B1546:B1609" si="771">(P1546+X1546)</f>
        <v>0</v>
      </c>
      <c r="C1546" s="89">
        <f t="shared" si="765"/>
        <v>3.1009221856947988E-9</v>
      </c>
      <c r="D1546" s="90">
        <f t="shared" si="753"/>
        <v>7205.03</v>
      </c>
      <c r="E1546" s="91">
        <f t="shared" si="768"/>
        <v>7245.38</v>
      </c>
      <c r="F1546" s="92">
        <f t="shared" si="769"/>
        <v>46376</v>
      </c>
      <c r="G1546" s="93">
        <f t="shared" ref="G1546:G1609" si="772">(E1546/D1546)-1</f>
        <v>5.6002542668107669E-3</v>
      </c>
      <c r="H1546" s="94">
        <f t="shared" si="770"/>
        <v>46440</v>
      </c>
      <c r="I1546" s="94">
        <f t="shared" ref="I1546:I1609" si="773">IF(A1546&gt;I1545,H1546,I1545)</f>
        <v>46440</v>
      </c>
      <c r="J1546" s="95">
        <f t="shared" si="754"/>
        <v>21</v>
      </c>
      <c r="K1546" s="95">
        <f t="shared" si="767"/>
        <v>11</v>
      </c>
      <c r="L1546" s="8">
        <f t="shared" si="755"/>
        <v>1.0029295600000001</v>
      </c>
      <c r="M1546" s="96">
        <f t="shared" si="766"/>
        <v>1.0056002500000001</v>
      </c>
      <c r="N1546" s="96">
        <f t="shared" si="761"/>
        <v>1.267340317456555</v>
      </c>
      <c r="O1546" s="89">
        <f t="shared" si="764"/>
        <v>1.2710530600000001</v>
      </c>
      <c r="P1546" s="89">
        <f t="shared" ref="P1546:P1609" si="774">TRUNC(C1546*O1546,8)</f>
        <v>0</v>
      </c>
      <c r="Q1546" s="11">
        <f t="shared" si="758"/>
        <v>0</v>
      </c>
      <c r="R1546" s="7">
        <f t="shared" si="756"/>
        <v>0</v>
      </c>
      <c r="S1546" s="89">
        <f t="shared" si="763"/>
        <v>0</v>
      </c>
      <c r="T1546" s="98">
        <f t="shared" si="757"/>
        <v>8.5000000000000006E-2</v>
      </c>
      <c r="U1546" s="97">
        <f t="shared" si="762"/>
        <v>11</v>
      </c>
      <c r="V1546" s="97">
        <v>252</v>
      </c>
      <c r="W1546" s="96">
        <f t="shared" ref="W1546:W1609" si="775">ROUND((1+T1546)^TRUNC((U1546/V1546),9),9)</f>
        <v>1.0035673789999999</v>
      </c>
      <c r="X1546" s="89">
        <f t="shared" ref="X1546:X1609" si="776">TRUNC((P1546*(W1546-1)),8)</f>
        <v>0</v>
      </c>
      <c r="Y1546" s="137">
        <f t="shared" ref="Y1546:Y1609" si="777">IF(AND(Q1546&gt;0,Z1546&lt;&gt;"INCORPJ="),S1546+X1546,0)</f>
        <v>0</v>
      </c>
      <c r="Z1546" s="99" t="str">
        <f t="shared" si="759"/>
        <v>J=</v>
      </c>
      <c r="AA1546" s="94">
        <f t="shared" si="760"/>
        <v>46440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778">(A1546+1)</f>
        <v>46423</v>
      </c>
      <c r="B1547" s="89">
        <f t="shared" si="771"/>
        <v>0</v>
      </c>
      <c r="C1547" s="89">
        <f t="shared" si="765"/>
        <v>3.1009221856947988E-9</v>
      </c>
      <c r="D1547" s="90">
        <f t="shared" ref="D1547:D1610" si="779">IF(E1547=E1546,D1546,E1546)</f>
        <v>7205.03</v>
      </c>
      <c r="E1547" s="91">
        <f t="shared" si="768"/>
        <v>7245.38</v>
      </c>
      <c r="F1547" s="92">
        <f t="shared" si="769"/>
        <v>46376</v>
      </c>
      <c r="G1547" s="93">
        <f t="shared" si="772"/>
        <v>5.6002542668107669E-3</v>
      </c>
      <c r="H1547" s="94">
        <f t="shared" si="770"/>
        <v>46440</v>
      </c>
      <c r="I1547" s="94">
        <f t="shared" si="773"/>
        <v>46440</v>
      </c>
      <c r="J1547" s="95">
        <f t="shared" ref="J1547:J1610" si="780">IF(I1547=I1546,J1546,NETWORKDAYS(I1546,I1547,$AD$201:$AD$502)-1)</f>
        <v>21</v>
      </c>
      <c r="K1547" s="95">
        <f t="shared" si="767"/>
        <v>12</v>
      </c>
      <c r="L1547" s="8">
        <f t="shared" ref="L1547:L1610" si="781">IF(E1547&lt;D1547,1,TRUNC((E1547/D1547)^TRUNC((K1547/J1547),9),8))</f>
        <v>1.0031963100000001</v>
      </c>
      <c r="M1547" s="96">
        <f t="shared" si="766"/>
        <v>1.0056002500000001</v>
      </c>
      <c r="N1547" s="96">
        <f t="shared" si="761"/>
        <v>1.267340317456555</v>
      </c>
      <c r="O1547" s="89">
        <f t="shared" si="764"/>
        <v>1.2713911200000001</v>
      </c>
      <c r="P1547" s="89">
        <f t="shared" si="774"/>
        <v>0</v>
      </c>
      <c r="Q1547" s="11">
        <f t="shared" si="758"/>
        <v>0</v>
      </c>
      <c r="R1547" s="7">
        <f t="shared" ref="R1547:R1610" si="782">IF(Q1547&gt;0,VLOOKUP($A1547,$AD$10:$AI$200,6),0)</f>
        <v>0</v>
      </c>
      <c r="S1547" s="89">
        <f t="shared" si="763"/>
        <v>0</v>
      </c>
      <c r="T1547" s="98">
        <f t="shared" ref="T1547:T1610" si="783">(T1546)</f>
        <v>8.5000000000000006E-2</v>
      </c>
      <c r="U1547" s="97">
        <f t="shared" si="762"/>
        <v>12</v>
      </c>
      <c r="V1547" s="97">
        <v>252</v>
      </c>
      <c r="W1547" s="96">
        <f t="shared" si="775"/>
        <v>1.003892317</v>
      </c>
      <c r="X1547" s="89">
        <f t="shared" si="776"/>
        <v>0</v>
      </c>
      <c r="Y1547" s="137">
        <f t="shared" si="777"/>
        <v>0</v>
      </c>
      <c r="Z1547" s="99" t="str">
        <f t="shared" si="759"/>
        <v>J=</v>
      </c>
      <c r="AA1547" s="94">
        <f t="shared" si="760"/>
        <v>46440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778"/>
        <v>46424</v>
      </c>
      <c r="B1548" s="89">
        <f t="shared" si="771"/>
        <v>0</v>
      </c>
      <c r="C1548" s="89">
        <f t="shared" si="765"/>
        <v>3.1009221856947988E-9</v>
      </c>
      <c r="D1548" s="90">
        <f t="shared" si="779"/>
        <v>7205.03</v>
      </c>
      <c r="E1548" s="91">
        <f t="shared" si="768"/>
        <v>7245.38</v>
      </c>
      <c r="F1548" s="92">
        <f t="shared" si="769"/>
        <v>46376</v>
      </c>
      <c r="G1548" s="93">
        <f t="shared" si="772"/>
        <v>5.6002542668107669E-3</v>
      </c>
      <c r="H1548" s="94">
        <f t="shared" si="770"/>
        <v>46440</v>
      </c>
      <c r="I1548" s="94">
        <f t="shared" si="773"/>
        <v>46440</v>
      </c>
      <c r="J1548" s="95">
        <f t="shared" si="780"/>
        <v>21</v>
      </c>
      <c r="K1548" s="95">
        <f t="shared" si="767"/>
        <v>13</v>
      </c>
      <c r="L1548" s="8">
        <f t="shared" si="781"/>
        <v>1.0034631300000001</v>
      </c>
      <c r="M1548" s="96">
        <f t="shared" si="766"/>
        <v>1.0056002500000001</v>
      </c>
      <c r="N1548" s="96">
        <f t="shared" si="761"/>
        <v>1.267340317456555</v>
      </c>
      <c r="O1548" s="89">
        <f t="shared" si="764"/>
        <v>1.27172928</v>
      </c>
      <c r="P1548" s="89">
        <f t="shared" si="774"/>
        <v>0</v>
      </c>
      <c r="Q1548" s="11">
        <f t="shared" ref="Q1548:Q1611" si="784">IF(VLOOKUP(A1548,AD$10:AK$200,8)=VLOOKUP(A1547,AD$10:AK$200,8),0,VLOOKUP(A1548,AD$10:AK$200,8))</f>
        <v>0</v>
      </c>
      <c r="R1548" s="7">
        <f t="shared" si="782"/>
        <v>0</v>
      </c>
      <c r="S1548" s="89">
        <f t="shared" si="763"/>
        <v>0</v>
      </c>
      <c r="T1548" s="98">
        <f t="shared" si="783"/>
        <v>8.5000000000000006E-2</v>
      </c>
      <c r="U1548" s="97">
        <f t="shared" si="762"/>
        <v>13</v>
      </c>
      <c r="V1548" s="97">
        <v>252</v>
      </c>
      <c r="W1548" s="96">
        <f t="shared" si="775"/>
        <v>1.0042173590000001</v>
      </c>
      <c r="X1548" s="89">
        <f t="shared" si="776"/>
        <v>0</v>
      </c>
      <c r="Y1548" s="137">
        <f t="shared" si="777"/>
        <v>0</v>
      </c>
      <c r="Z1548" s="99" t="str">
        <f t="shared" ref="Z1548:Z1611" si="785">IF($Q1547&gt;0,VLOOKUP($A1547,$AD$10:$AM$200,9),Z1547)</f>
        <v>J=</v>
      </c>
      <c r="AA1548" s="94">
        <f t="shared" ref="AA1548:AA1611" si="786">IF($Q1547&gt;0,VLOOKUP($A1547,$AD$10:$AM$200,10),AA1547)</f>
        <v>46440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778"/>
        <v>46425</v>
      </c>
      <c r="B1549" s="89">
        <f t="shared" si="771"/>
        <v>0</v>
      </c>
      <c r="C1549" s="89">
        <f t="shared" si="765"/>
        <v>3.1009221856947988E-9</v>
      </c>
      <c r="D1549" s="90">
        <f t="shared" si="779"/>
        <v>7205.03</v>
      </c>
      <c r="E1549" s="91">
        <f t="shared" si="768"/>
        <v>7245.38</v>
      </c>
      <c r="F1549" s="92">
        <f t="shared" si="769"/>
        <v>46376</v>
      </c>
      <c r="G1549" s="93">
        <f t="shared" si="772"/>
        <v>5.6002542668107669E-3</v>
      </c>
      <c r="H1549" s="94">
        <f t="shared" si="770"/>
        <v>46440</v>
      </c>
      <c r="I1549" s="94">
        <f t="shared" si="773"/>
        <v>46440</v>
      </c>
      <c r="J1549" s="95">
        <f t="shared" si="780"/>
        <v>21</v>
      </c>
      <c r="K1549" s="95">
        <f t="shared" si="767"/>
        <v>13</v>
      </c>
      <c r="L1549" s="8">
        <f t="shared" si="781"/>
        <v>1.0034631300000001</v>
      </c>
      <c r="M1549" s="96">
        <f t="shared" si="766"/>
        <v>1.0056002500000001</v>
      </c>
      <c r="N1549" s="96">
        <f t="shared" si="761"/>
        <v>1.267340317456555</v>
      </c>
      <c r="O1549" s="89">
        <f t="shared" si="764"/>
        <v>1.27172928</v>
      </c>
      <c r="P1549" s="89">
        <f t="shared" si="774"/>
        <v>0</v>
      </c>
      <c r="Q1549" s="11">
        <f t="shared" si="784"/>
        <v>0</v>
      </c>
      <c r="R1549" s="7">
        <f t="shared" si="782"/>
        <v>0</v>
      </c>
      <c r="S1549" s="89">
        <f t="shared" si="763"/>
        <v>0</v>
      </c>
      <c r="T1549" s="98">
        <f t="shared" si="783"/>
        <v>8.5000000000000006E-2</v>
      </c>
      <c r="U1549" s="97">
        <f t="shared" si="762"/>
        <v>13</v>
      </c>
      <c r="V1549" s="97">
        <v>252</v>
      </c>
      <c r="W1549" s="96">
        <f t="shared" si="775"/>
        <v>1.0042173590000001</v>
      </c>
      <c r="X1549" s="89">
        <f t="shared" si="776"/>
        <v>0</v>
      </c>
      <c r="Y1549" s="137">
        <f t="shared" si="777"/>
        <v>0</v>
      </c>
      <c r="Z1549" s="99" t="str">
        <f t="shared" si="785"/>
        <v>J=</v>
      </c>
      <c r="AA1549" s="94">
        <f t="shared" si="786"/>
        <v>46440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778"/>
        <v>46426</v>
      </c>
      <c r="B1550" s="89">
        <f t="shared" si="771"/>
        <v>0</v>
      </c>
      <c r="C1550" s="89">
        <f t="shared" si="765"/>
        <v>3.1009221856947988E-9</v>
      </c>
      <c r="D1550" s="90">
        <f t="shared" si="779"/>
        <v>7205.03</v>
      </c>
      <c r="E1550" s="91">
        <f t="shared" si="768"/>
        <v>7245.38</v>
      </c>
      <c r="F1550" s="92">
        <f t="shared" si="769"/>
        <v>46376</v>
      </c>
      <c r="G1550" s="93">
        <f t="shared" si="772"/>
        <v>5.6002542668107669E-3</v>
      </c>
      <c r="H1550" s="94">
        <f t="shared" si="770"/>
        <v>46440</v>
      </c>
      <c r="I1550" s="94">
        <f t="shared" si="773"/>
        <v>46440</v>
      </c>
      <c r="J1550" s="95">
        <f t="shared" si="780"/>
        <v>21</v>
      </c>
      <c r="K1550" s="95">
        <f t="shared" si="767"/>
        <v>13</v>
      </c>
      <c r="L1550" s="8">
        <f t="shared" si="781"/>
        <v>1.0034631300000001</v>
      </c>
      <c r="M1550" s="96">
        <f t="shared" si="766"/>
        <v>1.0056002500000001</v>
      </c>
      <c r="N1550" s="96">
        <f t="shared" si="761"/>
        <v>1.267340317456555</v>
      </c>
      <c r="O1550" s="89">
        <f t="shared" si="764"/>
        <v>1.27172928</v>
      </c>
      <c r="P1550" s="89">
        <f t="shared" si="774"/>
        <v>0</v>
      </c>
      <c r="Q1550" s="11">
        <f t="shared" si="784"/>
        <v>0</v>
      </c>
      <c r="R1550" s="7">
        <f t="shared" si="782"/>
        <v>0</v>
      </c>
      <c r="S1550" s="89">
        <f t="shared" si="763"/>
        <v>0</v>
      </c>
      <c r="T1550" s="98">
        <f t="shared" si="783"/>
        <v>8.5000000000000006E-2</v>
      </c>
      <c r="U1550" s="97">
        <f t="shared" si="762"/>
        <v>13</v>
      </c>
      <c r="V1550" s="97">
        <v>252</v>
      </c>
      <c r="W1550" s="96">
        <f t="shared" si="775"/>
        <v>1.0042173590000001</v>
      </c>
      <c r="X1550" s="89">
        <f t="shared" si="776"/>
        <v>0</v>
      </c>
      <c r="Y1550" s="137">
        <f t="shared" si="777"/>
        <v>0</v>
      </c>
      <c r="Z1550" s="99" t="str">
        <f t="shared" si="785"/>
        <v>J=</v>
      </c>
      <c r="AA1550" s="94">
        <f t="shared" si="786"/>
        <v>46440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778"/>
        <v>46427</v>
      </c>
      <c r="B1551" s="89">
        <f t="shared" si="771"/>
        <v>0</v>
      </c>
      <c r="C1551" s="89">
        <f t="shared" si="765"/>
        <v>3.1009221856947988E-9</v>
      </c>
      <c r="D1551" s="90">
        <f t="shared" si="779"/>
        <v>7205.03</v>
      </c>
      <c r="E1551" s="91">
        <f t="shared" si="768"/>
        <v>7245.38</v>
      </c>
      <c r="F1551" s="92">
        <f t="shared" si="769"/>
        <v>46376</v>
      </c>
      <c r="G1551" s="93">
        <f t="shared" si="772"/>
        <v>5.6002542668107669E-3</v>
      </c>
      <c r="H1551" s="94">
        <f t="shared" si="770"/>
        <v>46440</v>
      </c>
      <c r="I1551" s="94">
        <f t="shared" si="773"/>
        <v>46440</v>
      </c>
      <c r="J1551" s="95">
        <f t="shared" si="780"/>
        <v>21</v>
      </c>
      <c r="K1551" s="95">
        <f t="shared" si="767"/>
        <v>13</v>
      </c>
      <c r="L1551" s="8">
        <f t="shared" si="781"/>
        <v>1.0034631300000001</v>
      </c>
      <c r="M1551" s="96">
        <f t="shared" si="766"/>
        <v>1.0056002500000001</v>
      </c>
      <c r="N1551" s="96">
        <f t="shared" si="761"/>
        <v>1.267340317456555</v>
      </c>
      <c r="O1551" s="89">
        <f t="shared" si="764"/>
        <v>1.27172928</v>
      </c>
      <c r="P1551" s="89">
        <f t="shared" si="774"/>
        <v>0</v>
      </c>
      <c r="Q1551" s="11">
        <f t="shared" si="784"/>
        <v>0</v>
      </c>
      <c r="R1551" s="7">
        <f t="shared" si="782"/>
        <v>0</v>
      </c>
      <c r="S1551" s="89">
        <f t="shared" si="763"/>
        <v>0</v>
      </c>
      <c r="T1551" s="98">
        <f t="shared" si="783"/>
        <v>8.5000000000000006E-2</v>
      </c>
      <c r="U1551" s="97">
        <f t="shared" si="762"/>
        <v>13</v>
      </c>
      <c r="V1551" s="97">
        <v>252</v>
      </c>
      <c r="W1551" s="96">
        <f t="shared" si="775"/>
        <v>1.0042173590000001</v>
      </c>
      <c r="X1551" s="89">
        <f t="shared" si="776"/>
        <v>0</v>
      </c>
      <c r="Y1551" s="137">
        <f t="shared" si="777"/>
        <v>0</v>
      </c>
      <c r="Z1551" s="99" t="str">
        <f t="shared" si="785"/>
        <v>J=</v>
      </c>
      <c r="AA1551" s="94">
        <f t="shared" si="786"/>
        <v>46440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778"/>
        <v>46428</v>
      </c>
      <c r="B1552" s="89">
        <f t="shared" si="771"/>
        <v>0</v>
      </c>
      <c r="C1552" s="89">
        <f t="shared" si="765"/>
        <v>3.1009221856947988E-9</v>
      </c>
      <c r="D1552" s="90">
        <f t="shared" si="779"/>
        <v>7205.03</v>
      </c>
      <c r="E1552" s="91">
        <f t="shared" si="768"/>
        <v>7245.38</v>
      </c>
      <c r="F1552" s="92">
        <f t="shared" si="769"/>
        <v>46376</v>
      </c>
      <c r="G1552" s="93">
        <f t="shared" si="772"/>
        <v>5.6002542668107669E-3</v>
      </c>
      <c r="H1552" s="94">
        <f t="shared" si="770"/>
        <v>46440</v>
      </c>
      <c r="I1552" s="94">
        <f t="shared" si="773"/>
        <v>46440</v>
      </c>
      <c r="J1552" s="95">
        <f t="shared" si="780"/>
        <v>21</v>
      </c>
      <c r="K1552" s="95">
        <f t="shared" si="767"/>
        <v>13</v>
      </c>
      <c r="L1552" s="8">
        <f t="shared" si="781"/>
        <v>1.0034631300000001</v>
      </c>
      <c r="M1552" s="96">
        <f t="shared" si="766"/>
        <v>1.0056002500000001</v>
      </c>
      <c r="N1552" s="96">
        <f t="shared" si="761"/>
        <v>1.267340317456555</v>
      </c>
      <c r="O1552" s="89">
        <f t="shared" si="764"/>
        <v>1.27172928</v>
      </c>
      <c r="P1552" s="89">
        <f t="shared" si="774"/>
        <v>0</v>
      </c>
      <c r="Q1552" s="11">
        <f t="shared" si="784"/>
        <v>0</v>
      </c>
      <c r="R1552" s="7">
        <f t="shared" si="782"/>
        <v>0</v>
      </c>
      <c r="S1552" s="89">
        <f t="shared" si="763"/>
        <v>0</v>
      </c>
      <c r="T1552" s="98">
        <f t="shared" si="783"/>
        <v>8.5000000000000006E-2</v>
      </c>
      <c r="U1552" s="97">
        <f t="shared" si="762"/>
        <v>13</v>
      </c>
      <c r="V1552" s="97">
        <v>252</v>
      </c>
      <c r="W1552" s="96">
        <f t="shared" si="775"/>
        <v>1.0042173590000001</v>
      </c>
      <c r="X1552" s="89">
        <f t="shared" si="776"/>
        <v>0</v>
      </c>
      <c r="Y1552" s="137">
        <f t="shared" si="777"/>
        <v>0</v>
      </c>
      <c r="Z1552" s="99" t="str">
        <f t="shared" si="785"/>
        <v>J=</v>
      </c>
      <c r="AA1552" s="94">
        <f t="shared" si="786"/>
        <v>46440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778"/>
        <v>46429</v>
      </c>
      <c r="B1553" s="89">
        <f t="shared" si="771"/>
        <v>0</v>
      </c>
      <c r="C1553" s="89">
        <f t="shared" si="765"/>
        <v>3.1009221856947988E-9</v>
      </c>
      <c r="D1553" s="90">
        <f t="shared" si="779"/>
        <v>7205.03</v>
      </c>
      <c r="E1553" s="91">
        <f t="shared" si="768"/>
        <v>7245.38</v>
      </c>
      <c r="F1553" s="92">
        <f t="shared" si="769"/>
        <v>46376</v>
      </c>
      <c r="G1553" s="93">
        <f t="shared" si="772"/>
        <v>5.6002542668107669E-3</v>
      </c>
      <c r="H1553" s="94">
        <f t="shared" si="770"/>
        <v>46440</v>
      </c>
      <c r="I1553" s="94">
        <f t="shared" si="773"/>
        <v>46440</v>
      </c>
      <c r="J1553" s="95">
        <f t="shared" si="780"/>
        <v>21</v>
      </c>
      <c r="K1553" s="95">
        <f t="shared" si="767"/>
        <v>14</v>
      </c>
      <c r="L1553" s="8">
        <f t="shared" si="781"/>
        <v>1.0037300199999999</v>
      </c>
      <c r="M1553" s="96">
        <f t="shared" si="766"/>
        <v>1.0056002500000001</v>
      </c>
      <c r="N1553" s="96">
        <f t="shared" si="761"/>
        <v>1.267340317456555</v>
      </c>
      <c r="O1553" s="89">
        <f t="shared" si="764"/>
        <v>1.27206752</v>
      </c>
      <c r="P1553" s="89">
        <f t="shared" si="774"/>
        <v>0</v>
      </c>
      <c r="Q1553" s="11">
        <f t="shared" si="784"/>
        <v>0</v>
      </c>
      <c r="R1553" s="7">
        <f t="shared" si="782"/>
        <v>0</v>
      </c>
      <c r="S1553" s="89">
        <f t="shared" si="763"/>
        <v>0</v>
      </c>
      <c r="T1553" s="98">
        <f t="shared" si="783"/>
        <v>8.5000000000000006E-2</v>
      </c>
      <c r="U1553" s="97">
        <f t="shared" si="762"/>
        <v>14</v>
      </c>
      <c r="V1553" s="97">
        <v>252</v>
      </c>
      <c r="W1553" s="96">
        <f t="shared" si="775"/>
        <v>1.0045425079999999</v>
      </c>
      <c r="X1553" s="89">
        <f t="shared" si="776"/>
        <v>0</v>
      </c>
      <c r="Y1553" s="137">
        <f t="shared" si="777"/>
        <v>0</v>
      </c>
      <c r="Z1553" s="99" t="str">
        <f t="shared" si="785"/>
        <v>J=</v>
      </c>
      <c r="AA1553" s="94">
        <f t="shared" si="786"/>
        <v>46440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778"/>
        <v>46430</v>
      </c>
      <c r="B1554" s="89">
        <f t="shared" si="771"/>
        <v>0</v>
      </c>
      <c r="C1554" s="89">
        <f t="shared" si="765"/>
        <v>3.1009221856947988E-9</v>
      </c>
      <c r="D1554" s="90">
        <f t="shared" si="779"/>
        <v>7205.03</v>
      </c>
      <c r="E1554" s="91">
        <f t="shared" si="768"/>
        <v>7245.38</v>
      </c>
      <c r="F1554" s="92">
        <f t="shared" si="769"/>
        <v>46376</v>
      </c>
      <c r="G1554" s="93">
        <f t="shared" si="772"/>
        <v>5.6002542668107669E-3</v>
      </c>
      <c r="H1554" s="94">
        <f t="shared" si="770"/>
        <v>46440</v>
      </c>
      <c r="I1554" s="94">
        <f t="shared" si="773"/>
        <v>46440</v>
      </c>
      <c r="J1554" s="95">
        <f t="shared" si="780"/>
        <v>21</v>
      </c>
      <c r="K1554" s="95">
        <f t="shared" si="767"/>
        <v>15</v>
      </c>
      <c r="L1554" s="8">
        <f t="shared" si="781"/>
        <v>1.0039969799999999</v>
      </c>
      <c r="M1554" s="96">
        <f t="shared" si="766"/>
        <v>1.0056002500000001</v>
      </c>
      <c r="N1554" s="96">
        <f t="shared" si="761"/>
        <v>1.267340317456555</v>
      </c>
      <c r="O1554" s="89">
        <f t="shared" si="764"/>
        <v>1.2724058499999999</v>
      </c>
      <c r="P1554" s="89">
        <f t="shared" si="774"/>
        <v>0</v>
      </c>
      <c r="Q1554" s="11">
        <f t="shared" si="784"/>
        <v>0</v>
      </c>
      <c r="R1554" s="7">
        <f t="shared" si="782"/>
        <v>0</v>
      </c>
      <c r="S1554" s="89">
        <f t="shared" si="763"/>
        <v>0</v>
      </c>
      <c r="T1554" s="98">
        <f t="shared" si="783"/>
        <v>8.5000000000000006E-2</v>
      </c>
      <c r="U1554" s="97">
        <f t="shared" si="762"/>
        <v>15</v>
      </c>
      <c r="V1554" s="97">
        <v>252</v>
      </c>
      <c r="W1554" s="96">
        <f t="shared" si="775"/>
        <v>1.0048677610000001</v>
      </c>
      <c r="X1554" s="89">
        <f t="shared" si="776"/>
        <v>0</v>
      </c>
      <c r="Y1554" s="137">
        <f t="shared" si="777"/>
        <v>0</v>
      </c>
      <c r="Z1554" s="99" t="str">
        <f t="shared" si="785"/>
        <v>J=</v>
      </c>
      <c r="AA1554" s="94">
        <f t="shared" si="786"/>
        <v>46440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778"/>
        <v>46431</v>
      </c>
      <c r="B1555" s="89">
        <f t="shared" si="771"/>
        <v>0</v>
      </c>
      <c r="C1555" s="89">
        <f t="shared" si="765"/>
        <v>3.1009221856947988E-9</v>
      </c>
      <c r="D1555" s="90">
        <f t="shared" si="779"/>
        <v>7205.03</v>
      </c>
      <c r="E1555" s="91">
        <f t="shared" si="768"/>
        <v>7245.38</v>
      </c>
      <c r="F1555" s="92">
        <f t="shared" si="769"/>
        <v>46376</v>
      </c>
      <c r="G1555" s="93">
        <f t="shared" si="772"/>
        <v>5.6002542668107669E-3</v>
      </c>
      <c r="H1555" s="94">
        <f t="shared" si="770"/>
        <v>46440</v>
      </c>
      <c r="I1555" s="94">
        <f t="shared" si="773"/>
        <v>46440</v>
      </c>
      <c r="J1555" s="95">
        <f t="shared" si="780"/>
        <v>21</v>
      </c>
      <c r="K1555" s="95">
        <f t="shared" si="767"/>
        <v>16</v>
      </c>
      <c r="L1555" s="8">
        <f t="shared" si="781"/>
        <v>1.0042640199999999</v>
      </c>
      <c r="M1555" s="96">
        <f t="shared" si="766"/>
        <v>1.0056002500000001</v>
      </c>
      <c r="N1555" s="96">
        <f t="shared" si="761"/>
        <v>1.267340317456555</v>
      </c>
      <c r="O1555" s="89">
        <f t="shared" si="764"/>
        <v>1.27274428</v>
      </c>
      <c r="P1555" s="89">
        <f t="shared" si="774"/>
        <v>0</v>
      </c>
      <c r="Q1555" s="11">
        <f t="shared" si="784"/>
        <v>0</v>
      </c>
      <c r="R1555" s="7">
        <f t="shared" si="782"/>
        <v>0</v>
      </c>
      <c r="S1555" s="89">
        <f t="shared" si="763"/>
        <v>0</v>
      </c>
      <c r="T1555" s="98">
        <f t="shared" si="783"/>
        <v>8.5000000000000006E-2</v>
      </c>
      <c r="U1555" s="97">
        <f t="shared" si="762"/>
        <v>16</v>
      </c>
      <c r="V1555" s="97">
        <v>252</v>
      </c>
      <c r="W1555" s="96">
        <f t="shared" si="775"/>
        <v>1.0051931190000001</v>
      </c>
      <c r="X1555" s="89">
        <f t="shared" si="776"/>
        <v>0</v>
      </c>
      <c r="Y1555" s="137">
        <f t="shared" si="777"/>
        <v>0</v>
      </c>
      <c r="Z1555" s="99" t="str">
        <f t="shared" si="785"/>
        <v>J=</v>
      </c>
      <c r="AA1555" s="94">
        <f t="shared" si="786"/>
        <v>46440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778"/>
        <v>46432</v>
      </c>
      <c r="B1556" s="89">
        <f t="shared" si="771"/>
        <v>0</v>
      </c>
      <c r="C1556" s="89">
        <f t="shared" si="765"/>
        <v>3.1009221856947988E-9</v>
      </c>
      <c r="D1556" s="90">
        <f t="shared" si="779"/>
        <v>7205.03</v>
      </c>
      <c r="E1556" s="91">
        <f t="shared" si="768"/>
        <v>7245.38</v>
      </c>
      <c r="F1556" s="92">
        <f t="shared" si="769"/>
        <v>46376</v>
      </c>
      <c r="G1556" s="93">
        <f t="shared" si="772"/>
        <v>5.6002542668107669E-3</v>
      </c>
      <c r="H1556" s="94">
        <f t="shared" si="770"/>
        <v>46440</v>
      </c>
      <c r="I1556" s="94">
        <f t="shared" si="773"/>
        <v>46440</v>
      </c>
      <c r="J1556" s="95">
        <f t="shared" si="780"/>
        <v>21</v>
      </c>
      <c r="K1556" s="95">
        <f t="shared" si="767"/>
        <v>16</v>
      </c>
      <c r="L1556" s="8">
        <f t="shared" si="781"/>
        <v>1.0042640199999999</v>
      </c>
      <c r="M1556" s="96">
        <f t="shared" si="766"/>
        <v>1.0056002500000001</v>
      </c>
      <c r="N1556" s="96">
        <f t="shared" si="761"/>
        <v>1.267340317456555</v>
      </c>
      <c r="O1556" s="89">
        <f t="shared" si="764"/>
        <v>1.27274428</v>
      </c>
      <c r="P1556" s="89">
        <f t="shared" si="774"/>
        <v>0</v>
      </c>
      <c r="Q1556" s="11">
        <f t="shared" si="784"/>
        <v>0</v>
      </c>
      <c r="R1556" s="7">
        <f t="shared" si="782"/>
        <v>0</v>
      </c>
      <c r="S1556" s="89">
        <f t="shared" si="763"/>
        <v>0</v>
      </c>
      <c r="T1556" s="98">
        <f t="shared" si="783"/>
        <v>8.5000000000000006E-2</v>
      </c>
      <c r="U1556" s="97">
        <f t="shared" si="762"/>
        <v>16</v>
      </c>
      <c r="V1556" s="97">
        <v>252</v>
      </c>
      <c r="W1556" s="96">
        <f t="shared" si="775"/>
        <v>1.0051931190000001</v>
      </c>
      <c r="X1556" s="89">
        <f t="shared" si="776"/>
        <v>0</v>
      </c>
      <c r="Y1556" s="137">
        <f t="shared" si="777"/>
        <v>0</v>
      </c>
      <c r="Z1556" s="99" t="str">
        <f t="shared" si="785"/>
        <v>J=</v>
      </c>
      <c r="AA1556" s="94">
        <f t="shared" si="786"/>
        <v>46440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778"/>
        <v>46433</v>
      </c>
      <c r="B1557" s="89">
        <f t="shared" si="771"/>
        <v>0</v>
      </c>
      <c r="C1557" s="89">
        <f t="shared" si="765"/>
        <v>3.1009221856947988E-9</v>
      </c>
      <c r="D1557" s="90">
        <f t="shared" si="779"/>
        <v>7205.03</v>
      </c>
      <c r="E1557" s="91">
        <f t="shared" si="768"/>
        <v>7245.38</v>
      </c>
      <c r="F1557" s="92">
        <f t="shared" si="769"/>
        <v>46376</v>
      </c>
      <c r="G1557" s="93">
        <f t="shared" si="772"/>
        <v>5.6002542668107669E-3</v>
      </c>
      <c r="H1557" s="94">
        <f t="shared" si="770"/>
        <v>46440</v>
      </c>
      <c r="I1557" s="94">
        <f t="shared" si="773"/>
        <v>46440</v>
      </c>
      <c r="J1557" s="95">
        <f t="shared" si="780"/>
        <v>21</v>
      </c>
      <c r="K1557" s="95">
        <f t="shared" si="767"/>
        <v>16</v>
      </c>
      <c r="L1557" s="8">
        <f t="shared" si="781"/>
        <v>1.0042640199999999</v>
      </c>
      <c r="M1557" s="96">
        <f t="shared" si="766"/>
        <v>1.0056002500000001</v>
      </c>
      <c r="N1557" s="96">
        <f t="shared" si="761"/>
        <v>1.267340317456555</v>
      </c>
      <c r="O1557" s="89">
        <f t="shared" si="764"/>
        <v>1.27274428</v>
      </c>
      <c r="P1557" s="89">
        <f t="shared" si="774"/>
        <v>0</v>
      </c>
      <c r="Q1557" s="11">
        <f t="shared" si="784"/>
        <v>0</v>
      </c>
      <c r="R1557" s="7">
        <f t="shared" si="782"/>
        <v>0</v>
      </c>
      <c r="S1557" s="89">
        <f t="shared" si="763"/>
        <v>0</v>
      </c>
      <c r="T1557" s="98">
        <f t="shared" si="783"/>
        <v>8.5000000000000006E-2</v>
      </c>
      <c r="U1557" s="97">
        <f t="shared" si="762"/>
        <v>16</v>
      </c>
      <c r="V1557" s="97">
        <v>252</v>
      </c>
      <c r="W1557" s="96">
        <f t="shared" si="775"/>
        <v>1.0051931190000001</v>
      </c>
      <c r="X1557" s="89">
        <f t="shared" si="776"/>
        <v>0</v>
      </c>
      <c r="Y1557" s="137">
        <f t="shared" si="777"/>
        <v>0</v>
      </c>
      <c r="Z1557" s="99" t="str">
        <f t="shared" si="785"/>
        <v>J=</v>
      </c>
      <c r="AA1557" s="94">
        <f t="shared" si="786"/>
        <v>46440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778"/>
        <v>46434</v>
      </c>
      <c r="B1558" s="89">
        <f t="shared" si="771"/>
        <v>0</v>
      </c>
      <c r="C1558" s="89">
        <f t="shared" si="765"/>
        <v>3.1009221856947988E-9</v>
      </c>
      <c r="D1558" s="90">
        <f t="shared" si="779"/>
        <v>7205.03</v>
      </c>
      <c r="E1558" s="91">
        <f t="shared" si="768"/>
        <v>7245.38</v>
      </c>
      <c r="F1558" s="92">
        <f t="shared" si="769"/>
        <v>46376</v>
      </c>
      <c r="G1558" s="93">
        <f t="shared" si="772"/>
        <v>5.6002542668107669E-3</v>
      </c>
      <c r="H1558" s="94">
        <f t="shared" si="770"/>
        <v>46440</v>
      </c>
      <c r="I1558" s="94">
        <f t="shared" si="773"/>
        <v>46440</v>
      </c>
      <c r="J1558" s="95">
        <f t="shared" si="780"/>
        <v>21</v>
      </c>
      <c r="K1558" s="95">
        <f t="shared" si="767"/>
        <v>17</v>
      </c>
      <c r="L1558" s="8">
        <f t="shared" si="781"/>
        <v>1.00453112</v>
      </c>
      <c r="M1558" s="96">
        <f t="shared" si="766"/>
        <v>1.0056002500000001</v>
      </c>
      <c r="N1558" s="96">
        <f t="shared" si="761"/>
        <v>1.267340317456555</v>
      </c>
      <c r="O1558" s="89">
        <f t="shared" si="764"/>
        <v>1.27308278</v>
      </c>
      <c r="P1558" s="89">
        <f t="shared" si="774"/>
        <v>0</v>
      </c>
      <c r="Q1558" s="11">
        <f t="shared" si="784"/>
        <v>0</v>
      </c>
      <c r="R1558" s="7">
        <f t="shared" si="782"/>
        <v>0</v>
      </c>
      <c r="S1558" s="89">
        <f t="shared" si="763"/>
        <v>0</v>
      </c>
      <c r="T1558" s="98">
        <f t="shared" si="783"/>
        <v>8.5000000000000006E-2</v>
      </c>
      <c r="U1558" s="97">
        <f t="shared" si="762"/>
        <v>17</v>
      </c>
      <c r="V1558" s="97">
        <v>252</v>
      </c>
      <c r="W1558" s="96">
        <f t="shared" si="775"/>
        <v>1.005518583</v>
      </c>
      <c r="X1558" s="89">
        <f t="shared" si="776"/>
        <v>0</v>
      </c>
      <c r="Y1558" s="137">
        <f t="shared" si="777"/>
        <v>0</v>
      </c>
      <c r="Z1558" s="99" t="str">
        <f t="shared" si="785"/>
        <v>J=</v>
      </c>
      <c r="AA1558" s="94">
        <f t="shared" si="786"/>
        <v>46440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778"/>
        <v>46435</v>
      </c>
      <c r="B1559" s="89">
        <f t="shared" si="771"/>
        <v>0</v>
      </c>
      <c r="C1559" s="89">
        <f t="shared" si="765"/>
        <v>3.1009221856947988E-9</v>
      </c>
      <c r="D1559" s="90">
        <f t="shared" si="779"/>
        <v>7205.03</v>
      </c>
      <c r="E1559" s="91">
        <f t="shared" si="768"/>
        <v>7245.38</v>
      </c>
      <c r="F1559" s="92">
        <f t="shared" si="769"/>
        <v>46376</v>
      </c>
      <c r="G1559" s="93">
        <f t="shared" si="772"/>
        <v>5.6002542668107669E-3</v>
      </c>
      <c r="H1559" s="94">
        <f t="shared" si="770"/>
        <v>46440</v>
      </c>
      <c r="I1559" s="94">
        <f t="shared" si="773"/>
        <v>46440</v>
      </c>
      <c r="J1559" s="95">
        <f t="shared" si="780"/>
        <v>21</v>
      </c>
      <c r="K1559" s="95">
        <f t="shared" si="767"/>
        <v>18</v>
      </c>
      <c r="L1559" s="8">
        <f t="shared" si="781"/>
        <v>1.0047983</v>
      </c>
      <c r="M1559" s="96">
        <f t="shared" si="766"/>
        <v>1.0056002500000001</v>
      </c>
      <c r="N1559" s="96">
        <f t="shared" si="761"/>
        <v>1.267340317456555</v>
      </c>
      <c r="O1559" s="89">
        <f t="shared" si="764"/>
        <v>1.27342139</v>
      </c>
      <c r="P1559" s="89">
        <f t="shared" si="774"/>
        <v>0</v>
      </c>
      <c r="Q1559" s="11">
        <f t="shared" si="784"/>
        <v>0</v>
      </c>
      <c r="R1559" s="7">
        <f t="shared" si="782"/>
        <v>0</v>
      </c>
      <c r="S1559" s="89">
        <f t="shared" si="763"/>
        <v>0</v>
      </c>
      <c r="T1559" s="98">
        <f t="shared" si="783"/>
        <v>8.5000000000000006E-2</v>
      </c>
      <c r="U1559" s="97">
        <f t="shared" si="762"/>
        <v>18</v>
      </c>
      <c r="V1559" s="97">
        <v>252</v>
      </c>
      <c r="W1559" s="96">
        <f t="shared" si="775"/>
        <v>1.005844153</v>
      </c>
      <c r="X1559" s="89">
        <f t="shared" si="776"/>
        <v>0</v>
      </c>
      <c r="Y1559" s="137">
        <f t="shared" si="777"/>
        <v>0</v>
      </c>
      <c r="Z1559" s="99" t="str">
        <f t="shared" si="785"/>
        <v>J=</v>
      </c>
      <c r="AA1559" s="94">
        <f t="shared" si="786"/>
        <v>46440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778"/>
        <v>46436</v>
      </c>
      <c r="B1560" s="89">
        <f t="shared" si="771"/>
        <v>0</v>
      </c>
      <c r="C1560" s="89">
        <f t="shared" si="765"/>
        <v>3.1009221856947988E-9</v>
      </c>
      <c r="D1560" s="90">
        <f t="shared" si="779"/>
        <v>7205.03</v>
      </c>
      <c r="E1560" s="91">
        <f t="shared" si="768"/>
        <v>7245.38</v>
      </c>
      <c r="F1560" s="92">
        <f t="shared" si="769"/>
        <v>46376</v>
      </c>
      <c r="G1560" s="93">
        <f t="shared" si="772"/>
        <v>5.6002542668107669E-3</v>
      </c>
      <c r="H1560" s="94">
        <f t="shared" si="770"/>
        <v>46440</v>
      </c>
      <c r="I1560" s="94">
        <f t="shared" si="773"/>
        <v>46440</v>
      </c>
      <c r="J1560" s="95">
        <f t="shared" si="780"/>
        <v>21</v>
      </c>
      <c r="K1560" s="95">
        <f t="shared" si="767"/>
        <v>19</v>
      </c>
      <c r="L1560" s="8">
        <f t="shared" si="781"/>
        <v>1.0050655399999999</v>
      </c>
      <c r="M1560" s="96">
        <f t="shared" si="766"/>
        <v>1.0056002500000001</v>
      </c>
      <c r="N1560" s="96">
        <f t="shared" si="761"/>
        <v>1.267340317456555</v>
      </c>
      <c r="O1560" s="89">
        <f t="shared" si="764"/>
        <v>1.27376008</v>
      </c>
      <c r="P1560" s="89">
        <f t="shared" si="774"/>
        <v>0</v>
      </c>
      <c r="Q1560" s="11">
        <f t="shared" si="784"/>
        <v>0</v>
      </c>
      <c r="R1560" s="7">
        <f t="shared" si="782"/>
        <v>0</v>
      </c>
      <c r="S1560" s="89">
        <f t="shared" si="763"/>
        <v>0</v>
      </c>
      <c r="T1560" s="98">
        <f t="shared" si="783"/>
        <v>8.5000000000000006E-2</v>
      </c>
      <c r="U1560" s="97">
        <f t="shared" si="762"/>
        <v>19</v>
      </c>
      <c r="V1560" s="97">
        <v>252</v>
      </c>
      <c r="W1560" s="96">
        <f t="shared" si="775"/>
        <v>1.0061698269999999</v>
      </c>
      <c r="X1560" s="89">
        <f t="shared" si="776"/>
        <v>0</v>
      </c>
      <c r="Y1560" s="137">
        <f t="shared" si="777"/>
        <v>0</v>
      </c>
      <c r="Z1560" s="99" t="str">
        <f t="shared" si="785"/>
        <v>J=</v>
      </c>
      <c r="AA1560" s="94">
        <f t="shared" si="786"/>
        <v>46440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778"/>
        <v>46437</v>
      </c>
      <c r="B1561" s="89">
        <f t="shared" si="771"/>
        <v>0</v>
      </c>
      <c r="C1561" s="89">
        <f t="shared" si="765"/>
        <v>3.1009221856947988E-9</v>
      </c>
      <c r="D1561" s="90">
        <f t="shared" si="779"/>
        <v>7205.03</v>
      </c>
      <c r="E1561" s="91">
        <f t="shared" si="768"/>
        <v>7245.38</v>
      </c>
      <c r="F1561" s="92">
        <f t="shared" si="769"/>
        <v>46376</v>
      </c>
      <c r="G1561" s="93">
        <f t="shared" si="772"/>
        <v>5.6002542668107669E-3</v>
      </c>
      <c r="H1561" s="94">
        <f t="shared" si="770"/>
        <v>46440</v>
      </c>
      <c r="I1561" s="94">
        <f t="shared" si="773"/>
        <v>46440</v>
      </c>
      <c r="J1561" s="95">
        <f t="shared" si="780"/>
        <v>21</v>
      </c>
      <c r="K1561" s="95">
        <f t="shared" si="767"/>
        <v>20</v>
      </c>
      <c r="L1561" s="8">
        <f t="shared" si="781"/>
        <v>1.00533286</v>
      </c>
      <c r="M1561" s="96">
        <f t="shared" si="766"/>
        <v>1.0056002500000001</v>
      </c>
      <c r="N1561" s="96">
        <f t="shared" si="761"/>
        <v>1.267340317456555</v>
      </c>
      <c r="O1561" s="89">
        <f t="shared" si="764"/>
        <v>1.2740988600000001</v>
      </c>
      <c r="P1561" s="89">
        <f t="shared" si="774"/>
        <v>0</v>
      </c>
      <c r="Q1561" s="11">
        <f t="shared" si="784"/>
        <v>0</v>
      </c>
      <c r="R1561" s="7">
        <f t="shared" si="782"/>
        <v>0</v>
      </c>
      <c r="S1561" s="89">
        <f t="shared" si="763"/>
        <v>0</v>
      </c>
      <c r="T1561" s="98">
        <f t="shared" si="783"/>
        <v>8.5000000000000006E-2</v>
      </c>
      <c r="U1561" s="97">
        <f t="shared" si="762"/>
        <v>20</v>
      </c>
      <c r="V1561" s="97">
        <v>252</v>
      </c>
      <c r="W1561" s="96">
        <f t="shared" si="775"/>
        <v>1.006495608</v>
      </c>
      <c r="X1561" s="89">
        <f t="shared" si="776"/>
        <v>0</v>
      </c>
      <c r="Y1561" s="137">
        <f t="shared" si="777"/>
        <v>0</v>
      </c>
      <c r="Z1561" s="99" t="str">
        <f t="shared" si="785"/>
        <v>J=</v>
      </c>
      <c r="AA1561" s="94">
        <f t="shared" si="786"/>
        <v>46440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778"/>
        <v>46438</v>
      </c>
      <c r="B1562" s="89">
        <f t="shared" si="771"/>
        <v>0</v>
      </c>
      <c r="C1562" s="89">
        <f t="shared" si="765"/>
        <v>3.1009221856947988E-9</v>
      </c>
      <c r="D1562" s="90">
        <f t="shared" si="779"/>
        <v>7205.03</v>
      </c>
      <c r="E1562" s="91">
        <f t="shared" si="768"/>
        <v>7245.38</v>
      </c>
      <c r="F1562" s="92">
        <f t="shared" si="769"/>
        <v>46376</v>
      </c>
      <c r="G1562" s="93">
        <f t="shared" si="772"/>
        <v>5.6002542668107669E-3</v>
      </c>
      <c r="H1562" s="94">
        <f t="shared" si="770"/>
        <v>46468</v>
      </c>
      <c r="I1562" s="94">
        <f t="shared" si="773"/>
        <v>46440</v>
      </c>
      <c r="J1562" s="95">
        <f t="shared" si="780"/>
        <v>21</v>
      </c>
      <c r="K1562" s="95">
        <f t="shared" si="767"/>
        <v>21</v>
      </c>
      <c r="L1562" s="8">
        <f t="shared" si="781"/>
        <v>1.0056002500000001</v>
      </c>
      <c r="M1562" s="96">
        <f t="shared" si="766"/>
        <v>1.0056002500000001</v>
      </c>
      <c r="N1562" s="96">
        <f t="shared" si="761"/>
        <v>1.267340317456555</v>
      </c>
      <c r="O1562" s="89">
        <f t="shared" si="764"/>
        <v>1.27443774</v>
      </c>
      <c r="P1562" s="89">
        <f t="shared" si="774"/>
        <v>0</v>
      </c>
      <c r="Q1562" s="11">
        <f t="shared" si="784"/>
        <v>0</v>
      </c>
      <c r="R1562" s="7">
        <f t="shared" si="782"/>
        <v>0</v>
      </c>
      <c r="S1562" s="89">
        <f t="shared" si="763"/>
        <v>0</v>
      </c>
      <c r="T1562" s="98">
        <f t="shared" si="783"/>
        <v>8.5000000000000006E-2</v>
      </c>
      <c r="U1562" s="97">
        <f t="shared" si="762"/>
        <v>21</v>
      </c>
      <c r="V1562" s="97">
        <v>252</v>
      </c>
      <c r="W1562" s="96">
        <f t="shared" si="775"/>
        <v>1.0068214929999999</v>
      </c>
      <c r="X1562" s="89">
        <f t="shared" si="776"/>
        <v>0</v>
      </c>
      <c r="Y1562" s="137">
        <f t="shared" si="777"/>
        <v>0</v>
      </c>
      <c r="Z1562" s="99" t="str">
        <f t="shared" si="785"/>
        <v>J=</v>
      </c>
      <c r="AA1562" s="94">
        <f t="shared" si="786"/>
        <v>46440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778"/>
        <v>46439</v>
      </c>
      <c r="B1563" s="89">
        <f t="shared" si="771"/>
        <v>0</v>
      </c>
      <c r="C1563" s="89">
        <f t="shared" si="765"/>
        <v>3.1009221856947988E-9</v>
      </c>
      <c r="D1563" s="90">
        <f t="shared" si="779"/>
        <v>7205.03</v>
      </c>
      <c r="E1563" s="91">
        <f t="shared" si="768"/>
        <v>7245.38</v>
      </c>
      <c r="F1563" s="92">
        <f t="shared" si="769"/>
        <v>46376</v>
      </c>
      <c r="G1563" s="93">
        <f t="shared" si="772"/>
        <v>5.6002542668107669E-3</v>
      </c>
      <c r="H1563" s="94">
        <f t="shared" si="770"/>
        <v>46468</v>
      </c>
      <c r="I1563" s="94">
        <f t="shared" si="773"/>
        <v>46440</v>
      </c>
      <c r="J1563" s="95">
        <f t="shared" si="780"/>
        <v>21</v>
      </c>
      <c r="K1563" s="95">
        <f t="shared" si="767"/>
        <v>21</v>
      </c>
      <c r="L1563" s="8">
        <f t="shared" si="781"/>
        <v>1.0056002500000001</v>
      </c>
      <c r="M1563" s="96">
        <f t="shared" si="766"/>
        <v>1.0056002500000001</v>
      </c>
      <c r="N1563" s="96">
        <f t="shared" si="761"/>
        <v>1.267340317456555</v>
      </c>
      <c r="O1563" s="89">
        <f t="shared" si="764"/>
        <v>1.27443774</v>
      </c>
      <c r="P1563" s="89">
        <f t="shared" si="774"/>
        <v>0</v>
      </c>
      <c r="Q1563" s="11">
        <f t="shared" si="784"/>
        <v>0</v>
      </c>
      <c r="R1563" s="7">
        <f t="shared" si="782"/>
        <v>0</v>
      </c>
      <c r="S1563" s="89">
        <f t="shared" si="763"/>
        <v>0</v>
      </c>
      <c r="T1563" s="98">
        <f t="shared" si="783"/>
        <v>8.5000000000000006E-2</v>
      </c>
      <c r="U1563" s="97">
        <f t="shared" si="762"/>
        <v>21</v>
      </c>
      <c r="V1563" s="97">
        <v>252</v>
      </c>
      <c r="W1563" s="96">
        <f t="shared" si="775"/>
        <v>1.0068214929999999</v>
      </c>
      <c r="X1563" s="89">
        <f t="shared" si="776"/>
        <v>0</v>
      </c>
      <c r="Y1563" s="137">
        <f t="shared" si="777"/>
        <v>0</v>
      </c>
      <c r="Z1563" s="99" t="str">
        <f t="shared" si="785"/>
        <v>J=</v>
      </c>
      <c r="AA1563" s="94">
        <f t="shared" si="786"/>
        <v>46440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778"/>
        <v>46440</v>
      </c>
      <c r="B1564" s="89">
        <f t="shared" si="771"/>
        <v>0</v>
      </c>
      <c r="C1564" s="89">
        <f t="shared" si="765"/>
        <v>3.1009221856947988E-9</v>
      </c>
      <c r="D1564" s="90">
        <f t="shared" si="779"/>
        <v>7205.03</v>
      </c>
      <c r="E1564" s="91">
        <f t="shared" si="768"/>
        <v>7245.38</v>
      </c>
      <c r="F1564" s="92">
        <f t="shared" si="769"/>
        <v>46376</v>
      </c>
      <c r="G1564" s="93">
        <f t="shared" si="772"/>
        <v>5.6002542668107669E-3</v>
      </c>
      <c r="H1564" s="94">
        <f t="shared" si="770"/>
        <v>46468</v>
      </c>
      <c r="I1564" s="94">
        <f t="shared" si="773"/>
        <v>46440</v>
      </c>
      <c r="J1564" s="95">
        <f t="shared" si="780"/>
        <v>21</v>
      </c>
      <c r="K1564" s="95">
        <f t="shared" si="767"/>
        <v>21</v>
      </c>
      <c r="L1564" s="8">
        <f t="shared" si="781"/>
        <v>1.0056002500000001</v>
      </c>
      <c r="M1564" s="96">
        <f t="shared" si="766"/>
        <v>1.0056002500000001</v>
      </c>
      <c r="N1564" s="96">
        <f t="shared" si="761"/>
        <v>1.267340317456555</v>
      </c>
      <c r="O1564" s="89">
        <f t="shared" si="764"/>
        <v>1.27443774</v>
      </c>
      <c r="P1564" s="89">
        <f t="shared" si="774"/>
        <v>0</v>
      </c>
      <c r="Q1564" s="11">
        <f t="shared" si="784"/>
        <v>51</v>
      </c>
      <c r="R1564" s="7">
        <f t="shared" si="782"/>
        <v>5.1885000000000001E-2</v>
      </c>
      <c r="S1564" s="89">
        <f t="shared" si="763"/>
        <v>0</v>
      </c>
      <c r="T1564" s="98">
        <f t="shared" si="783"/>
        <v>8.5000000000000006E-2</v>
      </c>
      <c r="U1564" s="97">
        <f t="shared" si="762"/>
        <v>21</v>
      </c>
      <c r="V1564" s="97">
        <v>252</v>
      </c>
      <c r="W1564" s="96">
        <f t="shared" si="775"/>
        <v>1.0068214929999999</v>
      </c>
      <c r="X1564" s="89">
        <f t="shared" si="776"/>
        <v>0</v>
      </c>
      <c r="Y1564" s="137">
        <f t="shared" si="777"/>
        <v>0</v>
      </c>
      <c r="Z1564" s="99" t="str">
        <f t="shared" si="785"/>
        <v>J=</v>
      </c>
      <c r="AA1564" s="94">
        <f t="shared" si="786"/>
        <v>46440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778"/>
        <v>46441</v>
      </c>
      <c r="B1565" s="89">
        <f t="shared" si="771"/>
        <v>0</v>
      </c>
      <c r="C1565" s="89">
        <f t="shared" si="765"/>
        <v>3.1009221856947988E-9</v>
      </c>
      <c r="D1565" s="90">
        <f t="shared" si="779"/>
        <v>7205.03</v>
      </c>
      <c r="E1565" s="91">
        <f t="shared" si="768"/>
        <v>7245.38</v>
      </c>
      <c r="F1565" s="92">
        <f t="shared" si="769"/>
        <v>46409</v>
      </c>
      <c r="G1565" s="93">
        <f t="shared" si="772"/>
        <v>5.6002542668107669E-3</v>
      </c>
      <c r="H1565" s="94">
        <f t="shared" si="770"/>
        <v>46468</v>
      </c>
      <c r="I1565" s="94">
        <f t="shared" si="773"/>
        <v>46468</v>
      </c>
      <c r="J1565" s="95">
        <f t="shared" si="780"/>
        <v>20</v>
      </c>
      <c r="K1565" s="95">
        <f t="shared" si="767"/>
        <v>1</v>
      </c>
      <c r="L1565" s="8">
        <f t="shared" si="781"/>
        <v>1.0002792700000001</v>
      </c>
      <c r="M1565" s="96">
        <f t="shared" si="766"/>
        <v>1.0056002500000001</v>
      </c>
      <c r="N1565" s="96">
        <f t="shared" si="761"/>
        <v>1.2744377400693911</v>
      </c>
      <c r="O1565" s="89">
        <f t="shared" si="764"/>
        <v>1.2747936499999999</v>
      </c>
      <c r="P1565" s="89">
        <f t="shared" si="774"/>
        <v>0</v>
      </c>
      <c r="Q1565" s="11">
        <f t="shared" si="784"/>
        <v>0</v>
      </c>
      <c r="R1565" s="7">
        <f t="shared" si="782"/>
        <v>0</v>
      </c>
      <c r="S1565" s="89">
        <f t="shared" si="763"/>
        <v>0</v>
      </c>
      <c r="T1565" s="98">
        <f t="shared" si="783"/>
        <v>8.5000000000000006E-2</v>
      </c>
      <c r="U1565" s="97">
        <f t="shared" si="762"/>
        <v>1</v>
      </c>
      <c r="V1565" s="97">
        <v>252</v>
      </c>
      <c r="W1565" s="96">
        <f t="shared" si="775"/>
        <v>1.0003237819999999</v>
      </c>
      <c r="X1565" s="89">
        <f t="shared" si="776"/>
        <v>0</v>
      </c>
      <c r="Y1565" s="137">
        <f t="shared" si="777"/>
        <v>0</v>
      </c>
      <c r="Z1565" s="99" t="str">
        <f t="shared" si="785"/>
        <v>J=</v>
      </c>
      <c r="AA1565" s="94">
        <f t="shared" si="786"/>
        <v>46468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778"/>
        <v>46442</v>
      </c>
      <c r="B1566" s="89">
        <f t="shared" si="771"/>
        <v>0</v>
      </c>
      <c r="C1566" s="89">
        <f t="shared" si="765"/>
        <v>3.1009221856947988E-9</v>
      </c>
      <c r="D1566" s="90">
        <f t="shared" si="779"/>
        <v>7205.03</v>
      </c>
      <c r="E1566" s="91">
        <f t="shared" si="768"/>
        <v>7245.38</v>
      </c>
      <c r="F1566" s="92">
        <f t="shared" si="769"/>
        <v>46409</v>
      </c>
      <c r="G1566" s="93">
        <f t="shared" si="772"/>
        <v>5.6002542668107669E-3</v>
      </c>
      <c r="H1566" s="94">
        <f t="shared" si="770"/>
        <v>46468</v>
      </c>
      <c r="I1566" s="94">
        <f t="shared" si="773"/>
        <v>46468</v>
      </c>
      <c r="J1566" s="95">
        <f t="shared" si="780"/>
        <v>20</v>
      </c>
      <c r="K1566" s="95">
        <f t="shared" si="767"/>
        <v>2</v>
      </c>
      <c r="L1566" s="8">
        <f t="shared" si="781"/>
        <v>1.0005586099999999</v>
      </c>
      <c r="M1566" s="96">
        <f t="shared" si="766"/>
        <v>1.0056002500000001</v>
      </c>
      <c r="N1566" s="96">
        <f t="shared" si="761"/>
        <v>1.2744377400693911</v>
      </c>
      <c r="O1566" s="89">
        <f t="shared" si="764"/>
        <v>1.2751496499999999</v>
      </c>
      <c r="P1566" s="89">
        <f t="shared" si="774"/>
        <v>0</v>
      </c>
      <c r="Q1566" s="11">
        <f t="shared" si="784"/>
        <v>0</v>
      </c>
      <c r="R1566" s="7">
        <f t="shared" si="782"/>
        <v>0</v>
      </c>
      <c r="S1566" s="89">
        <f t="shared" si="763"/>
        <v>0</v>
      </c>
      <c r="T1566" s="98">
        <f t="shared" si="783"/>
        <v>8.5000000000000006E-2</v>
      </c>
      <c r="U1566" s="97">
        <f t="shared" si="762"/>
        <v>2</v>
      </c>
      <c r="V1566" s="97">
        <v>252</v>
      </c>
      <c r="W1566" s="96">
        <f t="shared" si="775"/>
        <v>1.00064767</v>
      </c>
      <c r="X1566" s="89">
        <f t="shared" si="776"/>
        <v>0</v>
      </c>
      <c r="Y1566" s="137">
        <f t="shared" si="777"/>
        <v>0</v>
      </c>
      <c r="Z1566" s="99" t="str">
        <f t="shared" si="785"/>
        <v>J=</v>
      </c>
      <c r="AA1566" s="94">
        <f t="shared" si="786"/>
        <v>46468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778"/>
        <v>46443</v>
      </c>
      <c r="B1567" s="89">
        <f t="shared" si="771"/>
        <v>0</v>
      </c>
      <c r="C1567" s="89">
        <f t="shared" si="765"/>
        <v>3.1009221856947988E-9</v>
      </c>
      <c r="D1567" s="90">
        <f t="shared" si="779"/>
        <v>7205.03</v>
      </c>
      <c r="E1567" s="91">
        <f t="shared" si="768"/>
        <v>7245.38</v>
      </c>
      <c r="F1567" s="92">
        <f t="shared" si="769"/>
        <v>46409</v>
      </c>
      <c r="G1567" s="93">
        <f t="shared" si="772"/>
        <v>5.6002542668107669E-3</v>
      </c>
      <c r="H1567" s="94">
        <f t="shared" si="770"/>
        <v>46468</v>
      </c>
      <c r="I1567" s="94">
        <f t="shared" si="773"/>
        <v>46468</v>
      </c>
      <c r="J1567" s="95">
        <f t="shared" si="780"/>
        <v>20</v>
      </c>
      <c r="K1567" s="95">
        <f t="shared" si="767"/>
        <v>3</v>
      </c>
      <c r="L1567" s="8">
        <f t="shared" si="781"/>
        <v>1.0008380400000001</v>
      </c>
      <c r="M1567" s="96">
        <f t="shared" si="766"/>
        <v>1.0056002500000001</v>
      </c>
      <c r="N1567" s="96">
        <f t="shared" ref="N1567:N1630" si="787">IF(I1567&gt;I1566,N1566*M1567,N1566)</f>
        <v>1.2744377400693911</v>
      </c>
      <c r="O1567" s="89">
        <f t="shared" si="764"/>
        <v>1.2755057599999999</v>
      </c>
      <c r="P1567" s="89">
        <f t="shared" si="774"/>
        <v>0</v>
      </c>
      <c r="Q1567" s="11">
        <f t="shared" si="784"/>
        <v>0</v>
      </c>
      <c r="R1567" s="7">
        <f t="shared" si="782"/>
        <v>0</v>
      </c>
      <c r="S1567" s="89">
        <f t="shared" si="763"/>
        <v>0</v>
      </c>
      <c r="T1567" s="98">
        <f t="shared" si="783"/>
        <v>8.5000000000000006E-2</v>
      </c>
      <c r="U1567" s="97">
        <f t="shared" si="762"/>
        <v>3</v>
      </c>
      <c r="V1567" s="97">
        <v>252</v>
      </c>
      <c r="W1567" s="96">
        <f t="shared" si="775"/>
        <v>1.000971662</v>
      </c>
      <c r="X1567" s="89">
        <f t="shared" si="776"/>
        <v>0</v>
      </c>
      <c r="Y1567" s="137">
        <f t="shared" si="777"/>
        <v>0</v>
      </c>
      <c r="Z1567" s="99" t="str">
        <f t="shared" si="785"/>
        <v>J=</v>
      </c>
      <c r="AA1567" s="94">
        <f t="shared" si="786"/>
        <v>46468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778"/>
        <v>46444</v>
      </c>
      <c r="B1568" s="89">
        <f t="shared" si="771"/>
        <v>0</v>
      </c>
      <c r="C1568" s="89">
        <f t="shared" si="765"/>
        <v>3.1009221856947988E-9</v>
      </c>
      <c r="D1568" s="90">
        <f t="shared" si="779"/>
        <v>7205.03</v>
      </c>
      <c r="E1568" s="91">
        <f t="shared" si="768"/>
        <v>7245.38</v>
      </c>
      <c r="F1568" s="92">
        <f t="shared" si="769"/>
        <v>46409</v>
      </c>
      <c r="G1568" s="93">
        <f t="shared" si="772"/>
        <v>5.6002542668107669E-3</v>
      </c>
      <c r="H1568" s="94">
        <f t="shared" si="770"/>
        <v>46468</v>
      </c>
      <c r="I1568" s="94">
        <f t="shared" si="773"/>
        <v>46468</v>
      </c>
      <c r="J1568" s="95">
        <f t="shared" si="780"/>
        <v>20</v>
      </c>
      <c r="K1568" s="95">
        <f t="shared" si="767"/>
        <v>4</v>
      </c>
      <c r="L1568" s="8">
        <f t="shared" si="781"/>
        <v>1.00111755</v>
      </c>
      <c r="M1568" s="96">
        <f t="shared" si="766"/>
        <v>1.0056002500000001</v>
      </c>
      <c r="N1568" s="96">
        <f t="shared" si="787"/>
        <v>1.2744377400693911</v>
      </c>
      <c r="O1568" s="89">
        <f t="shared" si="764"/>
        <v>1.27586198</v>
      </c>
      <c r="P1568" s="89">
        <f t="shared" si="774"/>
        <v>0</v>
      </c>
      <c r="Q1568" s="11">
        <f t="shared" si="784"/>
        <v>0</v>
      </c>
      <c r="R1568" s="7">
        <f t="shared" si="782"/>
        <v>0</v>
      </c>
      <c r="S1568" s="89">
        <f t="shared" si="763"/>
        <v>0</v>
      </c>
      <c r="T1568" s="98">
        <f t="shared" si="783"/>
        <v>8.5000000000000006E-2</v>
      </c>
      <c r="U1568" s="97">
        <f t="shared" si="762"/>
        <v>4</v>
      </c>
      <c r="V1568" s="97">
        <v>252</v>
      </c>
      <c r="W1568" s="96">
        <f t="shared" si="775"/>
        <v>1.001295759</v>
      </c>
      <c r="X1568" s="89">
        <f t="shared" si="776"/>
        <v>0</v>
      </c>
      <c r="Y1568" s="137">
        <f t="shared" si="777"/>
        <v>0</v>
      </c>
      <c r="Z1568" s="99" t="str">
        <f t="shared" si="785"/>
        <v>J=</v>
      </c>
      <c r="AA1568" s="94">
        <f t="shared" si="786"/>
        <v>46468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778"/>
        <v>46445</v>
      </c>
      <c r="B1569" s="89">
        <f t="shared" si="771"/>
        <v>0</v>
      </c>
      <c r="C1569" s="89">
        <f t="shared" si="765"/>
        <v>3.1009221856947988E-9</v>
      </c>
      <c r="D1569" s="90">
        <f t="shared" si="779"/>
        <v>7205.03</v>
      </c>
      <c r="E1569" s="91">
        <f t="shared" si="768"/>
        <v>7245.38</v>
      </c>
      <c r="F1569" s="92">
        <f t="shared" si="769"/>
        <v>46409</v>
      </c>
      <c r="G1569" s="93">
        <f t="shared" si="772"/>
        <v>5.6002542668107669E-3</v>
      </c>
      <c r="H1569" s="94">
        <f t="shared" si="770"/>
        <v>46468</v>
      </c>
      <c r="I1569" s="94">
        <f t="shared" si="773"/>
        <v>46468</v>
      </c>
      <c r="J1569" s="95">
        <f t="shared" si="780"/>
        <v>20</v>
      </c>
      <c r="K1569" s="95">
        <f t="shared" si="767"/>
        <v>5</v>
      </c>
      <c r="L1569" s="8">
        <f t="shared" si="781"/>
        <v>1.00139713</v>
      </c>
      <c r="M1569" s="96">
        <f t="shared" si="766"/>
        <v>1.0056002500000001</v>
      </c>
      <c r="N1569" s="96">
        <f t="shared" si="787"/>
        <v>1.2744377400693911</v>
      </c>
      <c r="O1569" s="89">
        <f t="shared" si="764"/>
        <v>1.2762182900000001</v>
      </c>
      <c r="P1569" s="89">
        <f t="shared" si="774"/>
        <v>0</v>
      </c>
      <c r="Q1569" s="11">
        <f t="shared" si="784"/>
        <v>0</v>
      </c>
      <c r="R1569" s="7">
        <f t="shared" si="782"/>
        <v>0</v>
      </c>
      <c r="S1569" s="89">
        <f t="shared" si="763"/>
        <v>0</v>
      </c>
      <c r="T1569" s="98">
        <f t="shared" si="783"/>
        <v>8.5000000000000006E-2</v>
      </c>
      <c r="U1569" s="97">
        <f t="shared" si="762"/>
        <v>5</v>
      </c>
      <c r="V1569" s="97">
        <v>252</v>
      </c>
      <c r="W1569" s="96">
        <f t="shared" si="775"/>
        <v>1.0016199610000001</v>
      </c>
      <c r="X1569" s="89">
        <f t="shared" si="776"/>
        <v>0</v>
      </c>
      <c r="Y1569" s="137">
        <f t="shared" si="777"/>
        <v>0</v>
      </c>
      <c r="Z1569" s="99" t="str">
        <f t="shared" si="785"/>
        <v>J=</v>
      </c>
      <c r="AA1569" s="94">
        <f t="shared" si="786"/>
        <v>46468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778"/>
        <v>46446</v>
      </c>
      <c r="B1570" s="89">
        <f t="shared" si="771"/>
        <v>0</v>
      </c>
      <c r="C1570" s="89">
        <f t="shared" si="765"/>
        <v>3.1009221856947988E-9</v>
      </c>
      <c r="D1570" s="90">
        <f t="shared" si="779"/>
        <v>7205.03</v>
      </c>
      <c r="E1570" s="91">
        <f t="shared" si="768"/>
        <v>7245.38</v>
      </c>
      <c r="F1570" s="92">
        <f t="shared" si="769"/>
        <v>46409</v>
      </c>
      <c r="G1570" s="93">
        <f t="shared" si="772"/>
        <v>5.6002542668107669E-3</v>
      </c>
      <c r="H1570" s="94">
        <f t="shared" si="770"/>
        <v>46468</v>
      </c>
      <c r="I1570" s="94">
        <f t="shared" si="773"/>
        <v>46468</v>
      </c>
      <c r="J1570" s="95">
        <f t="shared" si="780"/>
        <v>20</v>
      </c>
      <c r="K1570" s="95">
        <f t="shared" si="767"/>
        <v>5</v>
      </c>
      <c r="L1570" s="8">
        <f t="shared" si="781"/>
        <v>1.00139713</v>
      </c>
      <c r="M1570" s="96">
        <f t="shared" si="766"/>
        <v>1.0056002500000001</v>
      </c>
      <c r="N1570" s="96">
        <f t="shared" si="787"/>
        <v>1.2744377400693911</v>
      </c>
      <c r="O1570" s="89">
        <f t="shared" si="764"/>
        <v>1.2762182900000001</v>
      </c>
      <c r="P1570" s="89">
        <f t="shared" si="774"/>
        <v>0</v>
      </c>
      <c r="Q1570" s="11">
        <f t="shared" si="784"/>
        <v>0</v>
      </c>
      <c r="R1570" s="7">
        <f t="shared" si="782"/>
        <v>0</v>
      </c>
      <c r="S1570" s="89">
        <f t="shared" si="763"/>
        <v>0</v>
      </c>
      <c r="T1570" s="98">
        <f t="shared" si="783"/>
        <v>8.5000000000000006E-2</v>
      </c>
      <c r="U1570" s="97">
        <f t="shared" si="762"/>
        <v>5</v>
      </c>
      <c r="V1570" s="97">
        <v>252</v>
      </c>
      <c r="W1570" s="96">
        <f t="shared" si="775"/>
        <v>1.0016199610000001</v>
      </c>
      <c r="X1570" s="89">
        <f t="shared" si="776"/>
        <v>0</v>
      </c>
      <c r="Y1570" s="137">
        <f t="shared" si="777"/>
        <v>0</v>
      </c>
      <c r="Z1570" s="99" t="str">
        <f t="shared" si="785"/>
        <v>J=</v>
      </c>
      <c r="AA1570" s="94">
        <f t="shared" si="786"/>
        <v>46468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778"/>
        <v>46447</v>
      </c>
      <c r="B1571" s="89">
        <f t="shared" si="771"/>
        <v>0</v>
      </c>
      <c r="C1571" s="89">
        <f t="shared" si="765"/>
        <v>3.1009221856947988E-9</v>
      </c>
      <c r="D1571" s="90">
        <f t="shared" si="779"/>
        <v>7205.03</v>
      </c>
      <c r="E1571" s="91">
        <f t="shared" si="768"/>
        <v>7245.38</v>
      </c>
      <c r="F1571" s="92">
        <f t="shared" si="769"/>
        <v>46409</v>
      </c>
      <c r="G1571" s="93">
        <f t="shared" si="772"/>
        <v>5.6002542668107669E-3</v>
      </c>
      <c r="H1571" s="94">
        <f t="shared" si="770"/>
        <v>46468</v>
      </c>
      <c r="I1571" s="94">
        <f t="shared" si="773"/>
        <v>46468</v>
      </c>
      <c r="J1571" s="95">
        <f t="shared" si="780"/>
        <v>20</v>
      </c>
      <c r="K1571" s="95">
        <f t="shared" si="767"/>
        <v>5</v>
      </c>
      <c r="L1571" s="8">
        <f t="shared" si="781"/>
        <v>1.00139713</v>
      </c>
      <c r="M1571" s="96">
        <f t="shared" si="766"/>
        <v>1.0056002500000001</v>
      </c>
      <c r="N1571" s="96">
        <f t="shared" si="787"/>
        <v>1.2744377400693911</v>
      </c>
      <c r="O1571" s="89">
        <f t="shared" si="764"/>
        <v>1.2762182900000001</v>
      </c>
      <c r="P1571" s="89">
        <f t="shared" si="774"/>
        <v>0</v>
      </c>
      <c r="Q1571" s="11">
        <f t="shared" si="784"/>
        <v>0</v>
      </c>
      <c r="R1571" s="7">
        <f t="shared" si="782"/>
        <v>0</v>
      </c>
      <c r="S1571" s="89">
        <f t="shared" si="763"/>
        <v>0</v>
      </c>
      <c r="T1571" s="98">
        <f t="shared" si="783"/>
        <v>8.5000000000000006E-2</v>
      </c>
      <c r="U1571" s="97">
        <f t="shared" si="762"/>
        <v>5</v>
      </c>
      <c r="V1571" s="97">
        <v>252</v>
      </c>
      <c r="W1571" s="96">
        <f t="shared" si="775"/>
        <v>1.0016199610000001</v>
      </c>
      <c r="X1571" s="89">
        <f t="shared" si="776"/>
        <v>0</v>
      </c>
      <c r="Y1571" s="137">
        <f t="shared" si="777"/>
        <v>0</v>
      </c>
      <c r="Z1571" s="99" t="str">
        <f t="shared" si="785"/>
        <v>J=</v>
      </c>
      <c r="AA1571" s="94">
        <f t="shared" si="786"/>
        <v>46468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778"/>
        <v>46448</v>
      </c>
      <c r="B1572" s="89">
        <f t="shared" si="771"/>
        <v>0</v>
      </c>
      <c r="C1572" s="89">
        <f t="shared" si="765"/>
        <v>3.1009221856947988E-9</v>
      </c>
      <c r="D1572" s="90">
        <f t="shared" si="779"/>
        <v>7205.03</v>
      </c>
      <c r="E1572" s="91">
        <f t="shared" si="768"/>
        <v>7245.38</v>
      </c>
      <c r="F1572" s="92">
        <f t="shared" si="769"/>
        <v>46409</v>
      </c>
      <c r="G1572" s="93">
        <f t="shared" si="772"/>
        <v>5.6002542668107669E-3</v>
      </c>
      <c r="H1572" s="94">
        <f t="shared" si="770"/>
        <v>46468</v>
      </c>
      <c r="I1572" s="94">
        <f t="shared" si="773"/>
        <v>46468</v>
      </c>
      <c r="J1572" s="95">
        <f t="shared" si="780"/>
        <v>20</v>
      </c>
      <c r="K1572" s="95">
        <f t="shared" si="767"/>
        <v>6</v>
      </c>
      <c r="L1572" s="8">
        <f t="shared" si="781"/>
        <v>1.0016767900000001</v>
      </c>
      <c r="M1572" s="96">
        <f t="shared" si="766"/>
        <v>1.0056002500000001</v>
      </c>
      <c r="N1572" s="96">
        <f t="shared" si="787"/>
        <v>1.2744377400693911</v>
      </c>
      <c r="O1572" s="89">
        <f t="shared" si="764"/>
        <v>1.2765747000000001</v>
      </c>
      <c r="P1572" s="89">
        <f t="shared" si="774"/>
        <v>0</v>
      </c>
      <c r="Q1572" s="11">
        <f t="shared" si="784"/>
        <v>0</v>
      </c>
      <c r="R1572" s="7">
        <f t="shared" si="782"/>
        <v>0</v>
      </c>
      <c r="S1572" s="89">
        <f t="shared" si="763"/>
        <v>0</v>
      </c>
      <c r="T1572" s="98">
        <f t="shared" si="783"/>
        <v>8.5000000000000006E-2</v>
      </c>
      <c r="U1572" s="97">
        <f t="shared" si="762"/>
        <v>6</v>
      </c>
      <c r="V1572" s="97">
        <v>252</v>
      </c>
      <c r="W1572" s="96">
        <f t="shared" si="775"/>
        <v>1.0019442679999999</v>
      </c>
      <c r="X1572" s="89">
        <f t="shared" si="776"/>
        <v>0</v>
      </c>
      <c r="Y1572" s="137">
        <f t="shared" si="777"/>
        <v>0</v>
      </c>
      <c r="Z1572" s="99" t="str">
        <f t="shared" si="785"/>
        <v>J=</v>
      </c>
      <c r="AA1572" s="94">
        <f t="shared" si="786"/>
        <v>46468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778"/>
        <v>46449</v>
      </c>
      <c r="B1573" s="89">
        <f t="shared" si="771"/>
        <v>0</v>
      </c>
      <c r="C1573" s="89">
        <f t="shared" si="765"/>
        <v>3.1009221856947988E-9</v>
      </c>
      <c r="D1573" s="90">
        <f t="shared" si="779"/>
        <v>7205.03</v>
      </c>
      <c r="E1573" s="91">
        <f t="shared" si="768"/>
        <v>7245.38</v>
      </c>
      <c r="F1573" s="92">
        <f t="shared" si="769"/>
        <v>46409</v>
      </c>
      <c r="G1573" s="93">
        <f t="shared" si="772"/>
        <v>5.6002542668107669E-3</v>
      </c>
      <c r="H1573" s="94">
        <f t="shared" si="770"/>
        <v>46468</v>
      </c>
      <c r="I1573" s="94">
        <f t="shared" si="773"/>
        <v>46468</v>
      </c>
      <c r="J1573" s="95">
        <f t="shared" si="780"/>
        <v>20</v>
      </c>
      <c r="K1573" s="95">
        <f t="shared" si="767"/>
        <v>7</v>
      </c>
      <c r="L1573" s="8">
        <f t="shared" si="781"/>
        <v>1.00195653</v>
      </c>
      <c r="M1573" s="96">
        <f t="shared" si="766"/>
        <v>1.0056002500000001</v>
      </c>
      <c r="N1573" s="96">
        <f t="shared" si="787"/>
        <v>1.2744377400693911</v>
      </c>
      <c r="O1573" s="89">
        <f t="shared" si="764"/>
        <v>1.2769312100000001</v>
      </c>
      <c r="P1573" s="89">
        <f t="shared" si="774"/>
        <v>0</v>
      </c>
      <c r="Q1573" s="11">
        <f t="shared" si="784"/>
        <v>0</v>
      </c>
      <c r="R1573" s="7">
        <f t="shared" si="782"/>
        <v>0</v>
      </c>
      <c r="S1573" s="89">
        <f t="shared" si="763"/>
        <v>0</v>
      </c>
      <c r="T1573" s="98">
        <f t="shared" si="783"/>
        <v>8.5000000000000006E-2</v>
      </c>
      <c r="U1573" s="97">
        <f t="shared" ref="U1573:U1636" si="788">IF(Q1572&gt;0,1,IF(K1573=K1572,U1572,U1572+1))</f>
        <v>7</v>
      </c>
      <c r="V1573" s="97">
        <v>252</v>
      </c>
      <c r="W1573" s="96">
        <f t="shared" si="775"/>
        <v>1.00226868</v>
      </c>
      <c r="X1573" s="89">
        <f t="shared" si="776"/>
        <v>0</v>
      </c>
      <c r="Y1573" s="137">
        <f t="shared" si="777"/>
        <v>0</v>
      </c>
      <c r="Z1573" s="99" t="str">
        <f t="shared" si="785"/>
        <v>J=</v>
      </c>
      <c r="AA1573" s="94">
        <f t="shared" si="786"/>
        <v>46468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778"/>
        <v>46450</v>
      </c>
      <c r="B1574" s="89">
        <f t="shared" si="771"/>
        <v>0</v>
      </c>
      <c r="C1574" s="89">
        <f t="shared" si="765"/>
        <v>3.1009221856947988E-9</v>
      </c>
      <c r="D1574" s="90">
        <f t="shared" si="779"/>
        <v>7205.03</v>
      </c>
      <c r="E1574" s="91">
        <f t="shared" si="768"/>
        <v>7245.38</v>
      </c>
      <c r="F1574" s="92">
        <f t="shared" si="769"/>
        <v>46409</v>
      </c>
      <c r="G1574" s="93">
        <f t="shared" si="772"/>
        <v>5.6002542668107669E-3</v>
      </c>
      <c r="H1574" s="94">
        <f t="shared" si="770"/>
        <v>46468</v>
      </c>
      <c r="I1574" s="94">
        <f t="shared" si="773"/>
        <v>46468</v>
      </c>
      <c r="J1574" s="95">
        <f t="shared" si="780"/>
        <v>20</v>
      </c>
      <c r="K1574" s="95">
        <f t="shared" si="767"/>
        <v>8</v>
      </c>
      <c r="L1574" s="8">
        <f t="shared" si="781"/>
        <v>1.0022363400000001</v>
      </c>
      <c r="M1574" s="96">
        <f t="shared" si="766"/>
        <v>1.0056002500000001</v>
      </c>
      <c r="N1574" s="96">
        <f t="shared" si="787"/>
        <v>1.2744377400693911</v>
      </c>
      <c r="O1574" s="89">
        <f t="shared" si="764"/>
        <v>1.27728781</v>
      </c>
      <c r="P1574" s="89">
        <f t="shared" si="774"/>
        <v>0</v>
      </c>
      <c r="Q1574" s="11">
        <f t="shared" si="784"/>
        <v>0</v>
      </c>
      <c r="R1574" s="7">
        <f t="shared" si="782"/>
        <v>0</v>
      </c>
      <c r="S1574" s="89">
        <f t="shared" si="763"/>
        <v>0</v>
      </c>
      <c r="T1574" s="98">
        <f t="shared" si="783"/>
        <v>8.5000000000000006E-2</v>
      </c>
      <c r="U1574" s="97">
        <f t="shared" si="788"/>
        <v>8</v>
      </c>
      <c r="V1574" s="97">
        <v>252</v>
      </c>
      <c r="W1574" s="96">
        <f t="shared" si="775"/>
        <v>1.0025931969999999</v>
      </c>
      <c r="X1574" s="89">
        <f t="shared" si="776"/>
        <v>0</v>
      </c>
      <c r="Y1574" s="137">
        <f t="shared" si="777"/>
        <v>0</v>
      </c>
      <c r="Z1574" s="99" t="str">
        <f t="shared" si="785"/>
        <v>J=</v>
      </c>
      <c r="AA1574" s="94">
        <f t="shared" si="786"/>
        <v>46468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778"/>
        <v>46451</v>
      </c>
      <c r="B1575" s="89">
        <f t="shared" si="771"/>
        <v>0</v>
      </c>
      <c r="C1575" s="89">
        <f t="shared" si="765"/>
        <v>3.1009221856947988E-9</v>
      </c>
      <c r="D1575" s="90">
        <f t="shared" si="779"/>
        <v>7205.03</v>
      </c>
      <c r="E1575" s="91">
        <f t="shared" si="768"/>
        <v>7245.38</v>
      </c>
      <c r="F1575" s="92">
        <f t="shared" si="769"/>
        <v>46409</v>
      </c>
      <c r="G1575" s="93">
        <f t="shared" si="772"/>
        <v>5.6002542668107669E-3</v>
      </c>
      <c r="H1575" s="94">
        <f t="shared" si="770"/>
        <v>46468</v>
      </c>
      <c r="I1575" s="94">
        <f t="shared" si="773"/>
        <v>46468</v>
      </c>
      <c r="J1575" s="95">
        <f t="shared" si="780"/>
        <v>20</v>
      </c>
      <c r="K1575" s="95">
        <f t="shared" si="767"/>
        <v>9</v>
      </c>
      <c r="L1575" s="8">
        <f t="shared" si="781"/>
        <v>1.0025162400000001</v>
      </c>
      <c r="M1575" s="96">
        <f t="shared" si="766"/>
        <v>1.0056002500000001</v>
      </c>
      <c r="N1575" s="96">
        <f t="shared" si="787"/>
        <v>1.2744377400693911</v>
      </c>
      <c r="O1575" s="89">
        <f t="shared" si="764"/>
        <v>1.2776445299999999</v>
      </c>
      <c r="P1575" s="89">
        <f t="shared" si="774"/>
        <v>0</v>
      </c>
      <c r="Q1575" s="11">
        <f t="shared" si="784"/>
        <v>0</v>
      </c>
      <c r="R1575" s="7">
        <f t="shared" si="782"/>
        <v>0</v>
      </c>
      <c r="S1575" s="89">
        <f t="shared" ref="S1575:S1638" si="789">IF(R1575&gt;0,TRUNC(R1575*P1575,8),0)</f>
        <v>0</v>
      </c>
      <c r="T1575" s="98">
        <f t="shared" si="783"/>
        <v>8.5000000000000006E-2</v>
      </c>
      <c r="U1575" s="97">
        <f t="shared" si="788"/>
        <v>9</v>
      </c>
      <c r="V1575" s="97">
        <v>252</v>
      </c>
      <c r="W1575" s="96">
        <f t="shared" si="775"/>
        <v>1.0029178190000001</v>
      </c>
      <c r="X1575" s="89">
        <f t="shared" si="776"/>
        <v>0</v>
      </c>
      <c r="Y1575" s="137">
        <f t="shared" si="777"/>
        <v>0</v>
      </c>
      <c r="Z1575" s="99" t="str">
        <f t="shared" si="785"/>
        <v>J=</v>
      </c>
      <c r="AA1575" s="94">
        <f t="shared" si="786"/>
        <v>46468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778"/>
        <v>46452</v>
      </c>
      <c r="B1576" s="89">
        <f t="shared" si="771"/>
        <v>0</v>
      </c>
      <c r="C1576" s="89">
        <f t="shared" si="765"/>
        <v>3.1009221856947988E-9</v>
      </c>
      <c r="D1576" s="90">
        <f t="shared" si="779"/>
        <v>7205.03</v>
      </c>
      <c r="E1576" s="91">
        <f t="shared" si="768"/>
        <v>7245.38</v>
      </c>
      <c r="F1576" s="92">
        <f t="shared" si="769"/>
        <v>46409</v>
      </c>
      <c r="G1576" s="93">
        <f t="shared" si="772"/>
        <v>5.6002542668107669E-3</v>
      </c>
      <c r="H1576" s="94">
        <f t="shared" si="770"/>
        <v>46468</v>
      </c>
      <c r="I1576" s="94">
        <f t="shared" si="773"/>
        <v>46468</v>
      </c>
      <c r="J1576" s="95">
        <f t="shared" si="780"/>
        <v>20</v>
      </c>
      <c r="K1576" s="95">
        <f t="shared" si="767"/>
        <v>10</v>
      </c>
      <c r="L1576" s="8">
        <f t="shared" si="781"/>
        <v>1.0027962100000001</v>
      </c>
      <c r="M1576" s="96">
        <f t="shared" si="766"/>
        <v>1.0056002500000001</v>
      </c>
      <c r="N1576" s="96">
        <f t="shared" si="787"/>
        <v>1.2744377400693911</v>
      </c>
      <c r="O1576" s="89">
        <f t="shared" si="764"/>
        <v>1.2780013299999999</v>
      </c>
      <c r="P1576" s="89">
        <f t="shared" si="774"/>
        <v>0</v>
      </c>
      <c r="Q1576" s="11">
        <f t="shared" si="784"/>
        <v>0</v>
      </c>
      <c r="R1576" s="7">
        <f t="shared" si="782"/>
        <v>0</v>
      </c>
      <c r="S1576" s="89">
        <f t="shared" si="789"/>
        <v>0</v>
      </c>
      <c r="T1576" s="98">
        <f t="shared" si="783"/>
        <v>8.5000000000000006E-2</v>
      </c>
      <c r="U1576" s="97">
        <f t="shared" si="788"/>
        <v>10</v>
      </c>
      <c r="V1576" s="97">
        <v>252</v>
      </c>
      <c r="W1576" s="96">
        <f t="shared" si="775"/>
        <v>1.0032425469999999</v>
      </c>
      <c r="X1576" s="89">
        <f t="shared" si="776"/>
        <v>0</v>
      </c>
      <c r="Y1576" s="137">
        <f t="shared" si="777"/>
        <v>0</v>
      </c>
      <c r="Z1576" s="99" t="str">
        <f t="shared" si="785"/>
        <v>J=</v>
      </c>
      <c r="AA1576" s="94">
        <f t="shared" si="786"/>
        <v>46468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778"/>
        <v>46453</v>
      </c>
      <c r="B1577" s="89">
        <f t="shared" si="771"/>
        <v>0</v>
      </c>
      <c r="C1577" s="89">
        <f t="shared" si="765"/>
        <v>3.1009221856947988E-9</v>
      </c>
      <c r="D1577" s="90">
        <f t="shared" si="779"/>
        <v>7205.03</v>
      </c>
      <c r="E1577" s="91">
        <f t="shared" si="768"/>
        <v>7245.38</v>
      </c>
      <c r="F1577" s="92">
        <f t="shared" si="769"/>
        <v>46409</v>
      </c>
      <c r="G1577" s="93">
        <f t="shared" si="772"/>
        <v>5.6002542668107669E-3</v>
      </c>
      <c r="H1577" s="94">
        <f t="shared" si="770"/>
        <v>46468</v>
      </c>
      <c r="I1577" s="94">
        <f t="shared" si="773"/>
        <v>46468</v>
      </c>
      <c r="J1577" s="95">
        <f t="shared" si="780"/>
        <v>20</v>
      </c>
      <c r="K1577" s="95">
        <f t="shared" si="767"/>
        <v>10</v>
      </c>
      <c r="L1577" s="8">
        <f t="shared" si="781"/>
        <v>1.0027962100000001</v>
      </c>
      <c r="M1577" s="96">
        <f t="shared" si="766"/>
        <v>1.0056002500000001</v>
      </c>
      <c r="N1577" s="96">
        <f t="shared" si="787"/>
        <v>1.2744377400693911</v>
      </c>
      <c r="O1577" s="89">
        <f t="shared" ref="O1577:O1640" si="790">TRUNC(TRUNC((L1577*N1577),15),8)</f>
        <v>1.2780013299999999</v>
      </c>
      <c r="P1577" s="89">
        <f t="shared" si="774"/>
        <v>0</v>
      </c>
      <c r="Q1577" s="11">
        <f t="shared" si="784"/>
        <v>0</v>
      </c>
      <c r="R1577" s="7">
        <f t="shared" si="782"/>
        <v>0</v>
      </c>
      <c r="S1577" s="89">
        <f t="shared" si="789"/>
        <v>0</v>
      </c>
      <c r="T1577" s="98">
        <f t="shared" si="783"/>
        <v>8.5000000000000006E-2</v>
      </c>
      <c r="U1577" s="97">
        <f t="shared" si="788"/>
        <v>10</v>
      </c>
      <c r="V1577" s="97">
        <v>252</v>
      </c>
      <c r="W1577" s="96">
        <f t="shared" si="775"/>
        <v>1.0032425469999999</v>
      </c>
      <c r="X1577" s="89">
        <f t="shared" si="776"/>
        <v>0</v>
      </c>
      <c r="Y1577" s="137">
        <f t="shared" si="777"/>
        <v>0</v>
      </c>
      <c r="Z1577" s="99" t="str">
        <f t="shared" si="785"/>
        <v>J=</v>
      </c>
      <c r="AA1577" s="94">
        <f t="shared" si="786"/>
        <v>46468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778"/>
        <v>46454</v>
      </c>
      <c r="B1578" s="89">
        <f t="shared" si="771"/>
        <v>0</v>
      </c>
      <c r="C1578" s="89">
        <f t="shared" ref="C1578:C1641" si="791">C1577-(S1577/O1577)</f>
        <v>3.1009221856947988E-9</v>
      </c>
      <c r="D1578" s="90">
        <f t="shared" si="779"/>
        <v>7205.03</v>
      </c>
      <c r="E1578" s="91">
        <f t="shared" si="768"/>
        <v>7245.38</v>
      </c>
      <c r="F1578" s="92">
        <f t="shared" si="769"/>
        <v>46409</v>
      </c>
      <c r="G1578" s="93">
        <f t="shared" si="772"/>
        <v>5.6002542668107669E-3</v>
      </c>
      <c r="H1578" s="94">
        <f t="shared" si="770"/>
        <v>46468</v>
      </c>
      <c r="I1578" s="94">
        <f t="shared" si="773"/>
        <v>46468</v>
      </c>
      <c r="J1578" s="95">
        <f t="shared" si="780"/>
        <v>20</v>
      </c>
      <c r="K1578" s="95">
        <f t="shared" si="767"/>
        <v>10</v>
      </c>
      <c r="L1578" s="8">
        <f t="shared" si="781"/>
        <v>1.0027962100000001</v>
      </c>
      <c r="M1578" s="96">
        <f t="shared" ref="M1578:M1641" si="792">IF(I1578&gt;I1577,L1577,M1577)</f>
        <v>1.0056002500000001</v>
      </c>
      <c r="N1578" s="96">
        <f t="shared" si="787"/>
        <v>1.2744377400693911</v>
      </c>
      <c r="O1578" s="89">
        <f t="shared" si="790"/>
        <v>1.2780013299999999</v>
      </c>
      <c r="P1578" s="89">
        <f t="shared" si="774"/>
        <v>0</v>
      </c>
      <c r="Q1578" s="11">
        <f t="shared" si="784"/>
        <v>0</v>
      </c>
      <c r="R1578" s="7">
        <f t="shared" si="782"/>
        <v>0</v>
      </c>
      <c r="S1578" s="89">
        <f t="shared" si="789"/>
        <v>0</v>
      </c>
      <c r="T1578" s="98">
        <f t="shared" si="783"/>
        <v>8.5000000000000006E-2</v>
      </c>
      <c r="U1578" s="97">
        <f t="shared" si="788"/>
        <v>10</v>
      </c>
      <c r="V1578" s="97">
        <v>252</v>
      </c>
      <c r="W1578" s="96">
        <f t="shared" si="775"/>
        <v>1.0032425469999999</v>
      </c>
      <c r="X1578" s="89">
        <f t="shared" si="776"/>
        <v>0</v>
      </c>
      <c r="Y1578" s="137">
        <f t="shared" si="777"/>
        <v>0</v>
      </c>
      <c r="Z1578" s="99" t="str">
        <f t="shared" si="785"/>
        <v>J=</v>
      </c>
      <c r="AA1578" s="94">
        <f t="shared" si="786"/>
        <v>46468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778"/>
        <v>46455</v>
      </c>
      <c r="B1579" s="89">
        <f t="shared" si="771"/>
        <v>0</v>
      </c>
      <c r="C1579" s="89">
        <f t="shared" si="791"/>
        <v>3.1009221856947988E-9</v>
      </c>
      <c r="D1579" s="90">
        <f t="shared" si="779"/>
        <v>7205.03</v>
      </c>
      <c r="E1579" s="91">
        <f t="shared" si="768"/>
        <v>7245.38</v>
      </c>
      <c r="F1579" s="92">
        <f t="shared" si="769"/>
        <v>46409</v>
      </c>
      <c r="G1579" s="93">
        <f t="shared" si="772"/>
        <v>5.6002542668107669E-3</v>
      </c>
      <c r="H1579" s="94">
        <f t="shared" si="770"/>
        <v>46468</v>
      </c>
      <c r="I1579" s="94">
        <f t="shared" si="773"/>
        <v>46468</v>
      </c>
      <c r="J1579" s="95">
        <f t="shared" si="780"/>
        <v>20</v>
      </c>
      <c r="K1579" s="95">
        <f t="shared" ref="K1579:K1642" si="793">(J1579-(NETWORKDAYS(A1579,I1579,AD$201:AD$502)-1))</f>
        <v>11</v>
      </c>
      <c r="L1579" s="8">
        <f t="shared" si="781"/>
        <v>1.0030762600000001</v>
      </c>
      <c r="M1579" s="96">
        <f t="shared" si="792"/>
        <v>1.0056002500000001</v>
      </c>
      <c r="N1579" s="96">
        <f t="shared" si="787"/>
        <v>1.2744377400693911</v>
      </c>
      <c r="O1579" s="89">
        <f t="shared" si="790"/>
        <v>1.27835824</v>
      </c>
      <c r="P1579" s="89">
        <f t="shared" si="774"/>
        <v>0</v>
      </c>
      <c r="Q1579" s="11">
        <f t="shared" si="784"/>
        <v>0</v>
      </c>
      <c r="R1579" s="7">
        <f t="shared" si="782"/>
        <v>0</v>
      </c>
      <c r="S1579" s="89">
        <f t="shared" si="789"/>
        <v>0</v>
      </c>
      <c r="T1579" s="98">
        <f t="shared" si="783"/>
        <v>8.5000000000000006E-2</v>
      </c>
      <c r="U1579" s="97">
        <f t="shared" si="788"/>
        <v>11</v>
      </c>
      <c r="V1579" s="97">
        <v>252</v>
      </c>
      <c r="W1579" s="96">
        <f t="shared" si="775"/>
        <v>1.0035673789999999</v>
      </c>
      <c r="X1579" s="89">
        <f t="shared" si="776"/>
        <v>0</v>
      </c>
      <c r="Y1579" s="137">
        <f t="shared" si="777"/>
        <v>0</v>
      </c>
      <c r="Z1579" s="99" t="str">
        <f t="shared" si="785"/>
        <v>J=</v>
      </c>
      <c r="AA1579" s="94">
        <f t="shared" si="786"/>
        <v>46468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778"/>
        <v>46456</v>
      </c>
      <c r="B1580" s="89">
        <f t="shared" si="771"/>
        <v>0</v>
      </c>
      <c r="C1580" s="89">
        <f t="shared" si="791"/>
        <v>3.1009221856947988E-9</v>
      </c>
      <c r="D1580" s="90">
        <f t="shared" si="779"/>
        <v>7205.03</v>
      </c>
      <c r="E1580" s="91">
        <f t="shared" ref="E1580:E1643" si="794">IF($K1580=1,VLOOKUP($A1579,$AO$10:$AS$200,4),E1579)</f>
        <v>7245.38</v>
      </c>
      <c r="F1580" s="92">
        <f t="shared" ref="F1580:F1643" si="795">IF($K1580=1,VLOOKUP($A1579,$AO$10:$AS$200,5),F1579)</f>
        <v>46409</v>
      </c>
      <c r="G1580" s="93">
        <f t="shared" si="772"/>
        <v>5.6002542668107669E-3</v>
      </c>
      <c r="H1580" s="94">
        <f t="shared" ref="H1580:H1643" si="796">IF(DAY(A1580)=H$9,VLOOKUP(A1580,AH$118:AN$450,4),H1579)</f>
        <v>46468</v>
      </c>
      <c r="I1580" s="94">
        <f t="shared" si="773"/>
        <v>46468</v>
      </c>
      <c r="J1580" s="95">
        <f t="shared" si="780"/>
        <v>20</v>
      </c>
      <c r="K1580" s="95">
        <f t="shared" si="793"/>
        <v>12</v>
      </c>
      <c r="L1580" s="8">
        <f t="shared" si="781"/>
        <v>1.00335639</v>
      </c>
      <c r="M1580" s="96">
        <f t="shared" si="792"/>
        <v>1.0056002500000001</v>
      </c>
      <c r="N1580" s="96">
        <f t="shared" si="787"/>
        <v>1.2744377400693911</v>
      </c>
      <c r="O1580" s="89">
        <f t="shared" si="790"/>
        <v>1.2787152500000001</v>
      </c>
      <c r="P1580" s="89">
        <f t="shared" si="774"/>
        <v>0</v>
      </c>
      <c r="Q1580" s="11">
        <f t="shared" si="784"/>
        <v>0</v>
      </c>
      <c r="R1580" s="7">
        <f t="shared" si="782"/>
        <v>0</v>
      </c>
      <c r="S1580" s="89">
        <f t="shared" si="789"/>
        <v>0</v>
      </c>
      <c r="T1580" s="98">
        <f t="shared" si="783"/>
        <v>8.5000000000000006E-2</v>
      </c>
      <c r="U1580" s="97">
        <f t="shared" si="788"/>
        <v>12</v>
      </c>
      <c r="V1580" s="97">
        <v>252</v>
      </c>
      <c r="W1580" s="96">
        <f t="shared" si="775"/>
        <v>1.003892317</v>
      </c>
      <c r="X1580" s="89">
        <f t="shared" si="776"/>
        <v>0</v>
      </c>
      <c r="Y1580" s="137">
        <f t="shared" si="777"/>
        <v>0</v>
      </c>
      <c r="Z1580" s="99" t="str">
        <f t="shared" si="785"/>
        <v>J=</v>
      </c>
      <c r="AA1580" s="94">
        <f t="shared" si="786"/>
        <v>46468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778"/>
        <v>46457</v>
      </c>
      <c r="B1581" s="89">
        <f t="shared" si="771"/>
        <v>0</v>
      </c>
      <c r="C1581" s="89">
        <f t="shared" si="791"/>
        <v>3.1009221856947988E-9</v>
      </c>
      <c r="D1581" s="90">
        <f t="shared" si="779"/>
        <v>7205.03</v>
      </c>
      <c r="E1581" s="91">
        <f t="shared" si="794"/>
        <v>7245.38</v>
      </c>
      <c r="F1581" s="92">
        <f t="shared" si="795"/>
        <v>46409</v>
      </c>
      <c r="G1581" s="93">
        <f t="shared" si="772"/>
        <v>5.6002542668107669E-3</v>
      </c>
      <c r="H1581" s="94">
        <f t="shared" si="796"/>
        <v>46468</v>
      </c>
      <c r="I1581" s="94">
        <f t="shared" si="773"/>
        <v>46468</v>
      </c>
      <c r="J1581" s="95">
        <f t="shared" si="780"/>
        <v>20</v>
      </c>
      <c r="K1581" s="95">
        <f t="shared" si="793"/>
        <v>13</v>
      </c>
      <c r="L1581" s="8">
        <f t="shared" si="781"/>
        <v>1.0036366000000001</v>
      </c>
      <c r="M1581" s="96">
        <f t="shared" si="792"/>
        <v>1.0056002500000001</v>
      </c>
      <c r="N1581" s="96">
        <f t="shared" si="787"/>
        <v>1.2744377400693911</v>
      </c>
      <c r="O1581" s="89">
        <f t="shared" si="790"/>
        <v>1.27907236</v>
      </c>
      <c r="P1581" s="89">
        <f t="shared" si="774"/>
        <v>0</v>
      </c>
      <c r="Q1581" s="11">
        <f t="shared" si="784"/>
        <v>0</v>
      </c>
      <c r="R1581" s="7">
        <f t="shared" si="782"/>
        <v>0</v>
      </c>
      <c r="S1581" s="89">
        <f t="shared" si="789"/>
        <v>0</v>
      </c>
      <c r="T1581" s="98">
        <f t="shared" si="783"/>
        <v>8.5000000000000006E-2</v>
      </c>
      <c r="U1581" s="97">
        <f t="shared" si="788"/>
        <v>13</v>
      </c>
      <c r="V1581" s="97">
        <v>252</v>
      </c>
      <c r="W1581" s="96">
        <f t="shared" si="775"/>
        <v>1.0042173590000001</v>
      </c>
      <c r="X1581" s="89">
        <f t="shared" si="776"/>
        <v>0</v>
      </c>
      <c r="Y1581" s="137">
        <f t="shared" si="777"/>
        <v>0</v>
      </c>
      <c r="Z1581" s="99" t="str">
        <f t="shared" si="785"/>
        <v>J=</v>
      </c>
      <c r="AA1581" s="94">
        <f t="shared" si="786"/>
        <v>46468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778"/>
        <v>46458</v>
      </c>
      <c r="B1582" s="89">
        <f t="shared" si="771"/>
        <v>0</v>
      </c>
      <c r="C1582" s="89">
        <f t="shared" si="791"/>
        <v>3.1009221856947988E-9</v>
      </c>
      <c r="D1582" s="90">
        <f t="shared" si="779"/>
        <v>7205.03</v>
      </c>
      <c r="E1582" s="91">
        <f t="shared" si="794"/>
        <v>7245.38</v>
      </c>
      <c r="F1582" s="92">
        <f t="shared" si="795"/>
        <v>46409</v>
      </c>
      <c r="G1582" s="93">
        <f t="shared" si="772"/>
        <v>5.6002542668107669E-3</v>
      </c>
      <c r="H1582" s="94">
        <f t="shared" si="796"/>
        <v>46468</v>
      </c>
      <c r="I1582" s="94">
        <f t="shared" si="773"/>
        <v>46468</v>
      </c>
      <c r="J1582" s="95">
        <f t="shared" si="780"/>
        <v>20</v>
      </c>
      <c r="K1582" s="95">
        <f t="shared" si="793"/>
        <v>14</v>
      </c>
      <c r="L1582" s="8">
        <f t="shared" si="781"/>
        <v>1.00391689</v>
      </c>
      <c r="M1582" s="96">
        <f t="shared" si="792"/>
        <v>1.0056002500000001</v>
      </c>
      <c r="N1582" s="96">
        <f t="shared" si="787"/>
        <v>1.2744377400693911</v>
      </c>
      <c r="O1582" s="89">
        <f t="shared" si="790"/>
        <v>1.27942957</v>
      </c>
      <c r="P1582" s="89">
        <f t="shared" si="774"/>
        <v>0</v>
      </c>
      <c r="Q1582" s="11">
        <f t="shared" si="784"/>
        <v>0</v>
      </c>
      <c r="R1582" s="7">
        <f t="shared" si="782"/>
        <v>0</v>
      </c>
      <c r="S1582" s="89">
        <f t="shared" si="789"/>
        <v>0</v>
      </c>
      <c r="T1582" s="98">
        <f t="shared" si="783"/>
        <v>8.5000000000000006E-2</v>
      </c>
      <c r="U1582" s="97">
        <f t="shared" si="788"/>
        <v>14</v>
      </c>
      <c r="V1582" s="97">
        <v>252</v>
      </c>
      <c r="W1582" s="96">
        <f t="shared" si="775"/>
        <v>1.0045425079999999</v>
      </c>
      <c r="X1582" s="89">
        <f t="shared" si="776"/>
        <v>0</v>
      </c>
      <c r="Y1582" s="137">
        <f t="shared" si="777"/>
        <v>0</v>
      </c>
      <c r="Z1582" s="99" t="str">
        <f t="shared" si="785"/>
        <v>J=</v>
      </c>
      <c r="AA1582" s="94">
        <f t="shared" si="786"/>
        <v>46468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778"/>
        <v>46459</v>
      </c>
      <c r="B1583" s="89">
        <f t="shared" si="771"/>
        <v>0</v>
      </c>
      <c r="C1583" s="89">
        <f t="shared" si="791"/>
        <v>3.1009221856947988E-9</v>
      </c>
      <c r="D1583" s="90">
        <f t="shared" si="779"/>
        <v>7205.03</v>
      </c>
      <c r="E1583" s="91">
        <f t="shared" si="794"/>
        <v>7245.38</v>
      </c>
      <c r="F1583" s="92">
        <f t="shared" si="795"/>
        <v>46409</v>
      </c>
      <c r="G1583" s="93">
        <f t="shared" si="772"/>
        <v>5.6002542668107669E-3</v>
      </c>
      <c r="H1583" s="94">
        <f t="shared" si="796"/>
        <v>46468</v>
      </c>
      <c r="I1583" s="94">
        <f t="shared" si="773"/>
        <v>46468</v>
      </c>
      <c r="J1583" s="95">
        <f t="shared" si="780"/>
        <v>20</v>
      </c>
      <c r="K1583" s="95">
        <f t="shared" si="793"/>
        <v>15</v>
      </c>
      <c r="L1583" s="8">
        <f t="shared" si="781"/>
        <v>1.00419725</v>
      </c>
      <c r="M1583" s="96">
        <f t="shared" si="792"/>
        <v>1.0056002500000001</v>
      </c>
      <c r="N1583" s="96">
        <f t="shared" si="787"/>
        <v>1.2744377400693911</v>
      </c>
      <c r="O1583" s="89">
        <f t="shared" si="790"/>
        <v>1.2797868699999999</v>
      </c>
      <c r="P1583" s="89">
        <f t="shared" si="774"/>
        <v>0</v>
      </c>
      <c r="Q1583" s="11">
        <f t="shared" si="784"/>
        <v>0</v>
      </c>
      <c r="R1583" s="7">
        <f t="shared" si="782"/>
        <v>0</v>
      </c>
      <c r="S1583" s="89">
        <f t="shared" si="789"/>
        <v>0</v>
      </c>
      <c r="T1583" s="98">
        <f t="shared" si="783"/>
        <v>8.5000000000000006E-2</v>
      </c>
      <c r="U1583" s="97">
        <f t="shared" si="788"/>
        <v>15</v>
      </c>
      <c r="V1583" s="97">
        <v>252</v>
      </c>
      <c r="W1583" s="96">
        <f t="shared" si="775"/>
        <v>1.0048677610000001</v>
      </c>
      <c r="X1583" s="89">
        <f t="shared" si="776"/>
        <v>0</v>
      </c>
      <c r="Y1583" s="137">
        <f t="shared" si="777"/>
        <v>0</v>
      </c>
      <c r="Z1583" s="99" t="str">
        <f t="shared" si="785"/>
        <v>J=</v>
      </c>
      <c r="AA1583" s="94">
        <f t="shared" si="786"/>
        <v>46468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778"/>
        <v>46460</v>
      </c>
      <c r="B1584" s="89">
        <f t="shared" si="771"/>
        <v>0</v>
      </c>
      <c r="C1584" s="89">
        <f t="shared" si="791"/>
        <v>3.1009221856947988E-9</v>
      </c>
      <c r="D1584" s="90">
        <f t="shared" si="779"/>
        <v>7205.03</v>
      </c>
      <c r="E1584" s="91">
        <f t="shared" si="794"/>
        <v>7245.38</v>
      </c>
      <c r="F1584" s="92">
        <f t="shared" si="795"/>
        <v>46409</v>
      </c>
      <c r="G1584" s="93">
        <f t="shared" si="772"/>
        <v>5.6002542668107669E-3</v>
      </c>
      <c r="H1584" s="94">
        <f t="shared" si="796"/>
        <v>46468</v>
      </c>
      <c r="I1584" s="94">
        <f t="shared" si="773"/>
        <v>46468</v>
      </c>
      <c r="J1584" s="95">
        <f t="shared" si="780"/>
        <v>20</v>
      </c>
      <c r="K1584" s="95">
        <f t="shared" si="793"/>
        <v>15</v>
      </c>
      <c r="L1584" s="8">
        <f t="shared" si="781"/>
        <v>1.00419725</v>
      </c>
      <c r="M1584" s="96">
        <f t="shared" si="792"/>
        <v>1.0056002500000001</v>
      </c>
      <c r="N1584" s="96">
        <f t="shared" si="787"/>
        <v>1.2744377400693911</v>
      </c>
      <c r="O1584" s="89">
        <f t="shared" si="790"/>
        <v>1.2797868699999999</v>
      </c>
      <c r="P1584" s="89">
        <f t="shared" si="774"/>
        <v>0</v>
      </c>
      <c r="Q1584" s="11">
        <f t="shared" si="784"/>
        <v>0</v>
      </c>
      <c r="R1584" s="7">
        <f t="shared" si="782"/>
        <v>0</v>
      </c>
      <c r="S1584" s="89">
        <f t="shared" si="789"/>
        <v>0</v>
      </c>
      <c r="T1584" s="98">
        <f t="shared" si="783"/>
        <v>8.5000000000000006E-2</v>
      </c>
      <c r="U1584" s="97">
        <f t="shared" si="788"/>
        <v>15</v>
      </c>
      <c r="V1584" s="97">
        <v>252</v>
      </c>
      <c r="W1584" s="96">
        <f t="shared" si="775"/>
        <v>1.0048677610000001</v>
      </c>
      <c r="X1584" s="89">
        <f t="shared" si="776"/>
        <v>0</v>
      </c>
      <c r="Y1584" s="137">
        <f t="shared" si="777"/>
        <v>0</v>
      </c>
      <c r="Z1584" s="99" t="str">
        <f t="shared" si="785"/>
        <v>J=</v>
      </c>
      <c r="AA1584" s="94">
        <f t="shared" si="786"/>
        <v>46468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778"/>
        <v>46461</v>
      </c>
      <c r="B1585" s="89">
        <f t="shared" si="771"/>
        <v>0</v>
      </c>
      <c r="C1585" s="89">
        <f t="shared" si="791"/>
        <v>3.1009221856947988E-9</v>
      </c>
      <c r="D1585" s="90">
        <f t="shared" si="779"/>
        <v>7205.03</v>
      </c>
      <c r="E1585" s="91">
        <f t="shared" si="794"/>
        <v>7245.38</v>
      </c>
      <c r="F1585" s="92">
        <f t="shared" si="795"/>
        <v>46409</v>
      </c>
      <c r="G1585" s="93">
        <f t="shared" si="772"/>
        <v>5.6002542668107669E-3</v>
      </c>
      <c r="H1585" s="94">
        <f t="shared" si="796"/>
        <v>46468</v>
      </c>
      <c r="I1585" s="94">
        <f t="shared" si="773"/>
        <v>46468</v>
      </c>
      <c r="J1585" s="95">
        <f t="shared" si="780"/>
        <v>20</v>
      </c>
      <c r="K1585" s="95">
        <f t="shared" si="793"/>
        <v>15</v>
      </c>
      <c r="L1585" s="8">
        <f t="shared" si="781"/>
        <v>1.00419725</v>
      </c>
      <c r="M1585" s="96">
        <f t="shared" si="792"/>
        <v>1.0056002500000001</v>
      </c>
      <c r="N1585" s="96">
        <f t="shared" si="787"/>
        <v>1.2744377400693911</v>
      </c>
      <c r="O1585" s="89">
        <f t="shared" si="790"/>
        <v>1.2797868699999999</v>
      </c>
      <c r="P1585" s="89">
        <f t="shared" si="774"/>
        <v>0</v>
      </c>
      <c r="Q1585" s="11">
        <f t="shared" si="784"/>
        <v>0</v>
      </c>
      <c r="R1585" s="7">
        <f t="shared" si="782"/>
        <v>0</v>
      </c>
      <c r="S1585" s="89">
        <f t="shared" si="789"/>
        <v>0</v>
      </c>
      <c r="T1585" s="98">
        <f t="shared" si="783"/>
        <v>8.5000000000000006E-2</v>
      </c>
      <c r="U1585" s="97">
        <f t="shared" si="788"/>
        <v>15</v>
      </c>
      <c r="V1585" s="97">
        <v>252</v>
      </c>
      <c r="W1585" s="96">
        <f t="shared" si="775"/>
        <v>1.0048677610000001</v>
      </c>
      <c r="X1585" s="89">
        <f t="shared" si="776"/>
        <v>0</v>
      </c>
      <c r="Y1585" s="137">
        <f t="shared" si="777"/>
        <v>0</v>
      </c>
      <c r="Z1585" s="99" t="str">
        <f t="shared" si="785"/>
        <v>J=</v>
      </c>
      <c r="AA1585" s="94">
        <f t="shared" si="786"/>
        <v>46468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778"/>
        <v>46462</v>
      </c>
      <c r="B1586" s="89">
        <f t="shared" si="771"/>
        <v>0</v>
      </c>
      <c r="C1586" s="89">
        <f t="shared" si="791"/>
        <v>3.1009221856947988E-9</v>
      </c>
      <c r="D1586" s="90">
        <f t="shared" si="779"/>
        <v>7205.03</v>
      </c>
      <c r="E1586" s="91">
        <f t="shared" si="794"/>
        <v>7245.38</v>
      </c>
      <c r="F1586" s="92">
        <f t="shared" si="795"/>
        <v>46409</v>
      </c>
      <c r="G1586" s="93">
        <f t="shared" si="772"/>
        <v>5.6002542668107669E-3</v>
      </c>
      <c r="H1586" s="94">
        <f t="shared" si="796"/>
        <v>46468</v>
      </c>
      <c r="I1586" s="94">
        <f t="shared" si="773"/>
        <v>46468</v>
      </c>
      <c r="J1586" s="95">
        <f t="shared" si="780"/>
        <v>20</v>
      </c>
      <c r="K1586" s="95">
        <f t="shared" si="793"/>
        <v>16</v>
      </c>
      <c r="L1586" s="8">
        <f t="shared" si="781"/>
        <v>1.0044776900000001</v>
      </c>
      <c r="M1586" s="96">
        <f t="shared" si="792"/>
        <v>1.0056002500000001</v>
      </c>
      <c r="N1586" s="96">
        <f t="shared" si="787"/>
        <v>1.2744377400693911</v>
      </c>
      <c r="O1586" s="89">
        <f t="shared" si="790"/>
        <v>1.2801442700000001</v>
      </c>
      <c r="P1586" s="89">
        <f t="shared" si="774"/>
        <v>0</v>
      </c>
      <c r="Q1586" s="11">
        <f t="shared" si="784"/>
        <v>0</v>
      </c>
      <c r="R1586" s="7">
        <f t="shared" si="782"/>
        <v>0</v>
      </c>
      <c r="S1586" s="89">
        <f t="shared" si="789"/>
        <v>0</v>
      </c>
      <c r="T1586" s="98">
        <f t="shared" si="783"/>
        <v>8.5000000000000006E-2</v>
      </c>
      <c r="U1586" s="97">
        <f t="shared" si="788"/>
        <v>16</v>
      </c>
      <c r="V1586" s="97">
        <v>252</v>
      </c>
      <c r="W1586" s="96">
        <f t="shared" si="775"/>
        <v>1.0051931190000001</v>
      </c>
      <c r="X1586" s="89">
        <f t="shared" si="776"/>
        <v>0</v>
      </c>
      <c r="Y1586" s="137">
        <f t="shared" si="777"/>
        <v>0</v>
      </c>
      <c r="Z1586" s="99" t="str">
        <f t="shared" si="785"/>
        <v>J=</v>
      </c>
      <c r="AA1586" s="94">
        <f t="shared" si="786"/>
        <v>46468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778"/>
        <v>46463</v>
      </c>
      <c r="B1587" s="89">
        <f t="shared" si="771"/>
        <v>0</v>
      </c>
      <c r="C1587" s="89">
        <f t="shared" si="791"/>
        <v>3.1009221856947988E-9</v>
      </c>
      <c r="D1587" s="90">
        <f t="shared" si="779"/>
        <v>7205.03</v>
      </c>
      <c r="E1587" s="91">
        <f t="shared" si="794"/>
        <v>7245.38</v>
      </c>
      <c r="F1587" s="92">
        <f t="shared" si="795"/>
        <v>46409</v>
      </c>
      <c r="G1587" s="93">
        <f t="shared" si="772"/>
        <v>5.6002542668107669E-3</v>
      </c>
      <c r="H1587" s="94">
        <f t="shared" si="796"/>
        <v>46468</v>
      </c>
      <c r="I1587" s="94">
        <f t="shared" si="773"/>
        <v>46468</v>
      </c>
      <c r="J1587" s="95">
        <f t="shared" si="780"/>
        <v>20</v>
      </c>
      <c r="K1587" s="95">
        <f t="shared" si="793"/>
        <v>17</v>
      </c>
      <c r="L1587" s="8">
        <f t="shared" si="781"/>
        <v>1.00475822</v>
      </c>
      <c r="M1587" s="96">
        <f t="shared" si="792"/>
        <v>1.0056002500000001</v>
      </c>
      <c r="N1587" s="96">
        <f t="shared" si="787"/>
        <v>1.2744377400693911</v>
      </c>
      <c r="O1587" s="89">
        <f t="shared" si="790"/>
        <v>1.28050179</v>
      </c>
      <c r="P1587" s="89">
        <f t="shared" si="774"/>
        <v>0</v>
      </c>
      <c r="Q1587" s="11">
        <f t="shared" si="784"/>
        <v>0</v>
      </c>
      <c r="R1587" s="7">
        <f t="shared" si="782"/>
        <v>0</v>
      </c>
      <c r="S1587" s="89">
        <f t="shared" si="789"/>
        <v>0</v>
      </c>
      <c r="T1587" s="98">
        <f t="shared" si="783"/>
        <v>8.5000000000000006E-2</v>
      </c>
      <c r="U1587" s="97">
        <f t="shared" si="788"/>
        <v>17</v>
      </c>
      <c r="V1587" s="97">
        <v>252</v>
      </c>
      <c r="W1587" s="96">
        <f t="shared" si="775"/>
        <v>1.005518583</v>
      </c>
      <c r="X1587" s="89">
        <f t="shared" si="776"/>
        <v>0</v>
      </c>
      <c r="Y1587" s="137">
        <f t="shared" si="777"/>
        <v>0</v>
      </c>
      <c r="Z1587" s="99" t="str">
        <f t="shared" si="785"/>
        <v>J=</v>
      </c>
      <c r="AA1587" s="94">
        <f t="shared" si="786"/>
        <v>46468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778"/>
        <v>46464</v>
      </c>
      <c r="B1588" s="89">
        <f t="shared" si="771"/>
        <v>0</v>
      </c>
      <c r="C1588" s="89">
        <f t="shared" si="791"/>
        <v>3.1009221856947988E-9</v>
      </c>
      <c r="D1588" s="90">
        <f t="shared" si="779"/>
        <v>7205.03</v>
      </c>
      <c r="E1588" s="91">
        <f t="shared" si="794"/>
        <v>7245.38</v>
      </c>
      <c r="F1588" s="92">
        <f t="shared" si="795"/>
        <v>46409</v>
      </c>
      <c r="G1588" s="93">
        <f t="shared" si="772"/>
        <v>5.6002542668107669E-3</v>
      </c>
      <c r="H1588" s="94">
        <f t="shared" si="796"/>
        <v>46468</v>
      </c>
      <c r="I1588" s="94">
        <f t="shared" si="773"/>
        <v>46468</v>
      </c>
      <c r="J1588" s="95">
        <f t="shared" si="780"/>
        <v>20</v>
      </c>
      <c r="K1588" s="95">
        <f t="shared" si="793"/>
        <v>18</v>
      </c>
      <c r="L1588" s="8">
        <f t="shared" si="781"/>
        <v>1.00503882</v>
      </c>
      <c r="M1588" s="96">
        <f t="shared" si="792"/>
        <v>1.0056002500000001</v>
      </c>
      <c r="N1588" s="96">
        <f t="shared" si="787"/>
        <v>1.2744377400693911</v>
      </c>
      <c r="O1588" s="89">
        <f t="shared" si="790"/>
        <v>1.2808594</v>
      </c>
      <c r="P1588" s="89">
        <f t="shared" si="774"/>
        <v>0</v>
      </c>
      <c r="Q1588" s="11">
        <f t="shared" si="784"/>
        <v>0</v>
      </c>
      <c r="R1588" s="7">
        <f t="shared" si="782"/>
        <v>0</v>
      </c>
      <c r="S1588" s="89">
        <f t="shared" si="789"/>
        <v>0</v>
      </c>
      <c r="T1588" s="98">
        <f t="shared" si="783"/>
        <v>8.5000000000000006E-2</v>
      </c>
      <c r="U1588" s="97">
        <f t="shared" si="788"/>
        <v>18</v>
      </c>
      <c r="V1588" s="97">
        <v>252</v>
      </c>
      <c r="W1588" s="96">
        <f t="shared" si="775"/>
        <v>1.005844153</v>
      </c>
      <c r="X1588" s="89">
        <f t="shared" si="776"/>
        <v>0</v>
      </c>
      <c r="Y1588" s="137">
        <f t="shared" si="777"/>
        <v>0</v>
      </c>
      <c r="Z1588" s="99" t="str">
        <f t="shared" si="785"/>
        <v>J=</v>
      </c>
      <c r="AA1588" s="94">
        <f t="shared" si="786"/>
        <v>46468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778"/>
        <v>46465</v>
      </c>
      <c r="B1589" s="89">
        <f t="shared" si="771"/>
        <v>0</v>
      </c>
      <c r="C1589" s="89">
        <f t="shared" si="791"/>
        <v>3.1009221856947988E-9</v>
      </c>
      <c r="D1589" s="90">
        <f t="shared" si="779"/>
        <v>7205.03</v>
      </c>
      <c r="E1589" s="91">
        <f t="shared" si="794"/>
        <v>7245.38</v>
      </c>
      <c r="F1589" s="92">
        <f t="shared" si="795"/>
        <v>46409</v>
      </c>
      <c r="G1589" s="93">
        <f t="shared" si="772"/>
        <v>5.6002542668107669E-3</v>
      </c>
      <c r="H1589" s="94">
        <f t="shared" si="796"/>
        <v>46468</v>
      </c>
      <c r="I1589" s="94">
        <f t="shared" si="773"/>
        <v>46468</v>
      </c>
      <c r="J1589" s="95">
        <f t="shared" si="780"/>
        <v>20</v>
      </c>
      <c r="K1589" s="95">
        <f t="shared" si="793"/>
        <v>19</v>
      </c>
      <c r="L1589" s="8">
        <f t="shared" si="781"/>
        <v>1.00531949</v>
      </c>
      <c r="M1589" s="96">
        <f t="shared" si="792"/>
        <v>1.0056002500000001</v>
      </c>
      <c r="N1589" s="96">
        <f t="shared" si="787"/>
        <v>1.2744377400693911</v>
      </c>
      <c r="O1589" s="89">
        <f t="shared" si="790"/>
        <v>1.2812170899999999</v>
      </c>
      <c r="P1589" s="89">
        <f t="shared" si="774"/>
        <v>0</v>
      </c>
      <c r="Q1589" s="11">
        <f t="shared" si="784"/>
        <v>0</v>
      </c>
      <c r="R1589" s="7">
        <f t="shared" si="782"/>
        <v>0</v>
      </c>
      <c r="S1589" s="89">
        <f t="shared" si="789"/>
        <v>0</v>
      </c>
      <c r="T1589" s="98">
        <f t="shared" si="783"/>
        <v>8.5000000000000006E-2</v>
      </c>
      <c r="U1589" s="97">
        <f t="shared" si="788"/>
        <v>19</v>
      </c>
      <c r="V1589" s="97">
        <v>252</v>
      </c>
      <c r="W1589" s="96">
        <f t="shared" si="775"/>
        <v>1.0061698269999999</v>
      </c>
      <c r="X1589" s="89">
        <f t="shared" si="776"/>
        <v>0</v>
      </c>
      <c r="Y1589" s="137">
        <f t="shared" si="777"/>
        <v>0</v>
      </c>
      <c r="Z1589" s="99" t="str">
        <f t="shared" si="785"/>
        <v>J=</v>
      </c>
      <c r="AA1589" s="94">
        <f t="shared" si="786"/>
        <v>46468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778"/>
        <v>46466</v>
      </c>
      <c r="B1590" s="89">
        <f t="shared" si="771"/>
        <v>0</v>
      </c>
      <c r="C1590" s="89">
        <f t="shared" si="791"/>
        <v>3.1009221856947988E-9</v>
      </c>
      <c r="D1590" s="90">
        <f t="shared" si="779"/>
        <v>7205.03</v>
      </c>
      <c r="E1590" s="91">
        <f t="shared" si="794"/>
        <v>7245.38</v>
      </c>
      <c r="F1590" s="92">
        <f t="shared" si="795"/>
        <v>46409</v>
      </c>
      <c r="G1590" s="93">
        <f t="shared" si="772"/>
        <v>5.6002542668107669E-3</v>
      </c>
      <c r="H1590" s="94">
        <f t="shared" si="796"/>
        <v>46497</v>
      </c>
      <c r="I1590" s="94">
        <f t="shared" si="773"/>
        <v>46468</v>
      </c>
      <c r="J1590" s="95">
        <f t="shared" si="780"/>
        <v>20</v>
      </c>
      <c r="K1590" s="95">
        <f t="shared" si="793"/>
        <v>20</v>
      </c>
      <c r="L1590" s="8">
        <f t="shared" si="781"/>
        <v>1.0056002500000001</v>
      </c>
      <c r="M1590" s="96">
        <f t="shared" si="792"/>
        <v>1.0056002500000001</v>
      </c>
      <c r="N1590" s="96">
        <f t="shared" si="787"/>
        <v>1.2744377400693911</v>
      </c>
      <c r="O1590" s="89">
        <f t="shared" si="790"/>
        <v>1.28157491</v>
      </c>
      <c r="P1590" s="89">
        <f t="shared" si="774"/>
        <v>0</v>
      </c>
      <c r="Q1590" s="11">
        <f t="shared" si="784"/>
        <v>0</v>
      </c>
      <c r="R1590" s="7">
        <f t="shared" si="782"/>
        <v>0</v>
      </c>
      <c r="S1590" s="89">
        <f t="shared" si="789"/>
        <v>0</v>
      </c>
      <c r="T1590" s="98">
        <f t="shared" si="783"/>
        <v>8.5000000000000006E-2</v>
      </c>
      <c r="U1590" s="97">
        <f t="shared" si="788"/>
        <v>20</v>
      </c>
      <c r="V1590" s="97">
        <v>252</v>
      </c>
      <c r="W1590" s="96">
        <f t="shared" si="775"/>
        <v>1.006495608</v>
      </c>
      <c r="X1590" s="89">
        <f t="shared" si="776"/>
        <v>0</v>
      </c>
      <c r="Y1590" s="137">
        <f t="shared" si="777"/>
        <v>0</v>
      </c>
      <c r="Z1590" s="99" t="str">
        <f t="shared" si="785"/>
        <v>J=</v>
      </c>
      <c r="AA1590" s="94">
        <f t="shared" si="786"/>
        <v>46468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778"/>
        <v>46467</v>
      </c>
      <c r="B1591" s="89">
        <f t="shared" si="771"/>
        <v>0</v>
      </c>
      <c r="C1591" s="89">
        <f t="shared" si="791"/>
        <v>3.1009221856947988E-9</v>
      </c>
      <c r="D1591" s="90">
        <f t="shared" si="779"/>
        <v>7205.03</v>
      </c>
      <c r="E1591" s="91">
        <f t="shared" si="794"/>
        <v>7245.38</v>
      </c>
      <c r="F1591" s="92">
        <f t="shared" si="795"/>
        <v>46409</v>
      </c>
      <c r="G1591" s="93">
        <f t="shared" si="772"/>
        <v>5.6002542668107669E-3</v>
      </c>
      <c r="H1591" s="94">
        <f t="shared" si="796"/>
        <v>46497</v>
      </c>
      <c r="I1591" s="94">
        <f t="shared" si="773"/>
        <v>46468</v>
      </c>
      <c r="J1591" s="95">
        <f t="shared" si="780"/>
        <v>20</v>
      </c>
      <c r="K1591" s="95">
        <f t="shared" si="793"/>
        <v>20</v>
      </c>
      <c r="L1591" s="8">
        <f t="shared" si="781"/>
        <v>1.0056002500000001</v>
      </c>
      <c r="M1591" s="96">
        <f t="shared" si="792"/>
        <v>1.0056002500000001</v>
      </c>
      <c r="N1591" s="96">
        <f t="shared" si="787"/>
        <v>1.2744377400693911</v>
      </c>
      <c r="O1591" s="89">
        <f t="shared" si="790"/>
        <v>1.28157491</v>
      </c>
      <c r="P1591" s="89">
        <f t="shared" si="774"/>
        <v>0</v>
      </c>
      <c r="Q1591" s="11">
        <f t="shared" si="784"/>
        <v>0</v>
      </c>
      <c r="R1591" s="7">
        <f t="shared" si="782"/>
        <v>0</v>
      </c>
      <c r="S1591" s="89">
        <f t="shared" si="789"/>
        <v>0</v>
      </c>
      <c r="T1591" s="98">
        <f t="shared" si="783"/>
        <v>8.5000000000000006E-2</v>
      </c>
      <c r="U1591" s="97">
        <f t="shared" si="788"/>
        <v>20</v>
      </c>
      <c r="V1591" s="97">
        <v>252</v>
      </c>
      <c r="W1591" s="96">
        <f t="shared" si="775"/>
        <v>1.006495608</v>
      </c>
      <c r="X1591" s="89">
        <f t="shared" si="776"/>
        <v>0</v>
      </c>
      <c r="Y1591" s="137">
        <f t="shared" si="777"/>
        <v>0</v>
      </c>
      <c r="Z1591" s="99" t="str">
        <f t="shared" si="785"/>
        <v>J=</v>
      </c>
      <c r="AA1591" s="94">
        <f t="shared" si="786"/>
        <v>46468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778"/>
        <v>46468</v>
      </c>
      <c r="B1592" s="89">
        <f t="shared" si="771"/>
        <v>0</v>
      </c>
      <c r="C1592" s="89">
        <f t="shared" si="791"/>
        <v>3.1009221856947988E-9</v>
      </c>
      <c r="D1592" s="90">
        <f t="shared" si="779"/>
        <v>7205.03</v>
      </c>
      <c r="E1592" s="91">
        <f t="shared" si="794"/>
        <v>7245.38</v>
      </c>
      <c r="F1592" s="92">
        <f t="shared" si="795"/>
        <v>46409</v>
      </c>
      <c r="G1592" s="93">
        <f t="shared" si="772"/>
        <v>5.6002542668107669E-3</v>
      </c>
      <c r="H1592" s="94">
        <f t="shared" si="796"/>
        <v>46497</v>
      </c>
      <c r="I1592" s="94">
        <f t="shared" si="773"/>
        <v>46468</v>
      </c>
      <c r="J1592" s="95">
        <f t="shared" si="780"/>
        <v>20</v>
      </c>
      <c r="K1592" s="95">
        <f t="shared" si="793"/>
        <v>20</v>
      </c>
      <c r="L1592" s="8">
        <f t="shared" si="781"/>
        <v>1.0056002500000001</v>
      </c>
      <c r="M1592" s="96">
        <f t="shared" si="792"/>
        <v>1.0056002500000001</v>
      </c>
      <c r="N1592" s="96">
        <f t="shared" si="787"/>
        <v>1.2744377400693911</v>
      </c>
      <c r="O1592" s="89">
        <f t="shared" si="790"/>
        <v>1.28157491</v>
      </c>
      <c r="P1592" s="89">
        <f t="shared" si="774"/>
        <v>0</v>
      </c>
      <c r="Q1592" s="11">
        <f t="shared" si="784"/>
        <v>52</v>
      </c>
      <c r="R1592" s="7">
        <f t="shared" si="782"/>
        <v>5.5160000000000001E-2</v>
      </c>
      <c r="S1592" s="89">
        <f t="shared" si="789"/>
        <v>0</v>
      </c>
      <c r="T1592" s="98">
        <f t="shared" si="783"/>
        <v>8.5000000000000006E-2</v>
      </c>
      <c r="U1592" s="97">
        <f t="shared" si="788"/>
        <v>20</v>
      </c>
      <c r="V1592" s="97">
        <v>252</v>
      </c>
      <c r="W1592" s="96">
        <f t="shared" si="775"/>
        <v>1.006495608</v>
      </c>
      <c r="X1592" s="89">
        <f t="shared" si="776"/>
        <v>0</v>
      </c>
      <c r="Y1592" s="137">
        <f t="shared" si="777"/>
        <v>0</v>
      </c>
      <c r="Z1592" s="99" t="str">
        <f t="shared" si="785"/>
        <v>J=</v>
      </c>
      <c r="AA1592" s="94">
        <f t="shared" si="786"/>
        <v>46468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778"/>
        <v>46469</v>
      </c>
      <c r="B1593" s="89">
        <f t="shared" si="771"/>
        <v>0</v>
      </c>
      <c r="C1593" s="89">
        <f t="shared" si="791"/>
        <v>3.1009221856947988E-9</v>
      </c>
      <c r="D1593" s="90">
        <f t="shared" si="779"/>
        <v>7205.03</v>
      </c>
      <c r="E1593" s="91">
        <f t="shared" si="794"/>
        <v>7245.38</v>
      </c>
      <c r="F1593" s="92">
        <f t="shared" si="795"/>
        <v>46440</v>
      </c>
      <c r="G1593" s="93">
        <f t="shared" si="772"/>
        <v>5.6002542668107669E-3</v>
      </c>
      <c r="H1593" s="94">
        <f t="shared" si="796"/>
        <v>46497</v>
      </c>
      <c r="I1593" s="94">
        <f t="shared" si="773"/>
        <v>46497</v>
      </c>
      <c r="J1593" s="95">
        <f t="shared" si="780"/>
        <v>20</v>
      </c>
      <c r="K1593" s="95">
        <f t="shared" si="793"/>
        <v>1</v>
      </c>
      <c r="L1593" s="8">
        <f t="shared" si="781"/>
        <v>1.0002792700000001</v>
      </c>
      <c r="M1593" s="96">
        <f t="shared" si="792"/>
        <v>1.0056002500000001</v>
      </c>
      <c r="N1593" s="96">
        <f t="shared" si="787"/>
        <v>1.2815749100232148</v>
      </c>
      <c r="O1593" s="89">
        <f t="shared" si="790"/>
        <v>1.28193281</v>
      </c>
      <c r="P1593" s="89">
        <f t="shared" si="774"/>
        <v>0</v>
      </c>
      <c r="Q1593" s="11">
        <f t="shared" si="784"/>
        <v>0</v>
      </c>
      <c r="R1593" s="7">
        <f t="shared" si="782"/>
        <v>0</v>
      </c>
      <c r="S1593" s="89">
        <f t="shared" si="789"/>
        <v>0</v>
      </c>
      <c r="T1593" s="98">
        <f t="shared" si="783"/>
        <v>8.5000000000000006E-2</v>
      </c>
      <c r="U1593" s="97">
        <f t="shared" si="788"/>
        <v>1</v>
      </c>
      <c r="V1593" s="97">
        <v>252</v>
      </c>
      <c r="W1593" s="96">
        <f t="shared" si="775"/>
        <v>1.0003237819999999</v>
      </c>
      <c r="X1593" s="89">
        <f t="shared" si="776"/>
        <v>0</v>
      </c>
      <c r="Y1593" s="137">
        <f t="shared" si="777"/>
        <v>0</v>
      </c>
      <c r="Z1593" s="99" t="str">
        <f t="shared" si="785"/>
        <v>J=</v>
      </c>
      <c r="AA1593" s="94">
        <f t="shared" si="786"/>
        <v>46497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778"/>
        <v>46470</v>
      </c>
      <c r="B1594" s="89">
        <f t="shared" si="771"/>
        <v>0</v>
      </c>
      <c r="C1594" s="89">
        <f t="shared" si="791"/>
        <v>3.1009221856947988E-9</v>
      </c>
      <c r="D1594" s="90">
        <f t="shared" si="779"/>
        <v>7205.03</v>
      </c>
      <c r="E1594" s="91">
        <f t="shared" si="794"/>
        <v>7245.38</v>
      </c>
      <c r="F1594" s="92">
        <f t="shared" si="795"/>
        <v>46440</v>
      </c>
      <c r="G1594" s="93">
        <f t="shared" si="772"/>
        <v>5.6002542668107669E-3</v>
      </c>
      <c r="H1594" s="94">
        <f t="shared" si="796"/>
        <v>46497</v>
      </c>
      <c r="I1594" s="94">
        <f t="shared" si="773"/>
        <v>46497</v>
      </c>
      <c r="J1594" s="95">
        <f t="shared" si="780"/>
        <v>20</v>
      </c>
      <c r="K1594" s="95">
        <f t="shared" si="793"/>
        <v>2</v>
      </c>
      <c r="L1594" s="8">
        <f t="shared" si="781"/>
        <v>1.0005586099999999</v>
      </c>
      <c r="M1594" s="96">
        <f t="shared" si="792"/>
        <v>1.0056002500000001</v>
      </c>
      <c r="N1594" s="96">
        <f t="shared" si="787"/>
        <v>1.2815749100232148</v>
      </c>
      <c r="O1594" s="89">
        <f t="shared" si="790"/>
        <v>1.2822908099999999</v>
      </c>
      <c r="P1594" s="89">
        <f t="shared" si="774"/>
        <v>0</v>
      </c>
      <c r="Q1594" s="11">
        <f t="shared" si="784"/>
        <v>0</v>
      </c>
      <c r="R1594" s="7">
        <f t="shared" si="782"/>
        <v>0</v>
      </c>
      <c r="S1594" s="89">
        <f t="shared" si="789"/>
        <v>0</v>
      </c>
      <c r="T1594" s="98">
        <f t="shared" si="783"/>
        <v>8.5000000000000006E-2</v>
      </c>
      <c r="U1594" s="97">
        <f t="shared" si="788"/>
        <v>2</v>
      </c>
      <c r="V1594" s="97">
        <v>252</v>
      </c>
      <c r="W1594" s="96">
        <f t="shared" si="775"/>
        <v>1.00064767</v>
      </c>
      <c r="X1594" s="89">
        <f t="shared" si="776"/>
        <v>0</v>
      </c>
      <c r="Y1594" s="137">
        <f t="shared" si="777"/>
        <v>0</v>
      </c>
      <c r="Z1594" s="99" t="str">
        <f t="shared" si="785"/>
        <v>J=</v>
      </c>
      <c r="AA1594" s="94">
        <f t="shared" si="786"/>
        <v>46497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778"/>
        <v>46471</v>
      </c>
      <c r="B1595" s="89">
        <f t="shared" si="771"/>
        <v>0</v>
      </c>
      <c r="C1595" s="89">
        <f t="shared" si="791"/>
        <v>3.1009221856947988E-9</v>
      </c>
      <c r="D1595" s="90">
        <f t="shared" si="779"/>
        <v>7205.03</v>
      </c>
      <c r="E1595" s="91">
        <f t="shared" si="794"/>
        <v>7245.38</v>
      </c>
      <c r="F1595" s="92">
        <f t="shared" si="795"/>
        <v>46440</v>
      </c>
      <c r="G1595" s="93">
        <f t="shared" si="772"/>
        <v>5.6002542668107669E-3</v>
      </c>
      <c r="H1595" s="94">
        <f t="shared" si="796"/>
        <v>46497</v>
      </c>
      <c r="I1595" s="94">
        <f t="shared" si="773"/>
        <v>46497</v>
      </c>
      <c r="J1595" s="95">
        <f t="shared" si="780"/>
        <v>20</v>
      </c>
      <c r="K1595" s="95">
        <f t="shared" si="793"/>
        <v>3</v>
      </c>
      <c r="L1595" s="8">
        <f t="shared" si="781"/>
        <v>1.0008380400000001</v>
      </c>
      <c r="M1595" s="96">
        <f t="shared" si="792"/>
        <v>1.0056002500000001</v>
      </c>
      <c r="N1595" s="96">
        <f t="shared" si="787"/>
        <v>1.2815749100232148</v>
      </c>
      <c r="O1595" s="89">
        <f t="shared" si="790"/>
        <v>1.28264892</v>
      </c>
      <c r="P1595" s="89">
        <f t="shared" si="774"/>
        <v>0</v>
      </c>
      <c r="Q1595" s="11">
        <f t="shared" si="784"/>
        <v>0</v>
      </c>
      <c r="R1595" s="7">
        <f t="shared" si="782"/>
        <v>0</v>
      </c>
      <c r="S1595" s="89">
        <f t="shared" si="789"/>
        <v>0</v>
      </c>
      <c r="T1595" s="98">
        <f t="shared" si="783"/>
        <v>8.5000000000000006E-2</v>
      </c>
      <c r="U1595" s="97">
        <f t="shared" si="788"/>
        <v>3</v>
      </c>
      <c r="V1595" s="97">
        <v>252</v>
      </c>
      <c r="W1595" s="96">
        <f t="shared" si="775"/>
        <v>1.000971662</v>
      </c>
      <c r="X1595" s="89">
        <f t="shared" si="776"/>
        <v>0</v>
      </c>
      <c r="Y1595" s="137">
        <f t="shared" si="777"/>
        <v>0</v>
      </c>
      <c r="Z1595" s="99" t="str">
        <f t="shared" si="785"/>
        <v>J=</v>
      </c>
      <c r="AA1595" s="94">
        <f t="shared" si="786"/>
        <v>46497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778"/>
        <v>46472</v>
      </c>
      <c r="B1596" s="89">
        <f t="shared" si="771"/>
        <v>0</v>
      </c>
      <c r="C1596" s="89">
        <f t="shared" si="791"/>
        <v>3.1009221856947988E-9</v>
      </c>
      <c r="D1596" s="90">
        <f t="shared" si="779"/>
        <v>7205.03</v>
      </c>
      <c r="E1596" s="91">
        <f t="shared" si="794"/>
        <v>7245.38</v>
      </c>
      <c r="F1596" s="92">
        <f t="shared" si="795"/>
        <v>46440</v>
      </c>
      <c r="G1596" s="93">
        <f t="shared" si="772"/>
        <v>5.6002542668107669E-3</v>
      </c>
      <c r="H1596" s="94">
        <f t="shared" si="796"/>
        <v>46497</v>
      </c>
      <c r="I1596" s="94">
        <f t="shared" si="773"/>
        <v>46497</v>
      </c>
      <c r="J1596" s="95">
        <f t="shared" si="780"/>
        <v>20</v>
      </c>
      <c r="K1596" s="95">
        <f t="shared" si="793"/>
        <v>4</v>
      </c>
      <c r="L1596" s="8">
        <f t="shared" si="781"/>
        <v>1.00111755</v>
      </c>
      <c r="M1596" s="96">
        <f t="shared" si="792"/>
        <v>1.0056002500000001</v>
      </c>
      <c r="N1596" s="96">
        <f t="shared" si="787"/>
        <v>1.2815749100232148</v>
      </c>
      <c r="O1596" s="89">
        <f t="shared" si="790"/>
        <v>1.2830071300000001</v>
      </c>
      <c r="P1596" s="89">
        <f t="shared" si="774"/>
        <v>0</v>
      </c>
      <c r="Q1596" s="11">
        <f t="shared" si="784"/>
        <v>0</v>
      </c>
      <c r="R1596" s="7">
        <f t="shared" si="782"/>
        <v>0</v>
      </c>
      <c r="S1596" s="89">
        <f t="shared" si="789"/>
        <v>0</v>
      </c>
      <c r="T1596" s="98">
        <f t="shared" si="783"/>
        <v>8.5000000000000006E-2</v>
      </c>
      <c r="U1596" s="97">
        <f t="shared" si="788"/>
        <v>4</v>
      </c>
      <c r="V1596" s="97">
        <v>252</v>
      </c>
      <c r="W1596" s="96">
        <f t="shared" si="775"/>
        <v>1.001295759</v>
      </c>
      <c r="X1596" s="89">
        <f t="shared" si="776"/>
        <v>0</v>
      </c>
      <c r="Y1596" s="137">
        <f t="shared" si="777"/>
        <v>0</v>
      </c>
      <c r="Z1596" s="99" t="str">
        <f t="shared" si="785"/>
        <v>J=</v>
      </c>
      <c r="AA1596" s="94">
        <f t="shared" si="786"/>
        <v>46497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778"/>
        <v>46473</v>
      </c>
      <c r="B1597" s="89">
        <f t="shared" si="771"/>
        <v>0</v>
      </c>
      <c r="C1597" s="89">
        <f t="shared" si="791"/>
        <v>3.1009221856947988E-9</v>
      </c>
      <c r="D1597" s="90">
        <f t="shared" si="779"/>
        <v>7205.03</v>
      </c>
      <c r="E1597" s="91">
        <f t="shared" si="794"/>
        <v>7245.38</v>
      </c>
      <c r="F1597" s="92">
        <f t="shared" si="795"/>
        <v>46440</v>
      </c>
      <c r="G1597" s="93">
        <f t="shared" si="772"/>
        <v>5.6002542668107669E-3</v>
      </c>
      <c r="H1597" s="94">
        <f t="shared" si="796"/>
        <v>46497</v>
      </c>
      <c r="I1597" s="94">
        <f t="shared" si="773"/>
        <v>46497</v>
      </c>
      <c r="J1597" s="95">
        <f t="shared" si="780"/>
        <v>20</v>
      </c>
      <c r="K1597" s="95">
        <f t="shared" si="793"/>
        <v>4</v>
      </c>
      <c r="L1597" s="8">
        <f t="shared" si="781"/>
        <v>1.00111755</v>
      </c>
      <c r="M1597" s="96">
        <f t="shared" si="792"/>
        <v>1.0056002500000001</v>
      </c>
      <c r="N1597" s="96">
        <f t="shared" si="787"/>
        <v>1.2815749100232148</v>
      </c>
      <c r="O1597" s="89">
        <f t="shared" si="790"/>
        <v>1.2830071300000001</v>
      </c>
      <c r="P1597" s="89">
        <f t="shared" si="774"/>
        <v>0</v>
      </c>
      <c r="Q1597" s="11">
        <f t="shared" si="784"/>
        <v>0</v>
      </c>
      <c r="R1597" s="7">
        <f t="shared" si="782"/>
        <v>0</v>
      </c>
      <c r="S1597" s="89">
        <f t="shared" si="789"/>
        <v>0</v>
      </c>
      <c r="T1597" s="98">
        <f t="shared" si="783"/>
        <v>8.5000000000000006E-2</v>
      </c>
      <c r="U1597" s="97">
        <f t="shared" si="788"/>
        <v>4</v>
      </c>
      <c r="V1597" s="97">
        <v>252</v>
      </c>
      <c r="W1597" s="96">
        <f t="shared" si="775"/>
        <v>1.001295759</v>
      </c>
      <c r="X1597" s="89">
        <f t="shared" si="776"/>
        <v>0</v>
      </c>
      <c r="Y1597" s="137">
        <f t="shared" si="777"/>
        <v>0</v>
      </c>
      <c r="Z1597" s="99" t="str">
        <f t="shared" si="785"/>
        <v>J=</v>
      </c>
      <c r="AA1597" s="94">
        <f t="shared" si="786"/>
        <v>46497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778"/>
        <v>46474</v>
      </c>
      <c r="B1598" s="89">
        <f t="shared" si="771"/>
        <v>0</v>
      </c>
      <c r="C1598" s="89">
        <f t="shared" si="791"/>
        <v>3.1009221856947988E-9</v>
      </c>
      <c r="D1598" s="90">
        <f t="shared" si="779"/>
        <v>7205.03</v>
      </c>
      <c r="E1598" s="91">
        <f t="shared" si="794"/>
        <v>7245.38</v>
      </c>
      <c r="F1598" s="92">
        <f t="shared" si="795"/>
        <v>46440</v>
      </c>
      <c r="G1598" s="93">
        <f t="shared" si="772"/>
        <v>5.6002542668107669E-3</v>
      </c>
      <c r="H1598" s="94">
        <f t="shared" si="796"/>
        <v>46497</v>
      </c>
      <c r="I1598" s="94">
        <f t="shared" si="773"/>
        <v>46497</v>
      </c>
      <c r="J1598" s="95">
        <f t="shared" si="780"/>
        <v>20</v>
      </c>
      <c r="K1598" s="95">
        <f t="shared" si="793"/>
        <v>4</v>
      </c>
      <c r="L1598" s="8">
        <f t="shared" si="781"/>
        <v>1.00111755</v>
      </c>
      <c r="M1598" s="96">
        <f t="shared" si="792"/>
        <v>1.0056002500000001</v>
      </c>
      <c r="N1598" s="96">
        <f t="shared" si="787"/>
        <v>1.2815749100232148</v>
      </c>
      <c r="O1598" s="89">
        <f t="shared" si="790"/>
        <v>1.2830071300000001</v>
      </c>
      <c r="P1598" s="89">
        <f t="shared" si="774"/>
        <v>0</v>
      </c>
      <c r="Q1598" s="11">
        <f t="shared" si="784"/>
        <v>0</v>
      </c>
      <c r="R1598" s="7">
        <f t="shared" si="782"/>
        <v>0</v>
      </c>
      <c r="S1598" s="89">
        <f t="shared" si="789"/>
        <v>0</v>
      </c>
      <c r="T1598" s="98">
        <f t="shared" si="783"/>
        <v>8.5000000000000006E-2</v>
      </c>
      <c r="U1598" s="97">
        <f t="shared" si="788"/>
        <v>4</v>
      </c>
      <c r="V1598" s="97">
        <v>252</v>
      </c>
      <c r="W1598" s="96">
        <f t="shared" si="775"/>
        <v>1.001295759</v>
      </c>
      <c r="X1598" s="89">
        <f t="shared" si="776"/>
        <v>0</v>
      </c>
      <c r="Y1598" s="137">
        <f t="shared" si="777"/>
        <v>0</v>
      </c>
      <c r="Z1598" s="99" t="str">
        <f t="shared" si="785"/>
        <v>J=</v>
      </c>
      <c r="AA1598" s="94">
        <f t="shared" si="786"/>
        <v>46497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778"/>
        <v>46475</v>
      </c>
      <c r="B1599" s="89">
        <f t="shared" si="771"/>
        <v>0</v>
      </c>
      <c r="C1599" s="89">
        <f t="shared" si="791"/>
        <v>3.1009221856947988E-9</v>
      </c>
      <c r="D1599" s="90">
        <f t="shared" si="779"/>
        <v>7205.03</v>
      </c>
      <c r="E1599" s="91">
        <f t="shared" si="794"/>
        <v>7245.38</v>
      </c>
      <c r="F1599" s="92">
        <f t="shared" si="795"/>
        <v>46440</v>
      </c>
      <c r="G1599" s="93">
        <f t="shared" si="772"/>
        <v>5.6002542668107669E-3</v>
      </c>
      <c r="H1599" s="94">
        <f t="shared" si="796"/>
        <v>46497</v>
      </c>
      <c r="I1599" s="94">
        <f t="shared" si="773"/>
        <v>46497</v>
      </c>
      <c r="J1599" s="95">
        <f t="shared" si="780"/>
        <v>20</v>
      </c>
      <c r="K1599" s="95">
        <f t="shared" si="793"/>
        <v>4</v>
      </c>
      <c r="L1599" s="8">
        <f t="shared" si="781"/>
        <v>1.00111755</v>
      </c>
      <c r="M1599" s="96">
        <f t="shared" si="792"/>
        <v>1.0056002500000001</v>
      </c>
      <c r="N1599" s="96">
        <f t="shared" si="787"/>
        <v>1.2815749100232148</v>
      </c>
      <c r="O1599" s="89">
        <f t="shared" si="790"/>
        <v>1.2830071300000001</v>
      </c>
      <c r="P1599" s="89">
        <f t="shared" si="774"/>
        <v>0</v>
      </c>
      <c r="Q1599" s="11">
        <f t="shared" si="784"/>
        <v>0</v>
      </c>
      <c r="R1599" s="7">
        <f t="shared" si="782"/>
        <v>0</v>
      </c>
      <c r="S1599" s="89">
        <f t="shared" si="789"/>
        <v>0</v>
      </c>
      <c r="T1599" s="98">
        <f t="shared" si="783"/>
        <v>8.5000000000000006E-2</v>
      </c>
      <c r="U1599" s="97">
        <f t="shared" si="788"/>
        <v>4</v>
      </c>
      <c r="V1599" s="97">
        <v>252</v>
      </c>
      <c r="W1599" s="96">
        <f t="shared" si="775"/>
        <v>1.001295759</v>
      </c>
      <c r="X1599" s="89">
        <f t="shared" si="776"/>
        <v>0</v>
      </c>
      <c r="Y1599" s="137">
        <f t="shared" si="777"/>
        <v>0</v>
      </c>
      <c r="Z1599" s="99" t="str">
        <f t="shared" si="785"/>
        <v>J=</v>
      </c>
      <c r="AA1599" s="94">
        <f t="shared" si="786"/>
        <v>46497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778"/>
        <v>46476</v>
      </c>
      <c r="B1600" s="89">
        <f t="shared" si="771"/>
        <v>0</v>
      </c>
      <c r="C1600" s="89">
        <f t="shared" si="791"/>
        <v>3.1009221856947988E-9</v>
      </c>
      <c r="D1600" s="90">
        <f t="shared" si="779"/>
        <v>7205.03</v>
      </c>
      <c r="E1600" s="91">
        <f t="shared" si="794"/>
        <v>7245.38</v>
      </c>
      <c r="F1600" s="92">
        <f t="shared" si="795"/>
        <v>46440</v>
      </c>
      <c r="G1600" s="93">
        <f t="shared" si="772"/>
        <v>5.6002542668107669E-3</v>
      </c>
      <c r="H1600" s="94">
        <f t="shared" si="796"/>
        <v>46497</v>
      </c>
      <c r="I1600" s="94">
        <f t="shared" si="773"/>
        <v>46497</v>
      </c>
      <c r="J1600" s="95">
        <f t="shared" si="780"/>
        <v>20</v>
      </c>
      <c r="K1600" s="95">
        <f t="shared" si="793"/>
        <v>5</v>
      </c>
      <c r="L1600" s="8">
        <f t="shared" si="781"/>
        <v>1.00139713</v>
      </c>
      <c r="M1600" s="96">
        <f t="shared" si="792"/>
        <v>1.0056002500000001</v>
      </c>
      <c r="N1600" s="96">
        <f t="shared" si="787"/>
        <v>1.2815749100232148</v>
      </c>
      <c r="O1600" s="89">
        <f t="shared" si="790"/>
        <v>1.2833654299999999</v>
      </c>
      <c r="P1600" s="89">
        <f t="shared" si="774"/>
        <v>0</v>
      </c>
      <c r="Q1600" s="11">
        <f t="shared" si="784"/>
        <v>0</v>
      </c>
      <c r="R1600" s="7">
        <f t="shared" si="782"/>
        <v>0</v>
      </c>
      <c r="S1600" s="89">
        <f t="shared" si="789"/>
        <v>0</v>
      </c>
      <c r="T1600" s="98">
        <f t="shared" si="783"/>
        <v>8.5000000000000006E-2</v>
      </c>
      <c r="U1600" s="97">
        <f t="shared" si="788"/>
        <v>5</v>
      </c>
      <c r="V1600" s="97">
        <v>252</v>
      </c>
      <c r="W1600" s="96">
        <f t="shared" si="775"/>
        <v>1.0016199610000001</v>
      </c>
      <c r="X1600" s="89">
        <f t="shared" si="776"/>
        <v>0</v>
      </c>
      <c r="Y1600" s="137">
        <f t="shared" si="777"/>
        <v>0</v>
      </c>
      <c r="Z1600" s="99" t="str">
        <f t="shared" si="785"/>
        <v>J=</v>
      </c>
      <c r="AA1600" s="94">
        <f t="shared" si="786"/>
        <v>46497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778"/>
        <v>46477</v>
      </c>
      <c r="B1601" s="89">
        <f t="shared" si="771"/>
        <v>0</v>
      </c>
      <c r="C1601" s="89">
        <f t="shared" si="791"/>
        <v>3.1009221856947988E-9</v>
      </c>
      <c r="D1601" s="90">
        <f t="shared" si="779"/>
        <v>7205.03</v>
      </c>
      <c r="E1601" s="91">
        <f t="shared" si="794"/>
        <v>7245.38</v>
      </c>
      <c r="F1601" s="92">
        <f t="shared" si="795"/>
        <v>46440</v>
      </c>
      <c r="G1601" s="93">
        <f t="shared" si="772"/>
        <v>5.6002542668107669E-3</v>
      </c>
      <c r="H1601" s="94">
        <f t="shared" si="796"/>
        <v>46497</v>
      </c>
      <c r="I1601" s="94">
        <f t="shared" si="773"/>
        <v>46497</v>
      </c>
      <c r="J1601" s="95">
        <f t="shared" si="780"/>
        <v>20</v>
      </c>
      <c r="K1601" s="95">
        <f t="shared" si="793"/>
        <v>6</v>
      </c>
      <c r="L1601" s="8">
        <f t="shared" si="781"/>
        <v>1.0016767900000001</v>
      </c>
      <c r="M1601" s="96">
        <f t="shared" si="792"/>
        <v>1.0056002500000001</v>
      </c>
      <c r="N1601" s="96">
        <f t="shared" si="787"/>
        <v>1.2815749100232148</v>
      </c>
      <c r="O1601" s="89">
        <f t="shared" si="790"/>
        <v>1.2837238399999999</v>
      </c>
      <c r="P1601" s="89">
        <f t="shared" si="774"/>
        <v>0</v>
      </c>
      <c r="Q1601" s="11">
        <f t="shared" si="784"/>
        <v>0</v>
      </c>
      <c r="R1601" s="7">
        <f t="shared" si="782"/>
        <v>0</v>
      </c>
      <c r="S1601" s="89">
        <f t="shared" si="789"/>
        <v>0</v>
      </c>
      <c r="T1601" s="98">
        <f t="shared" si="783"/>
        <v>8.5000000000000006E-2</v>
      </c>
      <c r="U1601" s="97">
        <f t="shared" si="788"/>
        <v>6</v>
      </c>
      <c r="V1601" s="97">
        <v>252</v>
      </c>
      <c r="W1601" s="96">
        <f t="shared" si="775"/>
        <v>1.0019442679999999</v>
      </c>
      <c r="X1601" s="89">
        <f t="shared" si="776"/>
        <v>0</v>
      </c>
      <c r="Y1601" s="137">
        <f t="shared" si="777"/>
        <v>0</v>
      </c>
      <c r="Z1601" s="99" t="str">
        <f t="shared" si="785"/>
        <v>J=</v>
      </c>
      <c r="AA1601" s="94">
        <f t="shared" si="786"/>
        <v>46497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778"/>
        <v>46478</v>
      </c>
      <c r="B1602" s="89">
        <f t="shared" si="771"/>
        <v>0</v>
      </c>
      <c r="C1602" s="89">
        <f t="shared" si="791"/>
        <v>3.1009221856947988E-9</v>
      </c>
      <c r="D1602" s="90">
        <f t="shared" si="779"/>
        <v>7205.03</v>
      </c>
      <c r="E1602" s="91">
        <f t="shared" si="794"/>
        <v>7245.38</v>
      </c>
      <c r="F1602" s="92">
        <f t="shared" si="795"/>
        <v>46440</v>
      </c>
      <c r="G1602" s="93">
        <f t="shared" si="772"/>
        <v>5.6002542668107669E-3</v>
      </c>
      <c r="H1602" s="94">
        <f t="shared" si="796"/>
        <v>46497</v>
      </c>
      <c r="I1602" s="94">
        <f t="shared" si="773"/>
        <v>46497</v>
      </c>
      <c r="J1602" s="95">
        <f t="shared" si="780"/>
        <v>20</v>
      </c>
      <c r="K1602" s="95">
        <f t="shared" si="793"/>
        <v>7</v>
      </c>
      <c r="L1602" s="8">
        <f t="shared" si="781"/>
        <v>1.00195653</v>
      </c>
      <c r="M1602" s="96">
        <f t="shared" si="792"/>
        <v>1.0056002500000001</v>
      </c>
      <c r="N1602" s="96">
        <f t="shared" si="787"/>
        <v>1.2815749100232148</v>
      </c>
      <c r="O1602" s="89">
        <f t="shared" si="790"/>
        <v>1.2840823400000001</v>
      </c>
      <c r="P1602" s="89">
        <f t="shared" si="774"/>
        <v>0</v>
      </c>
      <c r="Q1602" s="11">
        <f t="shared" si="784"/>
        <v>0</v>
      </c>
      <c r="R1602" s="7">
        <f t="shared" si="782"/>
        <v>0</v>
      </c>
      <c r="S1602" s="89">
        <f t="shared" si="789"/>
        <v>0</v>
      </c>
      <c r="T1602" s="98">
        <f t="shared" si="783"/>
        <v>8.5000000000000006E-2</v>
      </c>
      <c r="U1602" s="97">
        <f t="shared" si="788"/>
        <v>7</v>
      </c>
      <c r="V1602" s="97">
        <v>252</v>
      </c>
      <c r="W1602" s="96">
        <f t="shared" si="775"/>
        <v>1.00226868</v>
      </c>
      <c r="X1602" s="89">
        <f t="shared" si="776"/>
        <v>0</v>
      </c>
      <c r="Y1602" s="137">
        <f t="shared" si="777"/>
        <v>0</v>
      </c>
      <c r="Z1602" s="99" t="str">
        <f t="shared" si="785"/>
        <v>J=</v>
      </c>
      <c r="AA1602" s="94">
        <f t="shared" si="786"/>
        <v>46497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778"/>
        <v>46479</v>
      </c>
      <c r="B1603" s="89">
        <f t="shared" si="771"/>
        <v>0</v>
      </c>
      <c r="C1603" s="89">
        <f t="shared" si="791"/>
        <v>3.1009221856947988E-9</v>
      </c>
      <c r="D1603" s="90">
        <f t="shared" si="779"/>
        <v>7205.03</v>
      </c>
      <c r="E1603" s="91">
        <f t="shared" si="794"/>
        <v>7245.38</v>
      </c>
      <c r="F1603" s="92">
        <f t="shared" si="795"/>
        <v>46440</v>
      </c>
      <c r="G1603" s="93">
        <f t="shared" si="772"/>
        <v>5.6002542668107669E-3</v>
      </c>
      <c r="H1603" s="94">
        <f t="shared" si="796"/>
        <v>46497</v>
      </c>
      <c r="I1603" s="94">
        <f t="shared" si="773"/>
        <v>46497</v>
      </c>
      <c r="J1603" s="95">
        <f t="shared" si="780"/>
        <v>20</v>
      </c>
      <c r="K1603" s="95">
        <f t="shared" si="793"/>
        <v>8</v>
      </c>
      <c r="L1603" s="8">
        <f t="shared" si="781"/>
        <v>1.0022363400000001</v>
      </c>
      <c r="M1603" s="96">
        <f t="shared" si="792"/>
        <v>1.0056002500000001</v>
      </c>
      <c r="N1603" s="96">
        <f t="shared" si="787"/>
        <v>1.2815749100232148</v>
      </c>
      <c r="O1603" s="89">
        <f t="shared" si="790"/>
        <v>1.2844409400000001</v>
      </c>
      <c r="P1603" s="89">
        <f t="shared" si="774"/>
        <v>0</v>
      </c>
      <c r="Q1603" s="11">
        <f t="shared" si="784"/>
        <v>0</v>
      </c>
      <c r="R1603" s="7">
        <f t="shared" si="782"/>
        <v>0</v>
      </c>
      <c r="S1603" s="89">
        <f t="shared" si="789"/>
        <v>0</v>
      </c>
      <c r="T1603" s="98">
        <f t="shared" si="783"/>
        <v>8.5000000000000006E-2</v>
      </c>
      <c r="U1603" s="97">
        <f t="shared" si="788"/>
        <v>8</v>
      </c>
      <c r="V1603" s="97">
        <v>252</v>
      </c>
      <c r="W1603" s="96">
        <f t="shared" si="775"/>
        <v>1.0025931969999999</v>
      </c>
      <c r="X1603" s="89">
        <f t="shared" si="776"/>
        <v>0</v>
      </c>
      <c r="Y1603" s="137">
        <f t="shared" si="777"/>
        <v>0</v>
      </c>
      <c r="Z1603" s="99" t="str">
        <f t="shared" si="785"/>
        <v>J=</v>
      </c>
      <c r="AA1603" s="94">
        <f t="shared" si="786"/>
        <v>46497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778"/>
        <v>46480</v>
      </c>
      <c r="B1604" s="89">
        <f t="shared" si="771"/>
        <v>0</v>
      </c>
      <c r="C1604" s="89">
        <f t="shared" si="791"/>
        <v>3.1009221856947988E-9</v>
      </c>
      <c r="D1604" s="90">
        <f t="shared" si="779"/>
        <v>7205.03</v>
      </c>
      <c r="E1604" s="91">
        <f t="shared" si="794"/>
        <v>7245.38</v>
      </c>
      <c r="F1604" s="92">
        <f t="shared" si="795"/>
        <v>46440</v>
      </c>
      <c r="G1604" s="93">
        <f t="shared" si="772"/>
        <v>5.6002542668107669E-3</v>
      </c>
      <c r="H1604" s="94">
        <f t="shared" si="796"/>
        <v>46497</v>
      </c>
      <c r="I1604" s="94">
        <f t="shared" si="773"/>
        <v>46497</v>
      </c>
      <c r="J1604" s="95">
        <f t="shared" si="780"/>
        <v>20</v>
      </c>
      <c r="K1604" s="95">
        <f t="shared" si="793"/>
        <v>9</v>
      </c>
      <c r="L1604" s="8">
        <f t="shared" si="781"/>
        <v>1.0025162400000001</v>
      </c>
      <c r="M1604" s="96">
        <f t="shared" si="792"/>
        <v>1.0056002500000001</v>
      </c>
      <c r="N1604" s="96">
        <f t="shared" si="787"/>
        <v>1.2815749100232148</v>
      </c>
      <c r="O1604" s="89">
        <f t="shared" si="790"/>
        <v>1.28479966</v>
      </c>
      <c r="P1604" s="89">
        <f t="shared" si="774"/>
        <v>0</v>
      </c>
      <c r="Q1604" s="11">
        <f t="shared" si="784"/>
        <v>0</v>
      </c>
      <c r="R1604" s="7">
        <f t="shared" si="782"/>
        <v>0</v>
      </c>
      <c r="S1604" s="89">
        <f t="shared" si="789"/>
        <v>0</v>
      </c>
      <c r="T1604" s="98">
        <f t="shared" si="783"/>
        <v>8.5000000000000006E-2</v>
      </c>
      <c r="U1604" s="97">
        <f t="shared" si="788"/>
        <v>9</v>
      </c>
      <c r="V1604" s="97">
        <v>252</v>
      </c>
      <c r="W1604" s="96">
        <f t="shared" si="775"/>
        <v>1.0029178190000001</v>
      </c>
      <c r="X1604" s="89">
        <f t="shared" si="776"/>
        <v>0</v>
      </c>
      <c r="Y1604" s="137">
        <f t="shared" si="777"/>
        <v>0</v>
      </c>
      <c r="Z1604" s="99" t="str">
        <f t="shared" si="785"/>
        <v>J=</v>
      </c>
      <c r="AA1604" s="94">
        <f t="shared" si="786"/>
        <v>46497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778"/>
        <v>46481</v>
      </c>
      <c r="B1605" s="89">
        <f t="shared" si="771"/>
        <v>0</v>
      </c>
      <c r="C1605" s="89">
        <f t="shared" si="791"/>
        <v>3.1009221856947988E-9</v>
      </c>
      <c r="D1605" s="90">
        <f t="shared" si="779"/>
        <v>7205.03</v>
      </c>
      <c r="E1605" s="91">
        <f t="shared" si="794"/>
        <v>7245.38</v>
      </c>
      <c r="F1605" s="92">
        <f t="shared" si="795"/>
        <v>46440</v>
      </c>
      <c r="G1605" s="93">
        <f t="shared" si="772"/>
        <v>5.6002542668107669E-3</v>
      </c>
      <c r="H1605" s="94">
        <f t="shared" si="796"/>
        <v>46497</v>
      </c>
      <c r="I1605" s="94">
        <f t="shared" si="773"/>
        <v>46497</v>
      </c>
      <c r="J1605" s="95">
        <f t="shared" si="780"/>
        <v>20</v>
      </c>
      <c r="K1605" s="95">
        <f t="shared" si="793"/>
        <v>9</v>
      </c>
      <c r="L1605" s="8">
        <f t="shared" si="781"/>
        <v>1.0025162400000001</v>
      </c>
      <c r="M1605" s="96">
        <f t="shared" si="792"/>
        <v>1.0056002500000001</v>
      </c>
      <c r="N1605" s="96">
        <f t="shared" si="787"/>
        <v>1.2815749100232148</v>
      </c>
      <c r="O1605" s="89">
        <f t="shared" si="790"/>
        <v>1.28479966</v>
      </c>
      <c r="P1605" s="89">
        <f t="shared" si="774"/>
        <v>0</v>
      </c>
      <c r="Q1605" s="11">
        <f t="shared" si="784"/>
        <v>0</v>
      </c>
      <c r="R1605" s="7">
        <f t="shared" si="782"/>
        <v>0</v>
      </c>
      <c r="S1605" s="89">
        <f t="shared" si="789"/>
        <v>0</v>
      </c>
      <c r="T1605" s="98">
        <f t="shared" si="783"/>
        <v>8.5000000000000006E-2</v>
      </c>
      <c r="U1605" s="97">
        <f t="shared" si="788"/>
        <v>9</v>
      </c>
      <c r="V1605" s="97">
        <v>252</v>
      </c>
      <c r="W1605" s="96">
        <f t="shared" si="775"/>
        <v>1.0029178190000001</v>
      </c>
      <c r="X1605" s="89">
        <f t="shared" si="776"/>
        <v>0</v>
      </c>
      <c r="Y1605" s="137">
        <f t="shared" si="777"/>
        <v>0</v>
      </c>
      <c r="Z1605" s="99" t="str">
        <f t="shared" si="785"/>
        <v>J=</v>
      </c>
      <c r="AA1605" s="94">
        <f t="shared" si="786"/>
        <v>46497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778"/>
        <v>46482</v>
      </c>
      <c r="B1606" s="89">
        <f t="shared" si="771"/>
        <v>0</v>
      </c>
      <c r="C1606" s="89">
        <f t="shared" si="791"/>
        <v>3.1009221856947988E-9</v>
      </c>
      <c r="D1606" s="90">
        <f t="shared" si="779"/>
        <v>7205.03</v>
      </c>
      <c r="E1606" s="91">
        <f t="shared" si="794"/>
        <v>7245.38</v>
      </c>
      <c r="F1606" s="92">
        <f t="shared" si="795"/>
        <v>46440</v>
      </c>
      <c r="G1606" s="93">
        <f t="shared" si="772"/>
        <v>5.6002542668107669E-3</v>
      </c>
      <c r="H1606" s="94">
        <f t="shared" si="796"/>
        <v>46497</v>
      </c>
      <c r="I1606" s="94">
        <f t="shared" si="773"/>
        <v>46497</v>
      </c>
      <c r="J1606" s="95">
        <f t="shared" si="780"/>
        <v>20</v>
      </c>
      <c r="K1606" s="95">
        <f t="shared" si="793"/>
        <v>9</v>
      </c>
      <c r="L1606" s="8">
        <f t="shared" si="781"/>
        <v>1.0025162400000001</v>
      </c>
      <c r="M1606" s="96">
        <f t="shared" si="792"/>
        <v>1.0056002500000001</v>
      </c>
      <c r="N1606" s="96">
        <f t="shared" si="787"/>
        <v>1.2815749100232148</v>
      </c>
      <c r="O1606" s="89">
        <f t="shared" si="790"/>
        <v>1.28479966</v>
      </c>
      <c r="P1606" s="89">
        <f t="shared" si="774"/>
        <v>0</v>
      </c>
      <c r="Q1606" s="11">
        <f t="shared" si="784"/>
        <v>0</v>
      </c>
      <c r="R1606" s="7">
        <f t="shared" si="782"/>
        <v>0</v>
      </c>
      <c r="S1606" s="89">
        <f t="shared" si="789"/>
        <v>0</v>
      </c>
      <c r="T1606" s="98">
        <f t="shared" si="783"/>
        <v>8.5000000000000006E-2</v>
      </c>
      <c r="U1606" s="97">
        <f t="shared" si="788"/>
        <v>9</v>
      </c>
      <c r="V1606" s="97">
        <v>252</v>
      </c>
      <c r="W1606" s="96">
        <f t="shared" si="775"/>
        <v>1.0029178190000001</v>
      </c>
      <c r="X1606" s="89">
        <f t="shared" si="776"/>
        <v>0</v>
      </c>
      <c r="Y1606" s="137">
        <f t="shared" si="777"/>
        <v>0</v>
      </c>
      <c r="Z1606" s="99" t="str">
        <f t="shared" si="785"/>
        <v>J=</v>
      </c>
      <c r="AA1606" s="94">
        <f t="shared" si="786"/>
        <v>46497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778"/>
        <v>46483</v>
      </c>
      <c r="B1607" s="89">
        <f t="shared" si="771"/>
        <v>0</v>
      </c>
      <c r="C1607" s="89">
        <f t="shared" si="791"/>
        <v>3.1009221856947988E-9</v>
      </c>
      <c r="D1607" s="90">
        <f t="shared" si="779"/>
        <v>7205.03</v>
      </c>
      <c r="E1607" s="91">
        <f t="shared" si="794"/>
        <v>7245.38</v>
      </c>
      <c r="F1607" s="92">
        <f t="shared" si="795"/>
        <v>46440</v>
      </c>
      <c r="G1607" s="93">
        <f t="shared" si="772"/>
        <v>5.6002542668107669E-3</v>
      </c>
      <c r="H1607" s="94">
        <f t="shared" si="796"/>
        <v>46497</v>
      </c>
      <c r="I1607" s="94">
        <f t="shared" si="773"/>
        <v>46497</v>
      </c>
      <c r="J1607" s="95">
        <f t="shared" si="780"/>
        <v>20</v>
      </c>
      <c r="K1607" s="95">
        <f t="shared" si="793"/>
        <v>10</v>
      </c>
      <c r="L1607" s="8">
        <f t="shared" si="781"/>
        <v>1.0027962100000001</v>
      </c>
      <c r="M1607" s="96">
        <f t="shared" si="792"/>
        <v>1.0056002500000001</v>
      </c>
      <c r="N1607" s="96">
        <f t="shared" si="787"/>
        <v>1.2815749100232148</v>
      </c>
      <c r="O1607" s="89">
        <f t="shared" si="790"/>
        <v>1.2851584599999999</v>
      </c>
      <c r="P1607" s="89">
        <f t="shared" si="774"/>
        <v>0</v>
      </c>
      <c r="Q1607" s="11">
        <f t="shared" si="784"/>
        <v>0</v>
      </c>
      <c r="R1607" s="7">
        <f t="shared" si="782"/>
        <v>0</v>
      </c>
      <c r="S1607" s="89">
        <f t="shared" si="789"/>
        <v>0</v>
      </c>
      <c r="T1607" s="98">
        <f t="shared" si="783"/>
        <v>8.5000000000000006E-2</v>
      </c>
      <c r="U1607" s="97">
        <f t="shared" si="788"/>
        <v>10</v>
      </c>
      <c r="V1607" s="97">
        <v>252</v>
      </c>
      <c r="W1607" s="96">
        <f t="shared" si="775"/>
        <v>1.0032425469999999</v>
      </c>
      <c r="X1607" s="89">
        <f t="shared" si="776"/>
        <v>0</v>
      </c>
      <c r="Y1607" s="137">
        <f t="shared" si="777"/>
        <v>0</v>
      </c>
      <c r="Z1607" s="99" t="str">
        <f t="shared" si="785"/>
        <v>J=</v>
      </c>
      <c r="AA1607" s="94">
        <f t="shared" si="786"/>
        <v>46497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778"/>
        <v>46484</v>
      </c>
      <c r="B1608" s="89">
        <f t="shared" si="771"/>
        <v>0</v>
      </c>
      <c r="C1608" s="89">
        <f t="shared" si="791"/>
        <v>3.1009221856947988E-9</v>
      </c>
      <c r="D1608" s="90">
        <f t="shared" si="779"/>
        <v>7205.03</v>
      </c>
      <c r="E1608" s="91">
        <f t="shared" si="794"/>
        <v>7245.38</v>
      </c>
      <c r="F1608" s="92">
        <f t="shared" si="795"/>
        <v>46440</v>
      </c>
      <c r="G1608" s="93">
        <f t="shared" si="772"/>
        <v>5.6002542668107669E-3</v>
      </c>
      <c r="H1608" s="94">
        <f t="shared" si="796"/>
        <v>46497</v>
      </c>
      <c r="I1608" s="94">
        <f t="shared" si="773"/>
        <v>46497</v>
      </c>
      <c r="J1608" s="95">
        <f t="shared" si="780"/>
        <v>20</v>
      </c>
      <c r="K1608" s="95">
        <f t="shared" si="793"/>
        <v>11</v>
      </c>
      <c r="L1608" s="8">
        <f t="shared" si="781"/>
        <v>1.0030762600000001</v>
      </c>
      <c r="M1608" s="96">
        <f t="shared" si="792"/>
        <v>1.0056002500000001</v>
      </c>
      <c r="N1608" s="96">
        <f t="shared" si="787"/>
        <v>1.2815749100232148</v>
      </c>
      <c r="O1608" s="89">
        <f t="shared" si="790"/>
        <v>1.2855173600000001</v>
      </c>
      <c r="P1608" s="89">
        <f t="shared" si="774"/>
        <v>0</v>
      </c>
      <c r="Q1608" s="11">
        <f t="shared" si="784"/>
        <v>0</v>
      </c>
      <c r="R1608" s="7">
        <f t="shared" si="782"/>
        <v>0</v>
      </c>
      <c r="S1608" s="89">
        <f t="shared" si="789"/>
        <v>0</v>
      </c>
      <c r="T1608" s="98">
        <f t="shared" si="783"/>
        <v>8.5000000000000006E-2</v>
      </c>
      <c r="U1608" s="97">
        <f t="shared" si="788"/>
        <v>11</v>
      </c>
      <c r="V1608" s="97">
        <v>252</v>
      </c>
      <c r="W1608" s="96">
        <f t="shared" si="775"/>
        <v>1.0035673789999999</v>
      </c>
      <c r="X1608" s="89">
        <f t="shared" si="776"/>
        <v>0</v>
      </c>
      <c r="Y1608" s="137">
        <f t="shared" si="777"/>
        <v>0</v>
      </c>
      <c r="Z1608" s="99" t="str">
        <f t="shared" si="785"/>
        <v>J=</v>
      </c>
      <c r="AA1608" s="94">
        <f t="shared" si="786"/>
        <v>46497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778"/>
        <v>46485</v>
      </c>
      <c r="B1609" s="89">
        <f t="shared" si="771"/>
        <v>0</v>
      </c>
      <c r="C1609" s="89">
        <f t="shared" si="791"/>
        <v>3.1009221856947988E-9</v>
      </c>
      <c r="D1609" s="90">
        <f t="shared" si="779"/>
        <v>7205.03</v>
      </c>
      <c r="E1609" s="91">
        <f t="shared" si="794"/>
        <v>7245.38</v>
      </c>
      <c r="F1609" s="92">
        <f t="shared" si="795"/>
        <v>46440</v>
      </c>
      <c r="G1609" s="93">
        <f t="shared" si="772"/>
        <v>5.6002542668107669E-3</v>
      </c>
      <c r="H1609" s="94">
        <f t="shared" si="796"/>
        <v>46497</v>
      </c>
      <c r="I1609" s="94">
        <f t="shared" si="773"/>
        <v>46497</v>
      </c>
      <c r="J1609" s="95">
        <f t="shared" si="780"/>
        <v>20</v>
      </c>
      <c r="K1609" s="95">
        <f t="shared" si="793"/>
        <v>12</v>
      </c>
      <c r="L1609" s="8">
        <f t="shared" si="781"/>
        <v>1.00335639</v>
      </c>
      <c r="M1609" s="96">
        <f t="shared" si="792"/>
        <v>1.0056002500000001</v>
      </c>
      <c r="N1609" s="96">
        <f t="shared" si="787"/>
        <v>1.2815749100232148</v>
      </c>
      <c r="O1609" s="89">
        <f t="shared" si="790"/>
        <v>1.28587637</v>
      </c>
      <c r="P1609" s="89">
        <f t="shared" si="774"/>
        <v>0</v>
      </c>
      <c r="Q1609" s="11">
        <f t="shared" si="784"/>
        <v>0</v>
      </c>
      <c r="R1609" s="7">
        <f t="shared" si="782"/>
        <v>0</v>
      </c>
      <c r="S1609" s="89">
        <f t="shared" si="789"/>
        <v>0</v>
      </c>
      <c r="T1609" s="98">
        <f t="shared" si="783"/>
        <v>8.5000000000000006E-2</v>
      </c>
      <c r="U1609" s="97">
        <f t="shared" si="788"/>
        <v>12</v>
      </c>
      <c r="V1609" s="97">
        <v>252</v>
      </c>
      <c r="W1609" s="96">
        <f t="shared" si="775"/>
        <v>1.003892317</v>
      </c>
      <c r="X1609" s="89">
        <f t="shared" si="776"/>
        <v>0</v>
      </c>
      <c r="Y1609" s="137">
        <f t="shared" si="777"/>
        <v>0</v>
      </c>
      <c r="Z1609" s="99" t="str">
        <f t="shared" si="785"/>
        <v>J=</v>
      </c>
      <c r="AA1609" s="94">
        <f t="shared" si="786"/>
        <v>46497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778"/>
        <v>46486</v>
      </c>
      <c r="B1610" s="89">
        <f t="shared" ref="B1610:B1673" si="797">(P1610+X1610)</f>
        <v>0</v>
      </c>
      <c r="C1610" s="89">
        <f t="shared" si="791"/>
        <v>3.1009221856947988E-9</v>
      </c>
      <c r="D1610" s="90">
        <f t="shared" si="779"/>
        <v>7205.03</v>
      </c>
      <c r="E1610" s="91">
        <f t="shared" si="794"/>
        <v>7245.38</v>
      </c>
      <c r="F1610" s="92">
        <f t="shared" si="795"/>
        <v>46440</v>
      </c>
      <c r="G1610" s="93">
        <f t="shared" ref="G1610:G1673" si="798">(E1610/D1610)-1</f>
        <v>5.6002542668107669E-3</v>
      </c>
      <c r="H1610" s="94">
        <f t="shared" si="796"/>
        <v>46497</v>
      </c>
      <c r="I1610" s="94">
        <f t="shared" ref="I1610:I1673" si="799">IF(A1610&gt;I1609,H1610,I1609)</f>
        <v>46497</v>
      </c>
      <c r="J1610" s="95">
        <f t="shared" si="780"/>
        <v>20</v>
      </c>
      <c r="K1610" s="95">
        <f t="shared" si="793"/>
        <v>13</v>
      </c>
      <c r="L1610" s="8">
        <f t="shared" si="781"/>
        <v>1.0036366000000001</v>
      </c>
      <c r="M1610" s="96">
        <f t="shared" si="792"/>
        <v>1.0056002500000001</v>
      </c>
      <c r="N1610" s="96">
        <f t="shared" si="787"/>
        <v>1.2815749100232148</v>
      </c>
      <c r="O1610" s="89">
        <f t="shared" si="790"/>
        <v>1.28623548</v>
      </c>
      <c r="P1610" s="89">
        <f t="shared" ref="P1610:P1673" si="800">TRUNC(C1610*O1610,8)</f>
        <v>0</v>
      </c>
      <c r="Q1610" s="11">
        <f t="shared" si="784"/>
        <v>0</v>
      </c>
      <c r="R1610" s="7">
        <f t="shared" si="782"/>
        <v>0</v>
      </c>
      <c r="S1610" s="89">
        <f t="shared" si="789"/>
        <v>0</v>
      </c>
      <c r="T1610" s="98">
        <f t="shared" si="783"/>
        <v>8.5000000000000006E-2</v>
      </c>
      <c r="U1610" s="97">
        <f t="shared" si="788"/>
        <v>13</v>
      </c>
      <c r="V1610" s="97">
        <v>252</v>
      </c>
      <c r="W1610" s="96">
        <f t="shared" ref="W1610:W1673" si="801">ROUND((1+T1610)^TRUNC((U1610/V1610),9),9)</f>
        <v>1.0042173590000001</v>
      </c>
      <c r="X1610" s="89">
        <f t="shared" ref="X1610:X1673" si="802">TRUNC((P1610*(W1610-1)),8)</f>
        <v>0</v>
      </c>
      <c r="Y1610" s="137">
        <f t="shared" ref="Y1610:Y1673" si="803">IF(AND(Q1610&gt;0,Z1610&lt;&gt;"INCORPJ="),S1610+X1610,0)</f>
        <v>0</v>
      </c>
      <c r="Z1610" s="99" t="str">
        <f t="shared" si="785"/>
        <v>J=</v>
      </c>
      <c r="AA1610" s="94">
        <f t="shared" si="786"/>
        <v>46497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04">(A1610+1)</f>
        <v>46487</v>
      </c>
      <c r="B1611" s="89">
        <f t="shared" si="797"/>
        <v>0</v>
      </c>
      <c r="C1611" s="89">
        <f t="shared" si="791"/>
        <v>3.1009221856947988E-9</v>
      </c>
      <c r="D1611" s="90">
        <f t="shared" ref="D1611:D1674" si="805">IF(E1611=E1610,D1610,E1610)</f>
        <v>7205.03</v>
      </c>
      <c r="E1611" s="91">
        <f t="shared" si="794"/>
        <v>7245.38</v>
      </c>
      <c r="F1611" s="92">
        <f t="shared" si="795"/>
        <v>46440</v>
      </c>
      <c r="G1611" s="93">
        <f t="shared" si="798"/>
        <v>5.6002542668107669E-3</v>
      </c>
      <c r="H1611" s="94">
        <f t="shared" si="796"/>
        <v>46497</v>
      </c>
      <c r="I1611" s="94">
        <f t="shared" si="799"/>
        <v>46497</v>
      </c>
      <c r="J1611" s="95">
        <f t="shared" ref="J1611:J1674" si="806">IF(I1611=I1610,J1610,NETWORKDAYS(I1610,I1611,$AD$201:$AD$502)-1)</f>
        <v>20</v>
      </c>
      <c r="K1611" s="95">
        <f t="shared" si="793"/>
        <v>14</v>
      </c>
      <c r="L1611" s="8">
        <f t="shared" ref="L1611:L1674" si="807">IF(E1611&lt;D1611,1,TRUNC((E1611/D1611)^TRUNC((K1611/J1611),9),8))</f>
        <v>1.00391689</v>
      </c>
      <c r="M1611" s="96">
        <f t="shared" si="792"/>
        <v>1.0056002500000001</v>
      </c>
      <c r="N1611" s="96">
        <f t="shared" si="787"/>
        <v>1.2815749100232148</v>
      </c>
      <c r="O1611" s="89">
        <f t="shared" si="790"/>
        <v>1.28659469</v>
      </c>
      <c r="P1611" s="89">
        <f t="shared" si="800"/>
        <v>0</v>
      </c>
      <c r="Q1611" s="11">
        <f t="shared" si="784"/>
        <v>0</v>
      </c>
      <c r="R1611" s="7">
        <f t="shared" ref="R1611:R1674" si="808">IF(Q1611&gt;0,VLOOKUP($A1611,$AD$10:$AI$200,6),0)</f>
        <v>0</v>
      </c>
      <c r="S1611" s="89">
        <f t="shared" si="789"/>
        <v>0</v>
      </c>
      <c r="T1611" s="98">
        <f t="shared" ref="T1611:T1674" si="809">(T1610)</f>
        <v>8.5000000000000006E-2</v>
      </c>
      <c r="U1611" s="97">
        <f t="shared" si="788"/>
        <v>14</v>
      </c>
      <c r="V1611" s="97">
        <v>252</v>
      </c>
      <c r="W1611" s="96">
        <f t="shared" si="801"/>
        <v>1.0045425079999999</v>
      </c>
      <c r="X1611" s="89">
        <f t="shared" si="802"/>
        <v>0</v>
      </c>
      <c r="Y1611" s="137">
        <f t="shared" si="803"/>
        <v>0</v>
      </c>
      <c r="Z1611" s="99" t="str">
        <f t="shared" si="785"/>
        <v>J=</v>
      </c>
      <c r="AA1611" s="94">
        <f t="shared" si="786"/>
        <v>46497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04"/>
        <v>46488</v>
      </c>
      <c r="B1612" s="89">
        <f t="shared" si="797"/>
        <v>0</v>
      </c>
      <c r="C1612" s="89">
        <f t="shared" si="791"/>
        <v>3.1009221856947988E-9</v>
      </c>
      <c r="D1612" s="90">
        <f t="shared" si="805"/>
        <v>7205.03</v>
      </c>
      <c r="E1612" s="91">
        <f t="shared" si="794"/>
        <v>7245.38</v>
      </c>
      <c r="F1612" s="92">
        <f t="shared" si="795"/>
        <v>46440</v>
      </c>
      <c r="G1612" s="93">
        <f t="shared" si="798"/>
        <v>5.6002542668107669E-3</v>
      </c>
      <c r="H1612" s="94">
        <f t="shared" si="796"/>
        <v>46497</v>
      </c>
      <c r="I1612" s="94">
        <f t="shared" si="799"/>
        <v>46497</v>
      </c>
      <c r="J1612" s="95">
        <f t="shared" si="806"/>
        <v>20</v>
      </c>
      <c r="K1612" s="95">
        <f t="shared" si="793"/>
        <v>14</v>
      </c>
      <c r="L1612" s="8">
        <f t="shared" si="807"/>
        <v>1.00391689</v>
      </c>
      <c r="M1612" s="96">
        <f t="shared" si="792"/>
        <v>1.0056002500000001</v>
      </c>
      <c r="N1612" s="96">
        <f t="shared" si="787"/>
        <v>1.2815749100232148</v>
      </c>
      <c r="O1612" s="89">
        <f t="shared" si="790"/>
        <v>1.28659469</v>
      </c>
      <c r="P1612" s="89">
        <f t="shared" si="800"/>
        <v>0</v>
      </c>
      <c r="Q1612" s="11">
        <f t="shared" ref="Q1612:Q1675" si="810">IF(VLOOKUP(A1612,AD$10:AK$200,8)=VLOOKUP(A1611,AD$10:AK$200,8),0,VLOOKUP(A1612,AD$10:AK$200,8))</f>
        <v>0</v>
      </c>
      <c r="R1612" s="7">
        <f t="shared" si="808"/>
        <v>0</v>
      </c>
      <c r="S1612" s="89">
        <f t="shared" si="789"/>
        <v>0</v>
      </c>
      <c r="T1612" s="98">
        <f t="shared" si="809"/>
        <v>8.5000000000000006E-2</v>
      </c>
      <c r="U1612" s="97">
        <f t="shared" si="788"/>
        <v>14</v>
      </c>
      <c r="V1612" s="97">
        <v>252</v>
      </c>
      <c r="W1612" s="96">
        <f t="shared" si="801"/>
        <v>1.0045425079999999</v>
      </c>
      <c r="X1612" s="89">
        <f t="shared" si="802"/>
        <v>0</v>
      </c>
      <c r="Y1612" s="137">
        <f t="shared" si="803"/>
        <v>0</v>
      </c>
      <c r="Z1612" s="99" t="str">
        <f t="shared" ref="Z1612:Z1675" si="811">IF($Q1611&gt;0,VLOOKUP($A1611,$AD$10:$AM$200,9),Z1611)</f>
        <v>J=</v>
      </c>
      <c r="AA1612" s="94">
        <f t="shared" ref="AA1612:AA1675" si="812">IF($Q1611&gt;0,VLOOKUP($A1611,$AD$10:$AM$200,10),AA1611)</f>
        <v>46497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04"/>
        <v>46489</v>
      </c>
      <c r="B1613" s="89">
        <f t="shared" si="797"/>
        <v>0</v>
      </c>
      <c r="C1613" s="89">
        <f t="shared" si="791"/>
        <v>3.1009221856947988E-9</v>
      </c>
      <c r="D1613" s="90">
        <f t="shared" si="805"/>
        <v>7205.03</v>
      </c>
      <c r="E1613" s="91">
        <f t="shared" si="794"/>
        <v>7245.38</v>
      </c>
      <c r="F1613" s="92">
        <f t="shared" si="795"/>
        <v>46440</v>
      </c>
      <c r="G1613" s="93">
        <f t="shared" si="798"/>
        <v>5.6002542668107669E-3</v>
      </c>
      <c r="H1613" s="94">
        <f t="shared" si="796"/>
        <v>46497</v>
      </c>
      <c r="I1613" s="94">
        <f t="shared" si="799"/>
        <v>46497</v>
      </c>
      <c r="J1613" s="95">
        <f t="shared" si="806"/>
        <v>20</v>
      </c>
      <c r="K1613" s="95">
        <f t="shared" si="793"/>
        <v>14</v>
      </c>
      <c r="L1613" s="8">
        <f t="shared" si="807"/>
        <v>1.00391689</v>
      </c>
      <c r="M1613" s="96">
        <f t="shared" si="792"/>
        <v>1.0056002500000001</v>
      </c>
      <c r="N1613" s="96">
        <f t="shared" si="787"/>
        <v>1.2815749100232148</v>
      </c>
      <c r="O1613" s="89">
        <f t="shared" si="790"/>
        <v>1.28659469</v>
      </c>
      <c r="P1613" s="89">
        <f t="shared" si="800"/>
        <v>0</v>
      </c>
      <c r="Q1613" s="11">
        <f t="shared" si="810"/>
        <v>0</v>
      </c>
      <c r="R1613" s="7">
        <f t="shared" si="808"/>
        <v>0</v>
      </c>
      <c r="S1613" s="89">
        <f t="shared" si="789"/>
        <v>0</v>
      </c>
      <c r="T1613" s="98">
        <f t="shared" si="809"/>
        <v>8.5000000000000006E-2</v>
      </c>
      <c r="U1613" s="97">
        <f t="shared" si="788"/>
        <v>14</v>
      </c>
      <c r="V1613" s="97">
        <v>252</v>
      </c>
      <c r="W1613" s="96">
        <f t="shared" si="801"/>
        <v>1.0045425079999999</v>
      </c>
      <c r="X1613" s="89">
        <f t="shared" si="802"/>
        <v>0</v>
      </c>
      <c r="Y1613" s="137">
        <f t="shared" si="803"/>
        <v>0</v>
      </c>
      <c r="Z1613" s="99" t="str">
        <f t="shared" si="811"/>
        <v>J=</v>
      </c>
      <c r="AA1613" s="94">
        <f t="shared" si="812"/>
        <v>46497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04"/>
        <v>46490</v>
      </c>
      <c r="B1614" s="89">
        <f t="shared" si="797"/>
        <v>0</v>
      </c>
      <c r="C1614" s="89">
        <f t="shared" si="791"/>
        <v>3.1009221856947988E-9</v>
      </c>
      <c r="D1614" s="90">
        <f t="shared" si="805"/>
        <v>7205.03</v>
      </c>
      <c r="E1614" s="91">
        <f t="shared" si="794"/>
        <v>7245.38</v>
      </c>
      <c r="F1614" s="92">
        <f t="shared" si="795"/>
        <v>46440</v>
      </c>
      <c r="G1614" s="93">
        <f t="shared" si="798"/>
        <v>5.6002542668107669E-3</v>
      </c>
      <c r="H1614" s="94">
        <f t="shared" si="796"/>
        <v>46497</v>
      </c>
      <c r="I1614" s="94">
        <f t="shared" si="799"/>
        <v>46497</v>
      </c>
      <c r="J1614" s="95">
        <f t="shared" si="806"/>
        <v>20</v>
      </c>
      <c r="K1614" s="95">
        <f t="shared" si="793"/>
        <v>15</v>
      </c>
      <c r="L1614" s="8">
        <f t="shared" si="807"/>
        <v>1.00419725</v>
      </c>
      <c r="M1614" s="96">
        <f t="shared" si="792"/>
        <v>1.0056002500000001</v>
      </c>
      <c r="N1614" s="96">
        <f t="shared" si="787"/>
        <v>1.2815749100232148</v>
      </c>
      <c r="O1614" s="89">
        <f t="shared" si="790"/>
        <v>1.2869539999999999</v>
      </c>
      <c r="P1614" s="89">
        <f t="shared" si="800"/>
        <v>0</v>
      </c>
      <c r="Q1614" s="11">
        <f t="shared" si="810"/>
        <v>0</v>
      </c>
      <c r="R1614" s="7">
        <f t="shared" si="808"/>
        <v>0</v>
      </c>
      <c r="S1614" s="89">
        <f t="shared" si="789"/>
        <v>0</v>
      </c>
      <c r="T1614" s="98">
        <f t="shared" si="809"/>
        <v>8.5000000000000006E-2</v>
      </c>
      <c r="U1614" s="97">
        <f t="shared" si="788"/>
        <v>15</v>
      </c>
      <c r="V1614" s="97">
        <v>252</v>
      </c>
      <c r="W1614" s="96">
        <f t="shared" si="801"/>
        <v>1.0048677610000001</v>
      </c>
      <c r="X1614" s="89">
        <f t="shared" si="802"/>
        <v>0</v>
      </c>
      <c r="Y1614" s="137">
        <f t="shared" si="803"/>
        <v>0</v>
      </c>
      <c r="Z1614" s="99" t="str">
        <f t="shared" si="811"/>
        <v>J=</v>
      </c>
      <c r="AA1614" s="94">
        <f t="shared" si="812"/>
        <v>46497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04"/>
        <v>46491</v>
      </c>
      <c r="B1615" s="89">
        <f t="shared" si="797"/>
        <v>0</v>
      </c>
      <c r="C1615" s="89">
        <f t="shared" si="791"/>
        <v>3.1009221856947988E-9</v>
      </c>
      <c r="D1615" s="90">
        <f t="shared" si="805"/>
        <v>7205.03</v>
      </c>
      <c r="E1615" s="91">
        <f t="shared" si="794"/>
        <v>7245.38</v>
      </c>
      <c r="F1615" s="92">
        <f t="shared" si="795"/>
        <v>46440</v>
      </c>
      <c r="G1615" s="93">
        <f t="shared" si="798"/>
        <v>5.6002542668107669E-3</v>
      </c>
      <c r="H1615" s="94">
        <f t="shared" si="796"/>
        <v>46497</v>
      </c>
      <c r="I1615" s="94">
        <f t="shared" si="799"/>
        <v>46497</v>
      </c>
      <c r="J1615" s="95">
        <f t="shared" si="806"/>
        <v>20</v>
      </c>
      <c r="K1615" s="95">
        <f t="shared" si="793"/>
        <v>16</v>
      </c>
      <c r="L1615" s="8">
        <f t="shared" si="807"/>
        <v>1.0044776900000001</v>
      </c>
      <c r="M1615" s="96">
        <f t="shared" si="792"/>
        <v>1.0056002500000001</v>
      </c>
      <c r="N1615" s="96">
        <f t="shared" si="787"/>
        <v>1.2815749100232148</v>
      </c>
      <c r="O1615" s="89">
        <f t="shared" si="790"/>
        <v>1.2873133999999999</v>
      </c>
      <c r="P1615" s="89">
        <f t="shared" si="800"/>
        <v>0</v>
      </c>
      <c r="Q1615" s="11">
        <f t="shared" si="810"/>
        <v>0</v>
      </c>
      <c r="R1615" s="7">
        <f t="shared" si="808"/>
        <v>0</v>
      </c>
      <c r="S1615" s="89">
        <f t="shared" si="789"/>
        <v>0</v>
      </c>
      <c r="T1615" s="98">
        <f t="shared" si="809"/>
        <v>8.5000000000000006E-2</v>
      </c>
      <c r="U1615" s="97">
        <f t="shared" si="788"/>
        <v>16</v>
      </c>
      <c r="V1615" s="97">
        <v>252</v>
      </c>
      <c r="W1615" s="96">
        <f t="shared" si="801"/>
        <v>1.0051931190000001</v>
      </c>
      <c r="X1615" s="89">
        <f t="shared" si="802"/>
        <v>0</v>
      </c>
      <c r="Y1615" s="137">
        <f t="shared" si="803"/>
        <v>0</v>
      </c>
      <c r="Z1615" s="99" t="str">
        <f t="shared" si="811"/>
        <v>J=</v>
      </c>
      <c r="AA1615" s="94">
        <f t="shared" si="812"/>
        <v>46497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04"/>
        <v>46492</v>
      </c>
      <c r="B1616" s="89">
        <f t="shared" si="797"/>
        <v>0</v>
      </c>
      <c r="C1616" s="89">
        <f t="shared" si="791"/>
        <v>3.1009221856947988E-9</v>
      </c>
      <c r="D1616" s="90">
        <f t="shared" si="805"/>
        <v>7205.03</v>
      </c>
      <c r="E1616" s="91">
        <f t="shared" si="794"/>
        <v>7245.38</v>
      </c>
      <c r="F1616" s="92">
        <f t="shared" si="795"/>
        <v>46440</v>
      </c>
      <c r="G1616" s="93">
        <f t="shared" si="798"/>
        <v>5.6002542668107669E-3</v>
      </c>
      <c r="H1616" s="94">
        <f t="shared" si="796"/>
        <v>46497</v>
      </c>
      <c r="I1616" s="94">
        <f t="shared" si="799"/>
        <v>46497</v>
      </c>
      <c r="J1616" s="95">
        <f t="shared" si="806"/>
        <v>20</v>
      </c>
      <c r="K1616" s="95">
        <f t="shared" si="793"/>
        <v>17</v>
      </c>
      <c r="L1616" s="8">
        <f t="shared" si="807"/>
        <v>1.00475822</v>
      </c>
      <c r="M1616" s="96">
        <f t="shared" si="792"/>
        <v>1.0056002500000001</v>
      </c>
      <c r="N1616" s="96">
        <f t="shared" si="787"/>
        <v>1.2815749100232148</v>
      </c>
      <c r="O1616" s="89">
        <f t="shared" si="790"/>
        <v>1.2876729200000001</v>
      </c>
      <c r="P1616" s="89">
        <f t="shared" si="800"/>
        <v>0</v>
      </c>
      <c r="Q1616" s="11">
        <f t="shared" si="810"/>
        <v>0</v>
      </c>
      <c r="R1616" s="7">
        <f t="shared" si="808"/>
        <v>0</v>
      </c>
      <c r="S1616" s="89">
        <f t="shared" si="789"/>
        <v>0</v>
      </c>
      <c r="T1616" s="98">
        <f t="shared" si="809"/>
        <v>8.5000000000000006E-2</v>
      </c>
      <c r="U1616" s="97">
        <f t="shared" si="788"/>
        <v>17</v>
      </c>
      <c r="V1616" s="97">
        <v>252</v>
      </c>
      <c r="W1616" s="96">
        <f t="shared" si="801"/>
        <v>1.005518583</v>
      </c>
      <c r="X1616" s="89">
        <f t="shared" si="802"/>
        <v>0</v>
      </c>
      <c r="Y1616" s="137">
        <f t="shared" si="803"/>
        <v>0</v>
      </c>
      <c r="Z1616" s="99" t="str">
        <f t="shared" si="811"/>
        <v>J=</v>
      </c>
      <c r="AA1616" s="94">
        <f t="shared" si="812"/>
        <v>46497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04"/>
        <v>46493</v>
      </c>
      <c r="B1617" s="89">
        <f t="shared" si="797"/>
        <v>0</v>
      </c>
      <c r="C1617" s="89">
        <f t="shared" si="791"/>
        <v>3.1009221856947988E-9</v>
      </c>
      <c r="D1617" s="90">
        <f t="shared" si="805"/>
        <v>7205.03</v>
      </c>
      <c r="E1617" s="91">
        <f t="shared" si="794"/>
        <v>7245.38</v>
      </c>
      <c r="F1617" s="92">
        <f t="shared" si="795"/>
        <v>46440</v>
      </c>
      <c r="G1617" s="93">
        <f t="shared" si="798"/>
        <v>5.6002542668107669E-3</v>
      </c>
      <c r="H1617" s="94">
        <f t="shared" si="796"/>
        <v>46497</v>
      </c>
      <c r="I1617" s="94">
        <f t="shared" si="799"/>
        <v>46497</v>
      </c>
      <c r="J1617" s="95">
        <f t="shared" si="806"/>
        <v>20</v>
      </c>
      <c r="K1617" s="95">
        <f t="shared" si="793"/>
        <v>18</v>
      </c>
      <c r="L1617" s="8">
        <f t="shared" si="807"/>
        <v>1.00503882</v>
      </c>
      <c r="M1617" s="96">
        <f t="shared" si="792"/>
        <v>1.0056002500000001</v>
      </c>
      <c r="N1617" s="96">
        <f t="shared" si="787"/>
        <v>1.2815749100232148</v>
      </c>
      <c r="O1617" s="89">
        <f t="shared" si="790"/>
        <v>1.28803253</v>
      </c>
      <c r="P1617" s="89">
        <f t="shared" si="800"/>
        <v>0</v>
      </c>
      <c r="Q1617" s="11">
        <f t="shared" si="810"/>
        <v>0</v>
      </c>
      <c r="R1617" s="7">
        <f t="shared" si="808"/>
        <v>0</v>
      </c>
      <c r="S1617" s="89">
        <f t="shared" si="789"/>
        <v>0</v>
      </c>
      <c r="T1617" s="98">
        <f t="shared" si="809"/>
        <v>8.5000000000000006E-2</v>
      </c>
      <c r="U1617" s="97">
        <f t="shared" si="788"/>
        <v>18</v>
      </c>
      <c r="V1617" s="97">
        <v>252</v>
      </c>
      <c r="W1617" s="96">
        <f t="shared" si="801"/>
        <v>1.005844153</v>
      </c>
      <c r="X1617" s="89">
        <f t="shared" si="802"/>
        <v>0</v>
      </c>
      <c r="Y1617" s="137">
        <f t="shared" si="803"/>
        <v>0</v>
      </c>
      <c r="Z1617" s="99" t="str">
        <f t="shared" si="811"/>
        <v>J=</v>
      </c>
      <c r="AA1617" s="94">
        <f t="shared" si="812"/>
        <v>46497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04"/>
        <v>46494</v>
      </c>
      <c r="B1618" s="89">
        <f t="shared" si="797"/>
        <v>0</v>
      </c>
      <c r="C1618" s="89">
        <f t="shared" si="791"/>
        <v>3.1009221856947988E-9</v>
      </c>
      <c r="D1618" s="90">
        <f t="shared" si="805"/>
        <v>7205.03</v>
      </c>
      <c r="E1618" s="91">
        <f t="shared" si="794"/>
        <v>7245.38</v>
      </c>
      <c r="F1618" s="92">
        <f t="shared" si="795"/>
        <v>46440</v>
      </c>
      <c r="G1618" s="93">
        <f t="shared" si="798"/>
        <v>5.6002542668107669E-3</v>
      </c>
      <c r="H1618" s="94">
        <f t="shared" si="796"/>
        <v>46497</v>
      </c>
      <c r="I1618" s="94">
        <f t="shared" si="799"/>
        <v>46497</v>
      </c>
      <c r="J1618" s="95">
        <f t="shared" si="806"/>
        <v>20</v>
      </c>
      <c r="K1618" s="95">
        <f t="shared" si="793"/>
        <v>19</v>
      </c>
      <c r="L1618" s="8">
        <f t="shared" si="807"/>
        <v>1.00531949</v>
      </c>
      <c r="M1618" s="96">
        <f t="shared" si="792"/>
        <v>1.0056002500000001</v>
      </c>
      <c r="N1618" s="96">
        <f t="shared" si="787"/>
        <v>1.2815749100232148</v>
      </c>
      <c r="O1618" s="89">
        <f t="shared" si="790"/>
        <v>1.2883922299999999</v>
      </c>
      <c r="P1618" s="89">
        <f t="shared" si="800"/>
        <v>0</v>
      </c>
      <c r="Q1618" s="11">
        <f t="shared" si="810"/>
        <v>0</v>
      </c>
      <c r="R1618" s="7">
        <f t="shared" si="808"/>
        <v>0</v>
      </c>
      <c r="S1618" s="89">
        <f t="shared" si="789"/>
        <v>0</v>
      </c>
      <c r="T1618" s="98">
        <f t="shared" si="809"/>
        <v>8.5000000000000006E-2</v>
      </c>
      <c r="U1618" s="97">
        <f t="shared" si="788"/>
        <v>19</v>
      </c>
      <c r="V1618" s="97">
        <v>252</v>
      </c>
      <c r="W1618" s="96">
        <f t="shared" si="801"/>
        <v>1.0061698269999999</v>
      </c>
      <c r="X1618" s="89">
        <f t="shared" si="802"/>
        <v>0</v>
      </c>
      <c r="Y1618" s="137">
        <f t="shared" si="803"/>
        <v>0</v>
      </c>
      <c r="Z1618" s="99" t="str">
        <f t="shared" si="811"/>
        <v>J=</v>
      </c>
      <c r="AA1618" s="94">
        <f t="shared" si="812"/>
        <v>46497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04"/>
        <v>46495</v>
      </c>
      <c r="B1619" s="89">
        <f t="shared" si="797"/>
        <v>0</v>
      </c>
      <c r="C1619" s="89">
        <f t="shared" si="791"/>
        <v>3.1009221856947988E-9</v>
      </c>
      <c r="D1619" s="90">
        <f t="shared" si="805"/>
        <v>7205.03</v>
      </c>
      <c r="E1619" s="91">
        <f t="shared" si="794"/>
        <v>7245.38</v>
      </c>
      <c r="F1619" s="92">
        <f t="shared" si="795"/>
        <v>46440</v>
      </c>
      <c r="G1619" s="93">
        <f t="shared" si="798"/>
        <v>5.6002542668107669E-3</v>
      </c>
      <c r="H1619" s="94">
        <f t="shared" si="796"/>
        <v>46497</v>
      </c>
      <c r="I1619" s="94">
        <f t="shared" si="799"/>
        <v>46497</v>
      </c>
      <c r="J1619" s="95">
        <f t="shared" si="806"/>
        <v>20</v>
      </c>
      <c r="K1619" s="95">
        <f t="shared" si="793"/>
        <v>19</v>
      </c>
      <c r="L1619" s="8">
        <f t="shared" si="807"/>
        <v>1.00531949</v>
      </c>
      <c r="M1619" s="96">
        <f t="shared" si="792"/>
        <v>1.0056002500000001</v>
      </c>
      <c r="N1619" s="96">
        <f t="shared" si="787"/>
        <v>1.2815749100232148</v>
      </c>
      <c r="O1619" s="89">
        <f t="shared" si="790"/>
        <v>1.2883922299999999</v>
      </c>
      <c r="P1619" s="89">
        <f t="shared" si="800"/>
        <v>0</v>
      </c>
      <c r="Q1619" s="11">
        <f t="shared" si="810"/>
        <v>0</v>
      </c>
      <c r="R1619" s="7">
        <f t="shared" si="808"/>
        <v>0</v>
      </c>
      <c r="S1619" s="89">
        <f t="shared" si="789"/>
        <v>0</v>
      </c>
      <c r="T1619" s="98">
        <f t="shared" si="809"/>
        <v>8.5000000000000006E-2</v>
      </c>
      <c r="U1619" s="97">
        <f t="shared" si="788"/>
        <v>19</v>
      </c>
      <c r="V1619" s="97">
        <v>252</v>
      </c>
      <c r="W1619" s="96">
        <f t="shared" si="801"/>
        <v>1.0061698269999999</v>
      </c>
      <c r="X1619" s="89">
        <f t="shared" si="802"/>
        <v>0</v>
      </c>
      <c r="Y1619" s="137">
        <f t="shared" si="803"/>
        <v>0</v>
      </c>
      <c r="Z1619" s="99" t="str">
        <f t="shared" si="811"/>
        <v>J=</v>
      </c>
      <c r="AA1619" s="94">
        <f t="shared" si="812"/>
        <v>46497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04"/>
        <v>46496</v>
      </c>
      <c r="B1620" s="89">
        <f t="shared" si="797"/>
        <v>0</v>
      </c>
      <c r="C1620" s="89">
        <f t="shared" si="791"/>
        <v>3.1009221856947988E-9</v>
      </c>
      <c r="D1620" s="90">
        <f t="shared" si="805"/>
        <v>7205.03</v>
      </c>
      <c r="E1620" s="91">
        <f t="shared" si="794"/>
        <v>7245.38</v>
      </c>
      <c r="F1620" s="92">
        <f t="shared" si="795"/>
        <v>46440</v>
      </c>
      <c r="G1620" s="93">
        <f t="shared" si="798"/>
        <v>5.6002542668107669E-3</v>
      </c>
      <c r="H1620" s="94">
        <f t="shared" si="796"/>
        <v>46497</v>
      </c>
      <c r="I1620" s="94">
        <f t="shared" si="799"/>
        <v>46497</v>
      </c>
      <c r="J1620" s="95">
        <f t="shared" si="806"/>
        <v>20</v>
      </c>
      <c r="K1620" s="95">
        <f t="shared" si="793"/>
        <v>19</v>
      </c>
      <c r="L1620" s="8">
        <f t="shared" si="807"/>
        <v>1.00531949</v>
      </c>
      <c r="M1620" s="96">
        <f t="shared" si="792"/>
        <v>1.0056002500000001</v>
      </c>
      <c r="N1620" s="96">
        <f t="shared" si="787"/>
        <v>1.2815749100232148</v>
      </c>
      <c r="O1620" s="89">
        <f t="shared" si="790"/>
        <v>1.2883922299999999</v>
      </c>
      <c r="P1620" s="89">
        <f t="shared" si="800"/>
        <v>0</v>
      </c>
      <c r="Q1620" s="11">
        <f t="shared" si="810"/>
        <v>0</v>
      </c>
      <c r="R1620" s="7">
        <f t="shared" si="808"/>
        <v>0</v>
      </c>
      <c r="S1620" s="89">
        <f t="shared" si="789"/>
        <v>0</v>
      </c>
      <c r="T1620" s="98">
        <f t="shared" si="809"/>
        <v>8.5000000000000006E-2</v>
      </c>
      <c r="U1620" s="97">
        <f t="shared" si="788"/>
        <v>19</v>
      </c>
      <c r="V1620" s="97">
        <v>252</v>
      </c>
      <c r="W1620" s="96">
        <f t="shared" si="801"/>
        <v>1.0061698269999999</v>
      </c>
      <c r="X1620" s="89">
        <f t="shared" si="802"/>
        <v>0</v>
      </c>
      <c r="Y1620" s="137">
        <f t="shared" si="803"/>
        <v>0</v>
      </c>
      <c r="Z1620" s="99" t="str">
        <f t="shared" si="811"/>
        <v>J=</v>
      </c>
      <c r="AA1620" s="94">
        <f t="shared" si="812"/>
        <v>46497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04"/>
        <v>46497</v>
      </c>
      <c r="B1621" s="89">
        <f t="shared" si="797"/>
        <v>0</v>
      </c>
      <c r="C1621" s="89">
        <f t="shared" si="791"/>
        <v>3.1009221856947988E-9</v>
      </c>
      <c r="D1621" s="90">
        <f t="shared" si="805"/>
        <v>7205.03</v>
      </c>
      <c r="E1621" s="91">
        <f t="shared" si="794"/>
        <v>7245.38</v>
      </c>
      <c r="F1621" s="92">
        <f t="shared" si="795"/>
        <v>46440</v>
      </c>
      <c r="G1621" s="93">
        <f t="shared" si="798"/>
        <v>5.6002542668107669E-3</v>
      </c>
      <c r="H1621" s="94">
        <f t="shared" si="796"/>
        <v>46527</v>
      </c>
      <c r="I1621" s="94">
        <f t="shared" si="799"/>
        <v>46497</v>
      </c>
      <c r="J1621" s="95">
        <f t="shared" si="806"/>
        <v>20</v>
      </c>
      <c r="K1621" s="95">
        <f t="shared" si="793"/>
        <v>20</v>
      </c>
      <c r="L1621" s="8">
        <f t="shared" si="807"/>
        <v>1.0056002500000001</v>
      </c>
      <c r="M1621" s="96">
        <f t="shared" si="792"/>
        <v>1.0056002500000001</v>
      </c>
      <c r="N1621" s="96">
        <f t="shared" si="787"/>
        <v>1.2815749100232148</v>
      </c>
      <c r="O1621" s="89">
        <f t="shared" si="790"/>
        <v>1.2887520400000001</v>
      </c>
      <c r="P1621" s="89">
        <f t="shared" si="800"/>
        <v>0</v>
      </c>
      <c r="Q1621" s="11">
        <f t="shared" si="810"/>
        <v>53</v>
      </c>
      <c r="R1621" s="7">
        <f t="shared" si="808"/>
        <v>5.8846000000000002E-2</v>
      </c>
      <c r="S1621" s="89">
        <f t="shared" si="789"/>
        <v>0</v>
      </c>
      <c r="T1621" s="98">
        <f t="shared" si="809"/>
        <v>8.5000000000000006E-2</v>
      </c>
      <c r="U1621" s="97">
        <f t="shared" si="788"/>
        <v>20</v>
      </c>
      <c r="V1621" s="97">
        <v>252</v>
      </c>
      <c r="W1621" s="96">
        <f t="shared" si="801"/>
        <v>1.006495608</v>
      </c>
      <c r="X1621" s="89">
        <f t="shared" si="802"/>
        <v>0</v>
      </c>
      <c r="Y1621" s="137">
        <f t="shared" si="803"/>
        <v>0</v>
      </c>
      <c r="Z1621" s="99" t="str">
        <f t="shared" si="811"/>
        <v>J=</v>
      </c>
      <c r="AA1621" s="94">
        <f t="shared" si="812"/>
        <v>46497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04"/>
        <v>46498</v>
      </c>
      <c r="B1622" s="89">
        <f t="shared" si="797"/>
        <v>0</v>
      </c>
      <c r="C1622" s="89">
        <f t="shared" si="791"/>
        <v>3.1009221856947988E-9</v>
      </c>
      <c r="D1622" s="90">
        <f t="shared" si="805"/>
        <v>7205.03</v>
      </c>
      <c r="E1622" s="91">
        <f t="shared" si="794"/>
        <v>7245.38</v>
      </c>
      <c r="F1622" s="92">
        <f t="shared" si="795"/>
        <v>46466</v>
      </c>
      <c r="G1622" s="93">
        <f t="shared" si="798"/>
        <v>5.6002542668107669E-3</v>
      </c>
      <c r="H1622" s="94">
        <f t="shared" si="796"/>
        <v>46527</v>
      </c>
      <c r="I1622" s="94">
        <f t="shared" si="799"/>
        <v>46527</v>
      </c>
      <c r="J1622" s="95">
        <f t="shared" si="806"/>
        <v>21</v>
      </c>
      <c r="K1622" s="95">
        <f t="shared" si="793"/>
        <v>1</v>
      </c>
      <c r="L1622" s="8">
        <f t="shared" si="807"/>
        <v>1.0002659700000001</v>
      </c>
      <c r="M1622" s="96">
        <f t="shared" si="792"/>
        <v>1.0056002500000001</v>
      </c>
      <c r="N1622" s="96">
        <f t="shared" si="787"/>
        <v>1.2887520499130725</v>
      </c>
      <c r="O1622" s="89">
        <f t="shared" si="790"/>
        <v>1.2890948099999999</v>
      </c>
      <c r="P1622" s="89">
        <f t="shared" si="800"/>
        <v>0</v>
      </c>
      <c r="Q1622" s="11">
        <f t="shared" si="810"/>
        <v>0</v>
      </c>
      <c r="R1622" s="7">
        <f t="shared" si="808"/>
        <v>0</v>
      </c>
      <c r="S1622" s="89">
        <f t="shared" si="789"/>
        <v>0</v>
      </c>
      <c r="T1622" s="98">
        <f t="shared" si="809"/>
        <v>8.5000000000000006E-2</v>
      </c>
      <c r="U1622" s="97">
        <f t="shared" si="788"/>
        <v>1</v>
      </c>
      <c r="V1622" s="97">
        <v>252</v>
      </c>
      <c r="W1622" s="96">
        <f t="shared" si="801"/>
        <v>1.0003237819999999</v>
      </c>
      <c r="X1622" s="89">
        <f t="shared" si="802"/>
        <v>0</v>
      </c>
      <c r="Y1622" s="137">
        <f t="shared" si="803"/>
        <v>0</v>
      </c>
      <c r="Z1622" s="99" t="str">
        <f t="shared" si="811"/>
        <v>J=</v>
      </c>
      <c r="AA1622" s="94">
        <f t="shared" si="812"/>
        <v>46527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04"/>
        <v>46499</v>
      </c>
      <c r="B1623" s="89">
        <f t="shared" si="797"/>
        <v>0</v>
      </c>
      <c r="C1623" s="89">
        <f t="shared" si="791"/>
        <v>3.1009221856947988E-9</v>
      </c>
      <c r="D1623" s="90">
        <f t="shared" si="805"/>
        <v>7205.03</v>
      </c>
      <c r="E1623" s="91">
        <f t="shared" si="794"/>
        <v>7245.38</v>
      </c>
      <c r="F1623" s="92">
        <f t="shared" si="795"/>
        <v>46466</v>
      </c>
      <c r="G1623" s="93">
        <f t="shared" si="798"/>
        <v>5.6002542668107669E-3</v>
      </c>
      <c r="H1623" s="94">
        <f t="shared" si="796"/>
        <v>46527</v>
      </c>
      <c r="I1623" s="94">
        <f t="shared" si="799"/>
        <v>46527</v>
      </c>
      <c r="J1623" s="95">
        <f t="shared" si="806"/>
        <v>21</v>
      </c>
      <c r="K1623" s="95">
        <f t="shared" si="793"/>
        <v>1</v>
      </c>
      <c r="L1623" s="8">
        <f t="shared" si="807"/>
        <v>1.0002659700000001</v>
      </c>
      <c r="M1623" s="96">
        <f t="shared" si="792"/>
        <v>1.0056002500000001</v>
      </c>
      <c r="N1623" s="96">
        <f t="shared" si="787"/>
        <v>1.2887520499130725</v>
      </c>
      <c r="O1623" s="89">
        <f t="shared" si="790"/>
        <v>1.2890948099999999</v>
      </c>
      <c r="P1623" s="89">
        <f t="shared" si="800"/>
        <v>0</v>
      </c>
      <c r="Q1623" s="11">
        <f t="shared" si="810"/>
        <v>0</v>
      </c>
      <c r="R1623" s="7">
        <f t="shared" si="808"/>
        <v>0</v>
      </c>
      <c r="S1623" s="89">
        <f t="shared" si="789"/>
        <v>0</v>
      </c>
      <c r="T1623" s="98">
        <f t="shared" si="809"/>
        <v>8.5000000000000006E-2</v>
      </c>
      <c r="U1623" s="97">
        <f t="shared" si="788"/>
        <v>1</v>
      </c>
      <c r="V1623" s="97">
        <v>252</v>
      </c>
      <c r="W1623" s="96">
        <f t="shared" si="801"/>
        <v>1.0003237819999999</v>
      </c>
      <c r="X1623" s="89">
        <f t="shared" si="802"/>
        <v>0</v>
      </c>
      <c r="Y1623" s="137">
        <f t="shared" si="803"/>
        <v>0</v>
      </c>
      <c r="Z1623" s="99" t="str">
        <f t="shared" si="811"/>
        <v>J=</v>
      </c>
      <c r="AA1623" s="94">
        <f t="shared" si="812"/>
        <v>46527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04"/>
        <v>46500</v>
      </c>
      <c r="B1624" s="89">
        <f t="shared" si="797"/>
        <v>0</v>
      </c>
      <c r="C1624" s="89">
        <f t="shared" si="791"/>
        <v>3.1009221856947988E-9</v>
      </c>
      <c r="D1624" s="90">
        <f t="shared" si="805"/>
        <v>7205.03</v>
      </c>
      <c r="E1624" s="91">
        <f t="shared" si="794"/>
        <v>7245.38</v>
      </c>
      <c r="F1624" s="92">
        <f t="shared" si="795"/>
        <v>46466</v>
      </c>
      <c r="G1624" s="93">
        <f t="shared" si="798"/>
        <v>5.6002542668107669E-3</v>
      </c>
      <c r="H1624" s="94">
        <f t="shared" si="796"/>
        <v>46527</v>
      </c>
      <c r="I1624" s="94">
        <f t="shared" si="799"/>
        <v>46527</v>
      </c>
      <c r="J1624" s="95">
        <f t="shared" si="806"/>
        <v>21</v>
      </c>
      <c r="K1624" s="95">
        <f t="shared" si="793"/>
        <v>2</v>
      </c>
      <c r="L1624" s="8">
        <f t="shared" si="807"/>
        <v>1.0005320099999999</v>
      </c>
      <c r="M1624" s="96">
        <f t="shared" si="792"/>
        <v>1.0056002500000001</v>
      </c>
      <c r="N1624" s="96">
        <f t="shared" si="787"/>
        <v>1.2887520499130725</v>
      </c>
      <c r="O1624" s="89">
        <f t="shared" si="790"/>
        <v>1.2894376700000001</v>
      </c>
      <c r="P1624" s="89">
        <f t="shared" si="800"/>
        <v>0</v>
      </c>
      <c r="Q1624" s="11">
        <f t="shared" si="810"/>
        <v>0</v>
      </c>
      <c r="R1624" s="7">
        <f t="shared" si="808"/>
        <v>0</v>
      </c>
      <c r="S1624" s="89">
        <f t="shared" si="789"/>
        <v>0</v>
      </c>
      <c r="T1624" s="98">
        <f t="shared" si="809"/>
        <v>8.5000000000000006E-2</v>
      </c>
      <c r="U1624" s="97">
        <f t="shared" si="788"/>
        <v>2</v>
      </c>
      <c r="V1624" s="97">
        <v>252</v>
      </c>
      <c r="W1624" s="96">
        <f t="shared" si="801"/>
        <v>1.00064767</v>
      </c>
      <c r="X1624" s="89">
        <f t="shared" si="802"/>
        <v>0</v>
      </c>
      <c r="Y1624" s="137">
        <f t="shared" si="803"/>
        <v>0</v>
      </c>
      <c r="Z1624" s="99" t="str">
        <f t="shared" si="811"/>
        <v>J=</v>
      </c>
      <c r="AA1624" s="94">
        <f t="shared" si="812"/>
        <v>46527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04"/>
        <v>46501</v>
      </c>
      <c r="B1625" s="89">
        <f t="shared" si="797"/>
        <v>0</v>
      </c>
      <c r="C1625" s="89">
        <f t="shared" si="791"/>
        <v>3.1009221856947988E-9</v>
      </c>
      <c r="D1625" s="90">
        <f t="shared" si="805"/>
        <v>7205.03</v>
      </c>
      <c r="E1625" s="91">
        <f t="shared" si="794"/>
        <v>7245.38</v>
      </c>
      <c r="F1625" s="92">
        <f t="shared" si="795"/>
        <v>46466</v>
      </c>
      <c r="G1625" s="93">
        <f t="shared" si="798"/>
        <v>5.6002542668107669E-3</v>
      </c>
      <c r="H1625" s="94">
        <f t="shared" si="796"/>
        <v>46527</v>
      </c>
      <c r="I1625" s="94">
        <f t="shared" si="799"/>
        <v>46527</v>
      </c>
      <c r="J1625" s="95">
        <f t="shared" si="806"/>
        <v>21</v>
      </c>
      <c r="K1625" s="95">
        <f t="shared" si="793"/>
        <v>3</v>
      </c>
      <c r="L1625" s="8">
        <f t="shared" si="807"/>
        <v>1.00079812</v>
      </c>
      <c r="M1625" s="96">
        <f t="shared" si="792"/>
        <v>1.0056002500000001</v>
      </c>
      <c r="N1625" s="96">
        <f t="shared" si="787"/>
        <v>1.2887520499130725</v>
      </c>
      <c r="O1625" s="89">
        <f t="shared" si="790"/>
        <v>1.2897806199999999</v>
      </c>
      <c r="P1625" s="89">
        <f t="shared" si="800"/>
        <v>0</v>
      </c>
      <c r="Q1625" s="11">
        <f t="shared" si="810"/>
        <v>0</v>
      </c>
      <c r="R1625" s="7">
        <f t="shared" si="808"/>
        <v>0</v>
      </c>
      <c r="S1625" s="89">
        <f t="shared" si="789"/>
        <v>0</v>
      </c>
      <c r="T1625" s="98">
        <f t="shared" si="809"/>
        <v>8.5000000000000006E-2</v>
      </c>
      <c r="U1625" s="97">
        <f t="shared" si="788"/>
        <v>3</v>
      </c>
      <c r="V1625" s="97">
        <v>252</v>
      </c>
      <c r="W1625" s="96">
        <f t="shared" si="801"/>
        <v>1.000971662</v>
      </c>
      <c r="X1625" s="89">
        <f t="shared" si="802"/>
        <v>0</v>
      </c>
      <c r="Y1625" s="137">
        <f t="shared" si="803"/>
        <v>0</v>
      </c>
      <c r="Z1625" s="99" t="str">
        <f t="shared" si="811"/>
        <v>J=</v>
      </c>
      <c r="AA1625" s="94">
        <f t="shared" si="812"/>
        <v>46527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04"/>
        <v>46502</v>
      </c>
      <c r="B1626" s="89">
        <f t="shared" si="797"/>
        <v>0</v>
      </c>
      <c r="C1626" s="89">
        <f t="shared" si="791"/>
        <v>3.1009221856947988E-9</v>
      </c>
      <c r="D1626" s="90">
        <f t="shared" si="805"/>
        <v>7205.03</v>
      </c>
      <c r="E1626" s="91">
        <f t="shared" si="794"/>
        <v>7245.38</v>
      </c>
      <c r="F1626" s="92">
        <f t="shared" si="795"/>
        <v>46466</v>
      </c>
      <c r="G1626" s="93">
        <f t="shared" si="798"/>
        <v>5.6002542668107669E-3</v>
      </c>
      <c r="H1626" s="94">
        <f t="shared" si="796"/>
        <v>46527</v>
      </c>
      <c r="I1626" s="94">
        <f t="shared" si="799"/>
        <v>46527</v>
      </c>
      <c r="J1626" s="95">
        <f t="shared" si="806"/>
        <v>21</v>
      </c>
      <c r="K1626" s="95">
        <f t="shared" si="793"/>
        <v>3</v>
      </c>
      <c r="L1626" s="8">
        <f t="shared" si="807"/>
        <v>1.00079812</v>
      </c>
      <c r="M1626" s="96">
        <f t="shared" si="792"/>
        <v>1.0056002500000001</v>
      </c>
      <c r="N1626" s="96">
        <f t="shared" si="787"/>
        <v>1.2887520499130725</v>
      </c>
      <c r="O1626" s="89">
        <f t="shared" si="790"/>
        <v>1.2897806199999999</v>
      </c>
      <c r="P1626" s="89">
        <f t="shared" si="800"/>
        <v>0</v>
      </c>
      <c r="Q1626" s="11">
        <f t="shared" si="810"/>
        <v>0</v>
      </c>
      <c r="R1626" s="7">
        <f t="shared" si="808"/>
        <v>0</v>
      </c>
      <c r="S1626" s="89">
        <f t="shared" si="789"/>
        <v>0</v>
      </c>
      <c r="T1626" s="98">
        <f t="shared" si="809"/>
        <v>8.5000000000000006E-2</v>
      </c>
      <c r="U1626" s="97">
        <f t="shared" si="788"/>
        <v>3</v>
      </c>
      <c r="V1626" s="97">
        <v>252</v>
      </c>
      <c r="W1626" s="96">
        <f t="shared" si="801"/>
        <v>1.000971662</v>
      </c>
      <c r="X1626" s="89">
        <f t="shared" si="802"/>
        <v>0</v>
      </c>
      <c r="Y1626" s="137">
        <f t="shared" si="803"/>
        <v>0</v>
      </c>
      <c r="Z1626" s="99" t="str">
        <f t="shared" si="811"/>
        <v>J=</v>
      </c>
      <c r="AA1626" s="94">
        <f t="shared" si="812"/>
        <v>46527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04"/>
        <v>46503</v>
      </c>
      <c r="B1627" s="89">
        <f t="shared" si="797"/>
        <v>0</v>
      </c>
      <c r="C1627" s="89">
        <f t="shared" si="791"/>
        <v>3.1009221856947988E-9</v>
      </c>
      <c r="D1627" s="90">
        <f t="shared" si="805"/>
        <v>7205.03</v>
      </c>
      <c r="E1627" s="91">
        <f t="shared" si="794"/>
        <v>7245.38</v>
      </c>
      <c r="F1627" s="92">
        <f t="shared" si="795"/>
        <v>46466</v>
      </c>
      <c r="G1627" s="93">
        <f t="shared" si="798"/>
        <v>5.6002542668107669E-3</v>
      </c>
      <c r="H1627" s="94">
        <f t="shared" si="796"/>
        <v>46527</v>
      </c>
      <c r="I1627" s="94">
        <f t="shared" si="799"/>
        <v>46527</v>
      </c>
      <c r="J1627" s="95">
        <f t="shared" si="806"/>
        <v>21</v>
      </c>
      <c r="K1627" s="95">
        <f t="shared" si="793"/>
        <v>3</v>
      </c>
      <c r="L1627" s="8">
        <f t="shared" si="807"/>
        <v>1.00079812</v>
      </c>
      <c r="M1627" s="96">
        <f t="shared" si="792"/>
        <v>1.0056002500000001</v>
      </c>
      <c r="N1627" s="96">
        <f t="shared" si="787"/>
        <v>1.2887520499130725</v>
      </c>
      <c r="O1627" s="89">
        <f t="shared" si="790"/>
        <v>1.2897806199999999</v>
      </c>
      <c r="P1627" s="89">
        <f t="shared" si="800"/>
        <v>0</v>
      </c>
      <c r="Q1627" s="11">
        <f t="shared" si="810"/>
        <v>0</v>
      </c>
      <c r="R1627" s="7">
        <f t="shared" si="808"/>
        <v>0</v>
      </c>
      <c r="S1627" s="89">
        <f t="shared" si="789"/>
        <v>0</v>
      </c>
      <c r="T1627" s="98">
        <f t="shared" si="809"/>
        <v>8.5000000000000006E-2</v>
      </c>
      <c r="U1627" s="97">
        <f t="shared" si="788"/>
        <v>3</v>
      </c>
      <c r="V1627" s="97">
        <v>252</v>
      </c>
      <c r="W1627" s="96">
        <f t="shared" si="801"/>
        <v>1.000971662</v>
      </c>
      <c r="X1627" s="89">
        <f t="shared" si="802"/>
        <v>0</v>
      </c>
      <c r="Y1627" s="137">
        <f t="shared" si="803"/>
        <v>0</v>
      </c>
      <c r="Z1627" s="99" t="str">
        <f t="shared" si="811"/>
        <v>J=</v>
      </c>
      <c r="AA1627" s="94">
        <f t="shared" si="812"/>
        <v>46527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04"/>
        <v>46504</v>
      </c>
      <c r="B1628" s="89">
        <f t="shared" si="797"/>
        <v>0</v>
      </c>
      <c r="C1628" s="89">
        <f t="shared" si="791"/>
        <v>3.1009221856947988E-9</v>
      </c>
      <c r="D1628" s="90">
        <f t="shared" si="805"/>
        <v>7205.03</v>
      </c>
      <c r="E1628" s="91">
        <f t="shared" si="794"/>
        <v>7245.38</v>
      </c>
      <c r="F1628" s="92">
        <f t="shared" si="795"/>
        <v>46466</v>
      </c>
      <c r="G1628" s="93">
        <f t="shared" si="798"/>
        <v>5.6002542668107669E-3</v>
      </c>
      <c r="H1628" s="94">
        <f t="shared" si="796"/>
        <v>46527</v>
      </c>
      <c r="I1628" s="94">
        <f t="shared" si="799"/>
        <v>46527</v>
      </c>
      <c r="J1628" s="95">
        <f t="shared" si="806"/>
        <v>21</v>
      </c>
      <c r="K1628" s="95">
        <f t="shared" si="793"/>
        <v>4</v>
      </c>
      <c r="L1628" s="8">
        <f t="shared" si="807"/>
        <v>1.0010642999999999</v>
      </c>
      <c r="M1628" s="96">
        <f t="shared" si="792"/>
        <v>1.0056002500000001</v>
      </c>
      <c r="N1628" s="96">
        <f t="shared" si="787"/>
        <v>1.2887520499130725</v>
      </c>
      <c r="O1628" s="89">
        <f t="shared" si="790"/>
        <v>1.2901236599999999</v>
      </c>
      <c r="P1628" s="89">
        <f t="shared" si="800"/>
        <v>0</v>
      </c>
      <c r="Q1628" s="11">
        <f t="shared" si="810"/>
        <v>0</v>
      </c>
      <c r="R1628" s="7">
        <f t="shared" si="808"/>
        <v>0</v>
      </c>
      <c r="S1628" s="89">
        <f t="shared" si="789"/>
        <v>0</v>
      </c>
      <c r="T1628" s="98">
        <f t="shared" si="809"/>
        <v>8.5000000000000006E-2</v>
      </c>
      <c r="U1628" s="97">
        <f t="shared" si="788"/>
        <v>4</v>
      </c>
      <c r="V1628" s="97">
        <v>252</v>
      </c>
      <c r="W1628" s="96">
        <f t="shared" si="801"/>
        <v>1.001295759</v>
      </c>
      <c r="X1628" s="89">
        <f t="shared" si="802"/>
        <v>0</v>
      </c>
      <c r="Y1628" s="137">
        <f t="shared" si="803"/>
        <v>0</v>
      </c>
      <c r="Z1628" s="99" t="str">
        <f t="shared" si="811"/>
        <v>J=</v>
      </c>
      <c r="AA1628" s="94">
        <f t="shared" si="812"/>
        <v>46527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04"/>
        <v>46505</v>
      </c>
      <c r="B1629" s="89">
        <f t="shared" si="797"/>
        <v>0</v>
      </c>
      <c r="C1629" s="89">
        <f t="shared" si="791"/>
        <v>3.1009221856947988E-9</v>
      </c>
      <c r="D1629" s="90">
        <f t="shared" si="805"/>
        <v>7205.03</v>
      </c>
      <c r="E1629" s="91">
        <f t="shared" si="794"/>
        <v>7245.38</v>
      </c>
      <c r="F1629" s="92">
        <f t="shared" si="795"/>
        <v>46466</v>
      </c>
      <c r="G1629" s="93">
        <f t="shared" si="798"/>
        <v>5.6002542668107669E-3</v>
      </c>
      <c r="H1629" s="94">
        <f t="shared" si="796"/>
        <v>46527</v>
      </c>
      <c r="I1629" s="94">
        <f t="shared" si="799"/>
        <v>46527</v>
      </c>
      <c r="J1629" s="95">
        <f t="shared" si="806"/>
        <v>21</v>
      </c>
      <c r="K1629" s="95">
        <f t="shared" si="793"/>
        <v>5</v>
      </c>
      <c r="L1629" s="8">
        <f t="shared" si="807"/>
        <v>1.00133055</v>
      </c>
      <c r="M1629" s="96">
        <f t="shared" si="792"/>
        <v>1.0056002500000001</v>
      </c>
      <c r="N1629" s="96">
        <f t="shared" si="787"/>
        <v>1.2887520499130725</v>
      </c>
      <c r="O1629" s="89">
        <f t="shared" si="790"/>
        <v>1.29046679</v>
      </c>
      <c r="P1629" s="89">
        <f t="shared" si="800"/>
        <v>0</v>
      </c>
      <c r="Q1629" s="11">
        <f t="shared" si="810"/>
        <v>0</v>
      </c>
      <c r="R1629" s="7">
        <f t="shared" si="808"/>
        <v>0</v>
      </c>
      <c r="S1629" s="89">
        <f t="shared" si="789"/>
        <v>0</v>
      </c>
      <c r="T1629" s="98">
        <f t="shared" si="809"/>
        <v>8.5000000000000006E-2</v>
      </c>
      <c r="U1629" s="97">
        <f t="shared" si="788"/>
        <v>5</v>
      </c>
      <c r="V1629" s="97">
        <v>252</v>
      </c>
      <c r="W1629" s="96">
        <f t="shared" si="801"/>
        <v>1.0016199610000001</v>
      </c>
      <c r="X1629" s="89">
        <f t="shared" si="802"/>
        <v>0</v>
      </c>
      <c r="Y1629" s="137">
        <f t="shared" si="803"/>
        <v>0</v>
      </c>
      <c r="Z1629" s="99" t="str">
        <f t="shared" si="811"/>
        <v>J=</v>
      </c>
      <c r="AA1629" s="94">
        <f t="shared" si="812"/>
        <v>46527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04"/>
        <v>46506</v>
      </c>
      <c r="B1630" s="89">
        <f t="shared" si="797"/>
        <v>0</v>
      </c>
      <c r="C1630" s="89">
        <f t="shared" si="791"/>
        <v>3.1009221856947988E-9</v>
      </c>
      <c r="D1630" s="90">
        <f t="shared" si="805"/>
        <v>7205.03</v>
      </c>
      <c r="E1630" s="91">
        <f t="shared" si="794"/>
        <v>7245.38</v>
      </c>
      <c r="F1630" s="92">
        <f t="shared" si="795"/>
        <v>46466</v>
      </c>
      <c r="G1630" s="93">
        <f t="shared" si="798"/>
        <v>5.6002542668107669E-3</v>
      </c>
      <c r="H1630" s="94">
        <f t="shared" si="796"/>
        <v>46527</v>
      </c>
      <c r="I1630" s="94">
        <f t="shared" si="799"/>
        <v>46527</v>
      </c>
      <c r="J1630" s="95">
        <f t="shared" si="806"/>
        <v>21</v>
      </c>
      <c r="K1630" s="95">
        <f t="shared" si="793"/>
        <v>6</v>
      </c>
      <c r="L1630" s="8">
        <f t="shared" si="807"/>
        <v>1.0015968799999999</v>
      </c>
      <c r="M1630" s="96">
        <f t="shared" si="792"/>
        <v>1.0056002500000001</v>
      </c>
      <c r="N1630" s="96">
        <f t="shared" si="787"/>
        <v>1.2887520499130725</v>
      </c>
      <c r="O1630" s="89">
        <f t="shared" si="790"/>
        <v>1.2908100300000001</v>
      </c>
      <c r="P1630" s="89">
        <f t="shared" si="800"/>
        <v>0</v>
      </c>
      <c r="Q1630" s="11">
        <f t="shared" si="810"/>
        <v>0</v>
      </c>
      <c r="R1630" s="7">
        <f t="shared" si="808"/>
        <v>0</v>
      </c>
      <c r="S1630" s="89">
        <f t="shared" si="789"/>
        <v>0</v>
      </c>
      <c r="T1630" s="98">
        <f t="shared" si="809"/>
        <v>8.5000000000000006E-2</v>
      </c>
      <c r="U1630" s="97">
        <f t="shared" si="788"/>
        <v>6</v>
      </c>
      <c r="V1630" s="97">
        <v>252</v>
      </c>
      <c r="W1630" s="96">
        <f t="shared" si="801"/>
        <v>1.0019442679999999</v>
      </c>
      <c r="X1630" s="89">
        <f t="shared" si="802"/>
        <v>0</v>
      </c>
      <c r="Y1630" s="137">
        <f t="shared" si="803"/>
        <v>0</v>
      </c>
      <c r="Z1630" s="99" t="str">
        <f t="shared" si="811"/>
        <v>J=</v>
      </c>
      <c r="AA1630" s="94">
        <f t="shared" si="812"/>
        <v>46527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04"/>
        <v>46507</v>
      </c>
      <c r="B1631" s="89">
        <f t="shared" si="797"/>
        <v>0</v>
      </c>
      <c r="C1631" s="89">
        <f t="shared" si="791"/>
        <v>3.1009221856947988E-9</v>
      </c>
      <c r="D1631" s="90">
        <f t="shared" si="805"/>
        <v>7205.03</v>
      </c>
      <c r="E1631" s="91">
        <f t="shared" si="794"/>
        <v>7245.38</v>
      </c>
      <c r="F1631" s="92">
        <f t="shared" si="795"/>
        <v>46466</v>
      </c>
      <c r="G1631" s="93">
        <f t="shared" si="798"/>
        <v>5.6002542668107669E-3</v>
      </c>
      <c r="H1631" s="94">
        <f t="shared" si="796"/>
        <v>46527</v>
      </c>
      <c r="I1631" s="94">
        <f t="shared" si="799"/>
        <v>46527</v>
      </c>
      <c r="J1631" s="95">
        <f t="shared" si="806"/>
        <v>21</v>
      </c>
      <c r="K1631" s="95">
        <f t="shared" si="793"/>
        <v>7</v>
      </c>
      <c r="L1631" s="8">
        <f t="shared" si="807"/>
        <v>1.0018632700000001</v>
      </c>
      <c r="M1631" s="96">
        <f t="shared" si="792"/>
        <v>1.0056002500000001</v>
      </c>
      <c r="N1631" s="96">
        <f t="shared" ref="N1631:N1694" si="813">IF(I1631&gt;I1630,N1630*M1631,N1630)</f>
        <v>1.2887520499130725</v>
      </c>
      <c r="O1631" s="89">
        <f t="shared" si="790"/>
        <v>1.2911533399999999</v>
      </c>
      <c r="P1631" s="89">
        <f t="shared" si="800"/>
        <v>0</v>
      </c>
      <c r="Q1631" s="11">
        <f t="shared" si="810"/>
        <v>0</v>
      </c>
      <c r="R1631" s="7">
        <f t="shared" si="808"/>
        <v>0</v>
      </c>
      <c r="S1631" s="89">
        <f t="shared" si="789"/>
        <v>0</v>
      </c>
      <c r="T1631" s="98">
        <f t="shared" si="809"/>
        <v>8.5000000000000006E-2</v>
      </c>
      <c r="U1631" s="97">
        <f t="shared" si="788"/>
        <v>7</v>
      </c>
      <c r="V1631" s="97">
        <v>252</v>
      </c>
      <c r="W1631" s="96">
        <f t="shared" si="801"/>
        <v>1.00226868</v>
      </c>
      <c r="X1631" s="89">
        <f t="shared" si="802"/>
        <v>0</v>
      </c>
      <c r="Y1631" s="137">
        <f t="shared" si="803"/>
        <v>0</v>
      </c>
      <c r="Z1631" s="99" t="str">
        <f t="shared" si="811"/>
        <v>J=</v>
      </c>
      <c r="AA1631" s="94">
        <f t="shared" si="812"/>
        <v>46527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04"/>
        <v>46508</v>
      </c>
      <c r="B1632" s="89">
        <f t="shared" si="797"/>
        <v>0</v>
      </c>
      <c r="C1632" s="89">
        <f t="shared" si="791"/>
        <v>3.1009221856947988E-9</v>
      </c>
      <c r="D1632" s="90">
        <f t="shared" si="805"/>
        <v>7205.03</v>
      </c>
      <c r="E1632" s="91">
        <f t="shared" si="794"/>
        <v>7245.38</v>
      </c>
      <c r="F1632" s="92">
        <f t="shared" si="795"/>
        <v>46466</v>
      </c>
      <c r="G1632" s="93">
        <f t="shared" si="798"/>
        <v>5.6002542668107669E-3</v>
      </c>
      <c r="H1632" s="94">
        <f t="shared" si="796"/>
        <v>46527</v>
      </c>
      <c r="I1632" s="94">
        <f t="shared" si="799"/>
        <v>46527</v>
      </c>
      <c r="J1632" s="95">
        <f t="shared" si="806"/>
        <v>21</v>
      </c>
      <c r="K1632" s="95">
        <f t="shared" si="793"/>
        <v>8</v>
      </c>
      <c r="L1632" s="8">
        <f t="shared" si="807"/>
        <v>1.00212974</v>
      </c>
      <c r="M1632" s="96">
        <f t="shared" si="792"/>
        <v>1.0056002500000001</v>
      </c>
      <c r="N1632" s="96">
        <f t="shared" si="813"/>
        <v>1.2887520499130725</v>
      </c>
      <c r="O1632" s="89">
        <f t="shared" si="790"/>
        <v>1.2914967500000001</v>
      </c>
      <c r="P1632" s="89">
        <f t="shared" si="800"/>
        <v>0</v>
      </c>
      <c r="Q1632" s="11">
        <f t="shared" si="810"/>
        <v>0</v>
      </c>
      <c r="R1632" s="7">
        <f t="shared" si="808"/>
        <v>0</v>
      </c>
      <c r="S1632" s="89">
        <f t="shared" si="789"/>
        <v>0</v>
      </c>
      <c r="T1632" s="98">
        <f t="shared" si="809"/>
        <v>8.5000000000000006E-2</v>
      </c>
      <c r="U1632" s="97">
        <f t="shared" si="788"/>
        <v>8</v>
      </c>
      <c r="V1632" s="97">
        <v>252</v>
      </c>
      <c r="W1632" s="96">
        <f t="shared" si="801"/>
        <v>1.0025931969999999</v>
      </c>
      <c r="X1632" s="89">
        <f t="shared" si="802"/>
        <v>0</v>
      </c>
      <c r="Y1632" s="137">
        <f t="shared" si="803"/>
        <v>0</v>
      </c>
      <c r="Z1632" s="99" t="str">
        <f t="shared" si="811"/>
        <v>J=</v>
      </c>
      <c r="AA1632" s="94">
        <f t="shared" si="812"/>
        <v>46527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04"/>
        <v>46509</v>
      </c>
      <c r="B1633" s="89">
        <f t="shared" si="797"/>
        <v>0</v>
      </c>
      <c r="C1633" s="89">
        <f t="shared" si="791"/>
        <v>3.1009221856947988E-9</v>
      </c>
      <c r="D1633" s="90">
        <f t="shared" si="805"/>
        <v>7205.03</v>
      </c>
      <c r="E1633" s="91">
        <f t="shared" si="794"/>
        <v>7245.38</v>
      </c>
      <c r="F1633" s="92">
        <f t="shared" si="795"/>
        <v>46466</v>
      </c>
      <c r="G1633" s="93">
        <f t="shared" si="798"/>
        <v>5.6002542668107669E-3</v>
      </c>
      <c r="H1633" s="94">
        <f t="shared" si="796"/>
        <v>46527</v>
      </c>
      <c r="I1633" s="94">
        <f t="shared" si="799"/>
        <v>46527</v>
      </c>
      <c r="J1633" s="95">
        <f t="shared" si="806"/>
        <v>21</v>
      </c>
      <c r="K1633" s="95">
        <f t="shared" si="793"/>
        <v>8</v>
      </c>
      <c r="L1633" s="8">
        <f t="shared" si="807"/>
        <v>1.00212974</v>
      </c>
      <c r="M1633" s="96">
        <f t="shared" si="792"/>
        <v>1.0056002500000001</v>
      </c>
      <c r="N1633" s="96">
        <f t="shared" si="813"/>
        <v>1.2887520499130725</v>
      </c>
      <c r="O1633" s="89">
        <f t="shared" si="790"/>
        <v>1.2914967500000001</v>
      </c>
      <c r="P1633" s="89">
        <f t="shared" si="800"/>
        <v>0</v>
      </c>
      <c r="Q1633" s="11">
        <f t="shared" si="810"/>
        <v>0</v>
      </c>
      <c r="R1633" s="7">
        <f t="shared" si="808"/>
        <v>0</v>
      </c>
      <c r="S1633" s="89">
        <f t="shared" si="789"/>
        <v>0</v>
      </c>
      <c r="T1633" s="98">
        <f t="shared" si="809"/>
        <v>8.5000000000000006E-2</v>
      </c>
      <c r="U1633" s="97">
        <f t="shared" si="788"/>
        <v>8</v>
      </c>
      <c r="V1633" s="97">
        <v>252</v>
      </c>
      <c r="W1633" s="96">
        <f t="shared" si="801"/>
        <v>1.0025931969999999</v>
      </c>
      <c r="X1633" s="89">
        <f t="shared" si="802"/>
        <v>0</v>
      </c>
      <c r="Y1633" s="137">
        <f t="shared" si="803"/>
        <v>0</v>
      </c>
      <c r="Z1633" s="99" t="str">
        <f t="shared" si="811"/>
        <v>J=</v>
      </c>
      <c r="AA1633" s="94">
        <f t="shared" si="812"/>
        <v>46527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04"/>
        <v>46510</v>
      </c>
      <c r="B1634" s="89">
        <f t="shared" si="797"/>
        <v>0</v>
      </c>
      <c r="C1634" s="89">
        <f t="shared" si="791"/>
        <v>3.1009221856947988E-9</v>
      </c>
      <c r="D1634" s="90">
        <f t="shared" si="805"/>
        <v>7205.03</v>
      </c>
      <c r="E1634" s="91">
        <f t="shared" si="794"/>
        <v>7245.38</v>
      </c>
      <c r="F1634" s="92">
        <f t="shared" si="795"/>
        <v>46466</v>
      </c>
      <c r="G1634" s="93">
        <f t="shared" si="798"/>
        <v>5.6002542668107669E-3</v>
      </c>
      <c r="H1634" s="94">
        <f t="shared" si="796"/>
        <v>46527</v>
      </c>
      <c r="I1634" s="94">
        <f t="shared" si="799"/>
        <v>46527</v>
      </c>
      <c r="J1634" s="95">
        <f t="shared" si="806"/>
        <v>21</v>
      </c>
      <c r="K1634" s="95">
        <f t="shared" si="793"/>
        <v>8</v>
      </c>
      <c r="L1634" s="8">
        <f t="shared" si="807"/>
        <v>1.00212974</v>
      </c>
      <c r="M1634" s="96">
        <f t="shared" si="792"/>
        <v>1.0056002500000001</v>
      </c>
      <c r="N1634" s="96">
        <f t="shared" si="813"/>
        <v>1.2887520499130725</v>
      </c>
      <c r="O1634" s="89">
        <f t="shared" si="790"/>
        <v>1.2914967500000001</v>
      </c>
      <c r="P1634" s="89">
        <f t="shared" si="800"/>
        <v>0</v>
      </c>
      <c r="Q1634" s="11">
        <f t="shared" si="810"/>
        <v>0</v>
      </c>
      <c r="R1634" s="7">
        <f t="shared" si="808"/>
        <v>0</v>
      </c>
      <c r="S1634" s="89">
        <f t="shared" si="789"/>
        <v>0</v>
      </c>
      <c r="T1634" s="98">
        <f t="shared" si="809"/>
        <v>8.5000000000000006E-2</v>
      </c>
      <c r="U1634" s="97">
        <f t="shared" si="788"/>
        <v>8</v>
      </c>
      <c r="V1634" s="97">
        <v>252</v>
      </c>
      <c r="W1634" s="96">
        <f t="shared" si="801"/>
        <v>1.0025931969999999</v>
      </c>
      <c r="X1634" s="89">
        <f t="shared" si="802"/>
        <v>0</v>
      </c>
      <c r="Y1634" s="137">
        <f t="shared" si="803"/>
        <v>0</v>
      </c>
      <c r="Z1634" s="99" t="str">
        <f t="shared" si="811"/>
        <v>J=</v>
      </c>
      <c r="AA1634" s="94">
        <f t="shared" si="812"/>
        <v>46527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04"/>
        <v>46511</v>
      </c>
      <c r="B1635" s="89">
        <f t="shared" si="797"/>
        <v>0</v>
      </c>
      <c r="C1635" s="89">
        <f t="shared" si="791"/>
        <v>3.1009221856947988E-9</v>
      </c>
      <c r="D1635" s="90">
        <f t="shared" si="805"/>
        <v>7205.03</v>
      </c>
      <c r="E1635" s="91">
        <f t="shared" si="794"/>
        <v>7245.38</v>
      </c>
      <c r="F1635" s="92">
        <f t="shared" si="795"/>
        <v>46466</v>
      </c>
      <c r="G1635" s="93">
        <f t="shared" si="798"/>
        <v>5.6002542668107669E-3</v>
      </c>
      <c r="H1635" s="94">
        <f t="shared" si="796"/>
        <v>46527</v>
      </c>
      <c r="I1635" s="94">
        <f t="shared" si="799"/>
        <v>46527</v>
      </c>
      <c r="J1635" s="95">
        <f t="shared" si="806"/>
        <v>21</v>
      </c>
      <c r="K1635" s="95">
        <f t="shared" si="793"/>
        <v>9</v>
      </c>
      <c r="L1635" s="8">
        <f t="shared" si="807"/>
        <v>1.00239627</v>
      </c>
      <c r="M1635" s="96">
        <f t="shared" si="792"/>
        <v>1.0056002500000001</v>
      </c>
      <c r="N1635" s="96">
        <f t="shared" si="813"/>
        <v>1.2887520499130725</v>
      </c>
      <c r="O1635" s="89">
        <f t="shared" si="790"/>
        <v>1.29184024</v>
      </c>
      <c r="P1635" s="89">
        <f t="shared" si="800"/>
        <v>0</v>
      </c>
      <c r="Q1635" s="11">
        <f t="shared" si="810"/>
        <v>0</v>
      </c>
      <c r="R1635" s="7">
        <f t="shared" si="808"/>
        <v>0</v>
      </c>
      <c r="S1635" s="89">
        <f t="shared" si="789"/>
        <v>0</v>
      </c>
      <c r="T1635" s="98">
        <f t="shared" si="809"/>
        <v>8.5000000000000006E-2</v>
      </c>
      <c r="U1635" s="97">
        <f t="shared" si="788"/>
        <v>9</v>
      </c>
      <c r="V1635" s="97">
        <v>252</v>
      </c>
      <c r="W1635" s="96">
        <f t="shared" si="801"/>
        <v>1.0029178190000001</v>
      </c>
      <c r="X1635" s="89">
        <f t="shared" si="802"/>
        <v>0</v>
      </c>
      <c r="Y1635" s="137">
        <f t="shared" si="803"/>
        <v>0</v>
      </c>
      <c r="Z1635" s="99" t="str">
        <f t="shared" si="811"/>
        <v>J=</v>
      </c>
      <c r="AA1635" s="94">
        <f t="shared" si="812"/>
        <v>46527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04"/>
        <v>46512</v>
      </c>
      <c r="B1636" s="89">
        <f t="shared" si="797"/>
        <v>0</v>
      </c>
      <c r="C1636" s="89">
        <f t="shared" si="791"/>
        <v>3.1009221856947988E-9</v>
      </c>
      <c r="D1636" s="90">
        <f t="shared" si="805"/>
        <v>7205.03</v>
      </c>
      <c r="E1636" s="91">
        <f t="shared" si="794"/>
        <v>7245.38</v>
      </c>
      <c r="F1636" s="92">
        <f t="shared" si="795"/>
        <v>46466</v>
      </c>
      <c r="G1636" s="93">
        <f t="shared" si="798"/>
        <v>5.6002542668107669E-3</v>
      </c>
      <c r="H1636" s="94">
        <f t="shared" si="796"/>
        <v>46527</v>
      </c>
      <c r="I1636" s="94">
        <f t="shared" si="799"/>
        <v>46527</v>
      </c>
      <c r="J1636" s="95">
        <f t="shared" si="806"/>
        <v>21</v>
      </c>
      <c r="K1636" s="95">
        <f t="shared" si="793"/>
        <v>10</v>
      </c>
      <c r="L1636" s="8">
        <f t="shared" si="807"/>
        <v>1.0026628799999999</v>
      </c>
      <c r="M1636" s="96">
        <f t="shared" si="792"/>
        <v>1.0056002500000001</v>
      </c>
      <c r="N1636" s="96">
        <f t="shared" si="813"/>
        <v>1.2887520499130725</v>
      </c>
      <c r="O1636" s="89">
        <f t="shared" si="790"/>
        <v>1.2921838400000001</v>
      </c>
      <c r="P1636" s="89">
        <f t="shared" si="800"/>
        <v>0</v>
      </c>
      <c r="Q1636" s="11">
        <f t="shared" si="810"/>
        <v>0</v>
      </c>
      <c r="R1636" s="7">
        <f t="shared" si="808"/>
        <v>0</v>
      </c>
      <c r="S1636" s="89">
        <f t="shared" si="789"/>
        <v>0</v>
      </c>
      <c r="T1636" s="98">
        <f t="shared" si="809"/>
        <v>8.5000000000000006E-2</v>
      </c>
      <c r="U1636" s="97">
        <f t="shared" si="788"/>
        <v>10</v>
      </c>
      <c r="V1636" s="97">
        <v>252</v>
      </c>
      <c r="W1636" s="96">
        <f t="shared" si="801"/>
        <v>1.0032425469999999</v>
      </c>
      <c r="X1636" s="89">
        <f t="shared" si="802"/>
        <v>0</v>
      </c>
      <c r="Y1636" s="137">
        <f t="shared" si="803"/>
        <v>0</v>
      </c>
      <c r="Z1636" s="99" t="str">
        <f t="shared" si="811"/>
        <v>J=</v>
      </c>
      <c r="AA1636" s="94">
        <f t="shared" si="812"/>
        <v>46527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04"/>
        <v>46513</v>
      </c>
      <c r="B1637" s="89">
        <f t="shared" si="797"/>
        <v>0</v>
      </c>
      <c r="C1637" s="89">
        <f t="shared" si="791"/>
        <v>3.1009221856947988E-9</v>
      </c>
      <c r="D1637" s="90">
        <f t="shared" si="805"/>
        <v>7205.03</v>
      </c>
      <c r="E1637" s="91">
        <f t="shared" si="794"/>
        <v>7245.38</v>
      </c>
      <c r="F1637" s="92">
        <f t="shared" si="795"/>
        <v>46466</v>
      </c>
      <c r="G1637" s="93">
        <f t="shared" si="798"/>
        <v>5.6002542668107669E-3</v>
      </c>
      <c r="H1637" s="94">
        <f t="shared" si="796"/>
        <v>46527</v>
      </c>
      <c r="I1637" s="94">
        <f t="shared" si="799"/>
        <v>46527</v>
      </c>
      <c r="J1637" s="95">
        <f t="shared" si="806"/>
        <v>21</v>
      </c>
      <c r="K1637" s="95">
        <f t="shared" si="793"/>
        <v>11</v>
      </c>
      <c r="L1637" s="8">
        <f t="shared" si="807"/>
        <v>1.0029295600000001</v>
      </c>
      <c r="M1637" s="96">
        <f t="shared" si="792"/>
        <v>1.0056002500000001</v>
      </c>
      <c r="N1637" s="96">
        <f t="shared" si="813"/>
        <v>1.2887520499130725</v>
      </c>
      <c r="O1637" s="89">
        <f t="shared" si="790"/>
        <v>1.2925275199999999</v>
      </c>
      <c r="P1637" s="89">
        <f t="shared" si="800"/>
        <v>0</v>
      </c>
      <c r="Q1637" s="11">
        <f t="shared" si="810"/>
        <v>0</v>
      </c>
      <c r="R1637" s="7">
        <f t="shared" si="808"/>
        <v>0</v>
      </c>
      <c r="S1637" s="89">
        <f t="shared" si="789"/>
        <v>0</v>
      </c>
      <c r="T1637" s="98">
        <f t="shared" si="809"/>
        <v>8.5000000000000006E-2</v>
      </c>
      <c r="U1637" s="97">
        <f t="shared" ref="U1637:U1700" si="814">IF(Q1636&gt;0,1,IF(K1637=K1636,U1636,U1636+1))</f>
        <v>11</v>
      </c>
      <c r="V1637" s="97">
        <v>252</v>
      </c>
      <c r="W1637" s="96">
        <f t="shared" si="801"/>
        <v>1.0035673789999999</v>
      </c>
      <c r="X1637" s="89">
        <f t="shared" si="802"/>
        <v>0</v>
      </c>
      <c r="Y1637" s="137">
        <f t="shared" si="803"/>
        <v>0</v>
      </c>
      <c r="Z1637" s="99" t="str">
        <f t="shared" si="811"/>
        <v>J=</v>
      </c>
      <c r="AA1637" s="94">
        <f t="shared" si="812"/>
        <v>46527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04"/>
        <v>46514</v>
      </c>
      <c r="B1638" s="89">
        <f t="shared" si="797"/>
        <v>0</v>
      </c>
      <c r="C1638" s="89">
        <f t="shared" si="791"/>
        <v>3.1009221856947988E-9</v>
      </c>
      <c r="D1638" s="90">
        <f t="shared" si="805"/>
        <v>7205.03</v>
      </c>
      <c r="E1638" s="91">
        <f t="shared" si="794"/>
        <v>7245.38</v>
      </c>
      <c r="F1638" s="92">
        <f t="shared" si="795"/>
        <v>46466</v>
      </c>
      <c r="G1638" s="93">
        <f t="shared" si="798"/>
        <v>5.6002542668107669E-3</v>
      </c>
      <c r="H1638" s="94">
        <f t="shared" si="796"/>
        <v>46527</v>
      </c>
      <c r="I1638" s="94">
        <f t="shared" si="799"/>
        <v>46527</v>
      </c>
      <c r="J1638" s="95">
        <f t="shared" si="806"/>
        <v>21</v>
      </c>
      <c r="K1638" s="95">
        <f t="shared" si="793"/>
        <v>12</v>
      </c>
      <c r="L1638" s="8">
        <f t="shared" si="807"/>
        <v>1.0031963100000001</v>
      </c>
      <c r="M1638" s="96">
        <f t="shared" si="792"/>
        <v>1.0056002500000001</v>
      </c>
      <c r="N1638" s="96">
        <f t="shared" si="813"/>
        <v>1.2887520499130725</v>
      </c>
      <c r="O1638" s="89">
        <f t="shared" si="790"/>
        <v>1.2928713000000001</v>
      </c>
      <c r="P1638" s="89">
        <f t="shared" si="800"/>
        <v>0</v>
      </c>
      <c r="Q1638" s="11">
        <f t="shared" si="810"/>
        <v>0</v>
      </c>
      <c r="R1638" s="7">
        <f t="shared" si="808"/>
        <v>0</v>
      </c>
      <c r="S1638" s="89">
        <f t="shared" si="789"/>
        <v>0</v>
      </c>
      <c r="T1638" s="98">
        <f t="shared" si="809"/>
        <v>8.5000000000000006E-2</v>
      </c>
      <c r="U1638" s="97">
        <f t="shared" si="814"/>
        <v>12</v>
      </c>
      <c r="V1638" s="97">
        <v>252</v>
      </c>
      <c r="W1638" s="96">
        <f t="shared" si="801"/>
        <v>1.003892317</v>
      </c>
      <c r="X1638" s="89">
        <f t="shared" si="802"/>
        <v>0</v>
      </c>
      <c r="Y1638" s="137">
        <f t="shared" si="803"/>
        <v>0</v>
      </c>
      <c r="Z1638" s="99" t="str">
        <f t="shared" si="811"/>
        <v>J=</v>
      </c>
      <c r="AA1638" s="94">
        <f t="shared" si="812"/>
        <v>46527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04"/>
        <v>46515</v>
      </c>
      <c r="B1639" s="89">
        <f t="shared" si="797"/>
        <v>0</v>
      </c>
      <c r="C1639" s="89">
        <f t="shared" si="791"/>
        <v>3.1009221856947988E-9</v>
      </c>
      <c r="D1639" s="90">
        <f t="shared" si="805"/>
        <v>7205.03</v>
      </c>
      <c r="E1639" s="91">
        <f t="shared" si="794"/>
        <v>7245.38</v>
      </c>
      <c r="F1639" s="92">
        <f t="shared" si="795"/>
        <v>46466</v>
      </c>
      <c r="G1639" s="93">
        <f t="shared" si="798"/>
        <v>5.6002542668107669E-3</v>
      </c>
      <c r="H1639" s="94">
        <f t="shared" si="796"/>
        <v>46527</v>
      </c>
      <c r="I1639" s="94">
        <f t="shared" si="799"/>
        <v>46527</v>
      </c>
      <c r="J1639" s="95">
        <f t="shared" si="806"/>
        <v>21</v>
      </c>
      <c r="K1639" s="95">
        <f t="shared" si="793"/>
        <v>13</v>
      </c>
      <c r="L1639" s="8">
        <f t="shared" si="807"/>
        <v>1.0034631300000001</v>
      </c>
      <c r="M1639" s="96">
        <f t="shared" si="792"/>
        <v>1.0056002500000001</v>
      </c>
      <c r="N1639" s="96">
        <f t="shared" si="813"/>
        <v>1.2887520499130725</v>
      </c>
      <c r="O1639" s="89">
        <f t="shared" si="790"/>
        <v>1.2932151599999999</v>
      </c>
      <c r="P1639" s="89">
        <f t="shared" si="800"/>
        <v>0</v>
      </c>
      <c r="Q1639" s="11">
        <f t="shared" si="810"/>
        <v>0</v>
      </c>
      <c r="R1639" s="7">
        <f t="shared" si="808"/>
        <v>0</v>
      </c>
      <c r="S1639" s="89">
        <f t="shared" ref="S1639:S1702" si="815">IF(R1639&gt;0,TRUNC(R1639*P1639,8),0)</f>
        <v>0</v>
      </c>
      <c r="T1639" s="98">
        <f t="shared" si="809"/>
        <v>8.5000000000000006E-2</v>
      </c>
      <c r="U1639" s="97">
        <f t="shared" si="814"/>
        <v>13</v>
      </c>
      <c r="V1639" s="97">
        <v>252</v>
      </c>
      <c r="W1639" s="96">
        <f t="shared" si="801"/>
        <v>1.0042173590000001</v>
      </c>
      <c r="X1639" s="89">
        <f t="shared" si="802"/>
        <v>0</v>
      </c>
      <c r="Y1639" s="137">
        <f t="shared" si="803"/>
        <v>0</v>
      </c>
      <c r="Z1639" s="99" t="str">
        <f t="shared" si="811"/>
        <v>J=</v>
      </c>
      <c r="AA1639" s="94">
        <f t="shared" si="812"/>
        <v>46527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04"/>
        <v>46516</v>
      </c>
      <c r="B1640" s="89">
        <f t="shared" si="797"/>
        <v>0</v>
      </c>
      <c r="C1640" s="89">
        <f t="shared" si="791"/>
        <v>3.1009221856947988E-9</v>
      </c>
      <c r="D1640" s="90">
        <f t="shared" si="805"/>
        <v>7205.03</v>
      </c>
      <c r="E1640" s="91">
        <f t="shared" si="794"/>
        <v>7245.38</v>
      </c>
      <c r="F1640" s="92">
        <f t="shared" si="795"/>
        <v>46466</v>
      </c>
      <c r="G1640" s="93">
        <f t="shared" si="798"/>
        <v>5.6002542668107669E-3</v>
      </c>
      <c r="H1640" s="94">
        <f t="shared" si="796"/>
        <v>46527</v>
      </c>
      <c r="I1640" s="94">
        <f t="shared" si="799"/>
        <v>46527</v>
      </c>
      <c r="J1640" s="95">
        <f t="shared" si="806"/>
        <v>21</v>
      </c>
      <c r="K1640" s="95">
        <f t="shared" si="793"/>
        <v>13</v>
      </c>
      <c r="L1640" s="8">
        <f t="shared" si="807"/>
        <v>1.0034631300000001</v>
      </c>
      <c r="M1640" s="96">
        <f t="shared" si="792"/>
        <v>1.0056002500000001</v>
      </c>
      <c r="N1640" s="96">
        <f t="shared" si="813"/>
        <v>1.2887520499130725</v>
      </c>
      <c r="O1640" s="89">
        <f t="shared" si="790"/>
        <v>1.2932151599999999</v>
      </c>
      <c r="P1640" s="89">
        <f t="shared" si="800"/>
        <v>0</v>
      </c>
      <c r="Q1640" s="11">
        <f t="shared" si="810"/>
        <v>0</v>
      </c>
      <c r="R1640" s="7">
        <f t="shared" si="808"/>
        <v>0</v>
      </c>
      <c r="S1640" s="89">
        <f t="shared" si="815"/>
        <v>0</v>
      </c>
      <c r="T1640" s="98">
        <f t="shared" si="809"/>
        <v>8.5000000000000006E-2</v>
      </c>
      <c r="U1640" s="97">
        <f t="shared" si="814"/>
        <v>13</v>
      </c>
      <c r="V1640" s="97">
        <v>252</v>
      </c>
      <c r="W1640" s="96">
        <f t="shared" si="801"/>
        <v>1.0042173590000001</v>
      </c>
      <c r="X1640" s="89">
        <f t="shared" si="802"/>
        <v>0</v>
      </c>
      <c r="Y1640" s="137">
        <f t="shared" si="803"/>
        <v>0</v>
      </c>
      <c r="Z1640" s="99" t="str">
        <f t="shared" si="811"/>
        <v>J=</v>
      </c>
      <c r="AA1640" s="94">
        <f t="shared" si="812"/>
        <v>46527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04"/>
        <v>46517</v>
      </c>
      <c r="B1641" s="89">
        <f t="shared" si="797"/>
        <v>0</v>
      </c>
      <c r="C1641" s="89">
        <f t="shared" si="791"/>
        <v>3.1009221856947988E-9</v>
      </c>
      <c r="D1641" s="90">
        <f t="shared" si="805"/>
        <v>7205.03</v>
      </c>
      <c r="E1641" s="91">
        <f t="shared" si="794"/>
        <v>7245.38</v>
      </c>
      <c r="F1641" s="92">
        <f t="shared" si="795"/>
        <v>46466</v>
      </c>
      <c r="G1641" s="93">
        <f t="shared" si="798"/>
        <v>5.6002542668107669E-3</v>
      </c>
      <c r="H1641" s="94">
        <f t="shared" si="796"/>
        <v>46527</v>
      </c>
      <c r="I1641" s="94">
        <f t="shared" si="799"/>
        <v>46527</v>
      </c>
      <c r="J1641" s="95">
        <f t="shared" si="806"/>
        <v>21</v>
      </c>
      <c r="K1641" s="95">
        <f t="shared" si="793"/>
        <v>13</v>
      </c>
      <c r="L1641" s="8">
        <f t="shared" si="807"/>
        <v>1.0034631300000001</v>
      </c>
      <c r="M1641" s="96">
        <f t="shared" si="792"/>
        <v>1.0056002500000001</v>
      </c>
      <c r="N1641" s="96">
        <f t="shared" si="813"/>
        <v>1.2887520499130725</v>
      </c>
      <c r="O1641" s="89">
        <f t="shared" ref="O1641:O1704" si="816">TRUNC(TRUNC((L1641*N1641),15),8)</f>
        <v>1.2932151599999999</v>
      </c>
      <c r="P1641" s="89">
        <f t="shared" si="800"/>
        <v>0</v>
      </c>
      <c r="Q1641" s="11">
        <f t="shared" si="810"/>
        <v>0</v>
      </c>
      <c r="R1641" s="7">
        <f t="shared" si="808"/>
        <v>0</v>
      </c>
      <c r="S1641" s="89">
        <f t="shared" si="815"/>
        <v>0</v>
      </c>
      <c r="T1641" s="98">
        <f t="shared" si="809"/>
        <v>8.5000000000000006E-2</v>
      </c>
      <c r="U1641" s="97">
        <f t="shared" si="814"/>
        <v>13</v>
      </c>
      <c r="V1641" s="97">
        <v>252</v>
      </c>
      <c r="W1641" s="96">
        <f t="shared" si="801"/>
        <v>1.0042173590000001</v>
      </c>
      <c r="X1641" s="89">
        <f t="shared" si="802"/>
        <v>0</v>
      </c>
      <c r="Y1641" s="137">
        <f t="shared" si="803"/>
        <v>0</v>
      </c>
      <c r="Z1641" s="99" t="str">
        <f t="shared" si="811"/>
        <v>J=</v>
      </c>
      <c r="AA1641" s="94">
        <f t="shared" si="812"/>
        <v>46527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04"/>
        <v>46518</v>
      </c>
      <c r="B1642" s="89">
        <f t="shared" si="797"/>
        <v>0</v>
      </c>
      <c r="C1642" s="89">
        <f t="shared" ref="C1642:C1705" si="817">C1641-(S1641/O1641)</f>
        <v>3.1009221856947988E-9</v>
      </c>
      <c r="D1642" s="90">
        <f t="shared" si="805"/>
        <v>7205.03</v>
      </c>
      <c r="E1642" s="91">
        <f t="shared" si="794"/>
        <v>7245.38</v>
      </c>
      <c r="F1642" s="92">
        <f t="shared" si="795"/>
        <v>46466</v>
      </c>
      <c r="G1642" s="93">
        <f t="shared" si="798"/>
        <v>5.6002542668107669E-3</v>
      </c>
      <c r="H1642" s="94">
        <f t="shared" si="796"/>
        <v>46527</v>
      </c>
      <c r="I1642" s="94">
        <f t="shared" si="799"/>
        <v>46527</v>
      </c>
      <c r="J1642" s="95">
        <f t="shared" si="806"/>
        <v>21</v>
      </c>
      <c r="K1642" s="95">
        <f t="shared" si="793"/>
        <v>14</v>
      </c>
      <c r="L1642" s="8">
        <f t="shared" si="807"/>
        <v>1.0037300199999999</v>
      </c>
      <c r="M1642" s="96">
        <f t="shared" ref="M1642:M1705" si="818">IF(I1642&gt;I1641,L1641,M1641)</f>
        <v>1.0056002500000001</v>
      </c>
      <c r="N1642" s="96">
        <f t="shared" si="813"/>
        <v>1.2887520499130725</v>
      </c>
      <c r="O1642" s="89">
        <f t="shared" si="816"/>
        <v>1.2935591200000001</v>
      </c>
      <c r="P1642" s="89">
        <f t="shared" si="800"/>
        <v>0</v>
      </c>
      <c r="Q1642" s="11">
        <f t="shared" si="810"/>
        <v>0</v>
      </c>
      <c r="R1642" s="7">
        <f t="shared" si="808"/>
        <v>0</v>
      </c>
      <c r="S1642" s="89">
        <f t="shared" si="815"/>
        <v>0</v>
      </c>
      <c r="T1642" s="98">
        <f t="shared" si="809"/>
        <v>8.5000000000000006E-2</v>
      </c>
      <c r="U1642" s="97">
        <f t="shared" si="814"/>
        <v>14</v>
      </c>
      <c r="V1642" s="97">
        <v>252</v>
      </c>
      <c r="W1642" s="96">
        <f t="shared" si="801"/>
        <v>1.0045425079999999</v>
      </c>
      <c r="X1642" s="89">
        <f t="shared" si="802"/>
        <v>0</v>
      </c>
      <c r="Y1642" s="137">
        <f t="shared" si="803"/>
        <v>0</v>
      </c>
      <c r="Z1642" s="99" t="str">
        <f t="shared" si="811"/>
        <v>J=</v>
      </c>
      <c r="AA1642" s="94">
        <f t="shared" si="812"/>
        <v>46527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04"/>
        <v>46519</v>
      </c>
      <c r="B1643" s="89">
        <f t="shared" si="797"/>
        <v>0</v>
      </c>
      <c r="C1643" s="89">
        <f t="shared" si="817"/>
        <v>3.1009221856947988E-9</v>
      </c>
      <c r="D1643" s="90">
        <f t="shared" si="805"/>
        <v>7205.03</v>
      </c>
      <c r="E1643" s="91">
        <f t="shared" si="794"/>
        <v>7245.38</v>
      </c>
      <c r="F1643" s="92">
        <f t="shared" si="795"/>
        <v>46466</v>
      </c>
      <c r="G1643" s="93">
        <f t="shared" si="798"/>
        <v>5.6002542668107669E-3</v>
      </c>
      <c r="H1643" s="94">
        <f t="shared" si="796"/>
        <v>46527</v>
      </c>
      <c r="I1643" s="94">
        <f t="shared" si="799"/>
        <v>46527</v>
      </c>
      <c r="J1643" s="95">
        <f t="shared" si="806"/>
        <v>21</v>
      </c>
      <c r="K1643" s="95">
        <f t="shared" ref="K1643:K1706" si="819">(J1643-(NETWORKDAYS(A1643,I1643,AD$201:AD$502)-1))</f>
        <v>15</v>
      </c>
      <c r="L1643" s="8">
        <f t="shared" si="807"/>
        <v>1.0039969799999999</v>
      </c>
      <c r="M1643" s="96">
        <f t="shared" si="818"/>
        <v>1.0056002500000001</v>
      </c>
      <c r="N1643" s="96">
        <f t="shared" si="813"/>
        <v>1.2887520499130725</v>
      </c>
      <c r="O1643" s="89">
        <f t="shared" si="816"/>
        <v>1.2939031599999999</v>
      </c>
      <c r="P1643" s="89">
        <f t="shared" si="800"/>
        <v>0</v>
      </c>
      <c r="Q1643" s="11">
        <f t="shared" si="810"/>
        <v>0</v>
      </c>
      <c r="R1643" s="7">
        <f t="shared" si="808"/>
        <v>0</v>
      </c>
      <c r="S1643" s="89">
        <f t="shared" si="815"/>
        <v>0</v>
      </c>
      <c r="T1643" s="98">
        <f t="shared" si="809"/>
        <v>8.5000000000000006E-2</v>
      </c>
      <c r="U1643" s="97">
        <f t="shared" si="814"/>
        <v>15</v>
      </c>
      <c r="V1643" s="97">
        <v>252</v>
      </c>
      <c r="W1643" s="96">
        <f t="shared" si="801"/>
        <v>1.0048677610000001</v>
      </c>
      <c r="X1643" s="89">
        <f t="shared" si="802"/>
        <v>0</v>
      </c>
      <c r="Y1643" s="137">
        <f t="shared" si="803"/>
        <v>0</v>
      </c>
      <c r="Z1643" s="99" t="str">
        <f t="shared" si="811"/>
        <v>J=</v>
      </c>
      <c r="AA1643" s="94">
        <f t="shared" si="812"/>
        <v>46527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04"/>
        <v>46520</v>
      </c>
      <c r="B1644" s="89">
        <f t="shared" si="797"/>
        <v>0</v>
      </c>
      <c r="C1644" s="89">
        <f t="shared" si="817"/>
        <v>3.1009221856947988E-9</v>
      </c>
      <c r="D1644" s="90">
        <f t="shared" si="805"/>
        <v>7205.03</v>
      </c>
      <c r="E1644" s="91">
        <f t="shared" ref="E1644:E1707" si="820">IF($K1644=1,VLOOKUP($A1643,$AO$10:$AS$200,4),E1643)</f>
        <v>7245.38</v>
      </c>
      <c r="F1644" s="92">
        <f t="shared" ref="F1644:F1707" si="821">IF($K1644=1,VLOOKUP($A1643,$AO$10:$AS$200,5),F1643)</f>
        <v>46466</v>
      </c>
      <c r="G1644" s="93">
        <f t="shared" si="798"/>
        <v>5.6002542668107669E-3</v>
      </c>
      <c r="H1644" s="94">
        <f t="shared" ref="H1644:H1707" si="822">IF(DAY(A1644)=H$9,VLOOKUP(A1644,AH$118:AN$450,4),H1643)</f>
        <v>46527</v>
      </c>
      <c r="I1644" s="94">
        <f t="shared" si="799"/>
        <v>46527</v>
      </c>
      <c r="J1644" s="95">
        <f t="shared" si="806"/>
        <v>21</v>
      </c>
      <c r="K1644" s="95">
        <f t="shared" si="819"/>
        <v>16</v>
      </c>
      <c r="L1644" s="8">
        <f t="shared" si="807"/>
        <v>1.0042640199999999</v>
      </c>
      <c r="M1644" s="96">
        <f t="shared" si="818"/>
        <v>1.0056002500000001</v>
      </c>
      <c r="N1644" s="96">
        <f t="shared" si="813"/>
        <v>1.2887520499130725</v>
      </c>
      <c r="O1644" s="89">
        <f t="shared" si="816"/>
        <v>1.29424731</v>
      </c>
      <c r="P1644" s="89">
        <f t="shared" si="800"/>
        <v>0</v>
      </c>
      <c r="Q1644" s="11">
        <f t="shared" si="810"/>
        <v>0</v>
      </c>
      <c r="R1644" s="7">
        <f t="shared" si="808"/>
        <v>0</v>
      </c>
      <c r="S1644" s="89">
        <f t="shared" si="815"/>
        <v>0</v>
      </c>
      <c r="T1644" s="98">
        <f t="shared" si="809"/>
        <v>8.5000000000000006E-2</v>
      </c>
      <c r="U1644" s="97">
        <f t="shared" si="814"/>
        <v>16</v>
      </c>
      <c r="V1644" s="97">
        <v>252</v>
      </c>
      <c r="W1644" s="96">
        <f t="shared" si="801"/>
        <v>1.0051931190000001</v>
      </c>
      <c r="X1644" s="89">
        <f t="shared" si="802"/>
        <v>0</v>
      </c>
      <c r="Y1644" s="137">
        <f t="shared" si="803"/>
        <v>0</v>
      </c>
      <c r="Z1644" s="99" t="str">
        <f t="shared" si="811"/>
        <v>J=</v>
      </c>
      <c r="AA1644" s="94">
        <f t="shared" si="812"/>
        <v>46527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04"/>
        <v>46521</v>
      </c>
      <c r="B1645" s="89">
        <f t="shared" si="797"/>
        <v>0</v>
      </c>
      <c r="C1645" s="89">
        <f t="shared" si="817"/>
        <v>3.1009221856947988E-9</v>
      </c>
      <c r="D1645" s="90">
        <f t="shared" si="805"/>
        <v>7205.03</v>
      </c>
      <c r="E1645" s="91">
        <f t="shared" si="820"/>
        <v>7245.38</v>
      </c>
      <c r="F1645" s="92">
        <f t="shared" si="821"/>
        <v>46466</v>
      </c>
      <c r="G1645" s="93">
        <f t="shared" si="798"/>
        <v>5.6002542668107669E-3</v>
      </c>
      <c r="H1645" s="94">
        <f t="shared" si="822"/>
        <v>46527</v>
      </c>
      <c r="I1645" s="94">
        <f t="shared" si="799"/>
        <v>46527</v>
      </c>
      <c r="J1645" s="95">
        <f t="shared" si="806"/>
        <v>21</v>
      </c>
      <c r="K1645" s="95">
        <f t="shared" si="819"/>
        <v>17</v>
      </c>
      <c r="L1645" s="8">
        <f t="shared" si="807"/>
        <v>1.00453112</v>
      </c>
      <c r="M1645" s="96">
        <f t="shared" si="818"/>
        <v>1.0056002500000001</v>
      </c>
      <c r="N1645" s="96">
        <f t="shared" si="813"/>
        <v>1.2887520499130725</v>
      </c>
      <c r="O1645" s="89">
        <f t="shared" si="816"/>
        <v>1.2945915400000001</v>
      </c>
      <c r="P1645" s="89">
        <f t="shared" si="800"/>
        <v>0</v>
      </c>
      <c r="Q1645" s="11">
        <f t="shared" si="810"/>
        <v>0</v>
      </c>
      <c r="R1645" s="7">
        <f t="shared" si="808"/>
        <v>0</v>
      </c>
      <c r="S1645" s="89">
        <f t="shared" si="815"/>
        <v>0</v>
      </c>
      <c r="T1645" s="98">
        <f t="shared" si="809"/>
        <v>8.5000000000000006E-2</v>
      </c>
      <c r="U1645" s="97">
        <f t="shared" si="814"/>
        <v>17</v>
      </c>
      <c r="V1645" s="97">
        <v>252</v>
      </c>
      <c r="W1645" s="96">
        <f t="shared" si="801"/>
        <v>1.005518583</v>
      </c>
      <c r="X1645" s="89">
        <f t="shared" si="802"/>
        <v>0</v>
      </c>
      <c r="Y1645" s="137">
        <f t="shared" si="803"/>
        <v>0</v>
      </c>
      <c r="Z1645" s="99" t="str">
        <f t="shared" si="811"/>
        <v>J=</v>
      </c>
      <c r="AA1645" s="94">
        <f t="shared" si="812"/>
        <v>46527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04"/>
        <v>46522</v>
      </c>
      <c r="B1646" s="89">
        <f t="shared" si="797"/>
        <v>0</v>
      </c>
      <c r="C1646" s="89">
        <f t="shared" si="817"/>
        <v>3.1009221856947988E-9</v>
      </c>
      <c r="D1646" s="90">
        <f t="shared" si="805"/>
        <v>7205.03</v>
      </c>
      <c r="E1646" s="91">
        <f t="shared" si="820"/>
        <v>7245.38</v>
      </c>
      <c r="F1646" s="92">
        <f t="shared" si="821"/>
        <v>46466</v>
      </c>
      <c r="G1646" s="93">
        <f t="shared" si="798"/>
        <v>5.6002542668107669E-3</v>
      </c>
      <c r="H1646" s="94">
        <f t="shared" si="822"/>
        <v>46527</v>
      </c>
      <c r="I1646" s="94">
        <f t="shared" si="799"/>
        <v>46527</v>
      </c>
      <c r="J1646" s="95">
        <f t="shared" si="806"/>
        <v>21</v>
      </c>
      <c r="K1646" s="95">
        <f t="shared" si="819"/>
        <v>18</v>
      </c>
      <c r="L1646" s="8">
        <f t="shared" si="807"/>
        <v>1.0047983</v>
      </c>
      <c r="M1646" s="96">
        <f t="shared" si="818"/>
        <v>1.0056002500000001</v>
      </c>
      <c r="N1646" s="96">
        <f t="shared" si="813"/>
        <v>1.2887520499130725</v>
      </c>
      <c r="O1646" s="89">
        <f t="shared" si="816"/>
        <v>1.29493586</v>
      </c>
      <c r="P1646" s="89">
        <f t="shared" si="800"/>
        <v>0</v>
      </c>
      <c r="Q1646" s="11">
        <f t="shared" si="810"/>
        <v>0</v>
      </c>
      <c r="R1646" s="7">
        <f t="shared" si="808"/>
        <v>0</v>
      </c>
      <c r="S1646" s="89">
        <f t="shared" si="815"/>
        <v>0</v>
      </c>
      <c r="T1646" s="98">
        <f t="shared" si="809"/>
        <v>8.5000000000000006E-2</v>
      </c>
      <c r="U1646" s="97">
        <f t="shared" si="814"/>
        <v>18</v>
      </c>
      <c r="V1646" s="97">
        <v>252</v>
      </c>
      <c r="W1646" s="96">
        <f t="shared" si="801"/>
        <v>1.005844153</v>
      </c>
      <c r="X1646" s="89">
        <f t="shared" si="802"/>
        <v>0</v>
      </c>
      <c r="Y1646" s="137">
        <f t="shared" si="803"/>
        <v>0</v>
      </c>
      <c r="Z1646" s="99" t="str">
        <f t="shared" si="811"/>
        <v>J=</v>
      </c>
      <c r="AA1646" s="94">
        <f t="shared" si="812"/>
        <v>46527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04"/>
        <v>46523</v>
      </c>
      <c r="B1647" s="89">
        <f t="shared" si="797"/>
        <v>0</v>
      </c>
      <c r="C1647" s="89">
        <f t="shared" si="817"/>
        <v>3.1009221856947988E-9</v>
      </c>
      <c r="D1647" s="90">
        <f t="shared" si="805"/>
        <v>7205.03</v>
      </c>
      <c r="E1647" s="91">
        <f t="shared" si="820"/>
        <v>7245.38</v>
      </c>
      <c r="F1647" s="92">
        <f t="shared" si="821"/>
        <v>46466</v>
      </c>
      <c r="G1647" s="93">
        <f t="shared" si="798"/>
        <v>5.6002542668107669E-3</v>
      </c>
      <c r="H1647" s="94">
        <f t="shared" si="822"/>
        <v>46527</v>
      </c>
      <c r="I1647" s="94">
        <f t="shared" si="799"/>
        <v>46527</v>
      </c>
      <c r="J1647" s="95">
        <f t="shared" si="806"/>
        <v>21</v>
      </c>
      <c r="K1647" s="95">
        <f t="shared" si="819"/>
        <v>18</v>
      </c>
      <c r="L1647" s="8">
        <f t="shared" si="807"/>
        <v>1.0047983</v>
      </c>
      <c r="M1647" s="96">
        <f t="shared" si="818"/>
        <v>1.0056002500000001</v>
      </c>
      <c r="N1647" s="96">
        <f t="shared" si="813"/>
        <v>1.2887520499130725</v>
      </c>
      <c r="O1647" s="89">
        <f t="shared" si="816"/>
        <v>1.29493586</v>
      </c>
      <c r="P1647" s="89">
        <f t="shared" si="800"/>
        <v>0</v>
      </c>
      <c r="Q1647" s="11">
        <f t="shared" si="810"/>
        <v>0</v>
      </c>
      <c r="R1647" s="7">
        <f t="shared" si="808"/>
        <v>0</v>
      </c>
      <c r="S1647" s="89">
        <f t="shared" si="815"/>
        <v>0</v>
      </c>
      <c r="T1647" s="98">
        <f t="shared" si="809"/>
        <v>8.5000000000000006E-2</v>
      </c>
      <c r="U1647" s="97">
        <f t="shared" si="814"/>
        <v>18</v>
      </c>
      <c r="V1647" s="97">
        <v>252</v>
      </c>
      <c r="W1647" s="96">
        <f t="shared" si="801"/>
        <v>1.005844153</v>
      </c>
      <c r="X1647" s="89">
        <f t="shared" si="802"/>
        <v>0</v>
      </c>
      <c r="Y1647" s="137">
        <f t="shared" si="803"/>
        <v>0</v>
      </c>
      <c r="Z1647" s="99" t="str">
        <f t="shared" si="811"/>
        <v>J=</v>
      </c>
      <c r="AA1647" s="94">
        <f t="shared" si="812"/>
        <v>46527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04"/>
        <v>46524</v>
      </c>
      <c r="B1648" s="89">
        <f t="shared" si="797"/>
        <v>0</v>
      </c>
      <c r="C1648" s="89">
        <f t="shared" si="817"/>
        <v>3.1009221856947988E-9</v>
      </c>
      <c r="D1648" s="90">
        <f t="shared" si="805"/>
        <v>7205.03</v>
      </c>
      <c r="E1648" s="91">
        <f t="shared" si="820"/>
        <v>7245.38</v>
      </c>
      <c r="F1648" s="92">
        <f t="shared" si="821"/>
        <v>46466</v>
      </c>
      <c r="G1648" s="93">
        <f t="shared" si="798"/>
        <v>5.6002542668107669E-3</v>
      </c>
      <c r="H1648" s="94">
        <f t="shared" si="822"/>
        <v>46527</v>
      </c>
      <c r="I1648" s="94">
        <f t="shared" si="799"/>
        <v>46527</v>
      </c>
      <c r="J1648" s="95">
        <f t="shared" si="806"/>
        <v>21</v>
      </c>
      <c r="K1648" s="95">
        <f t="shared" si="819"/>
        <v>18</v>
      </c>
      <c r="L1648" s="8">
        <f t="shared" si="807"/>
        <v>1.0047983</v>
      </c>
      <c r="M1648" s="96">
        <f t="shared" si="818"/>
        <v>1.0056002500000001</v>
      </c>
      <c r="N1648" s="96">
        <f t="shared" si="813"/>
        <v>1.2887520499130725</v>
      </c>
      <c r="O1648" s="89">
        <f t="shared" si="816"/>
        <v>1.29493586</v>
      </c>
      <c r="P1648" s="89">
        <f t="shared" si="800"/>
        <v>0</v>
      </c>
      <c r="Q1648" s="11">
        <f t="shared" si="810"/>
        <v>0</v>
      </c>
      <c r="R1648" s="7">
        <f t="shared" si="808"/>
        <v>0</v>
      </c>
      <c r="S1648" s="89">
        <f t="shared" si="815"/>
        <v>0</v>
      </c>
      <c r="T1648" s="98">
        <f t="shared" si="809"/>
        <v>8.5000000000000006E-2</v>
      </c>
      <c r="U1648" s="97">
        <f t="shared" si="814"/>
        <v>18</v>
      </c>
      <c r="V1648" s="97">
        <v>252</v>
      </c>
      <c r="W1648" s="96">
        <f t="shared" si="801"/>
        <v>1.005844153</v>
      </c>
      <c r="X1648" s="89">
        <f t="shared" si="802"/>
        <v>0</v>
      </c>
      <c r="Y1648" s="137">
        <f t="shared" si="803"/>
        <v>0</v>
      </c>
      <c r="Z1648" s="99" t="str">
        <f t="shared" si="811"/>
        <v>J=</v>
      </c>
      <c r="AA1648" s="94">
        <f t="shared" si="812"/>
        <v>46527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04"/>
        <v>46525</v>
      </c>
      <c r="B1649" s="89">
        <f t="shared" si="797"/>
        <v>0</v>
      </c>
      <c r="C1649" s="89">
        <f t="shared" si="817"/>
        <v>3.1009221856947988E-9</v>
      </c>
      <c r="D1649" s="90">
        <f t="shared" si="805"/>
        <v>7205.03</v>
      </c>
      <c r="E1649" s="91">
        <f t="shared" si="820"/>
        <v>7245.38</v>
      </c>
      <c r="F1649" s="92">
        <f t="shared" si="821"/>
        <v>46466</v>
      </c>
      <c r="G1649" s="93">
        <f t="shared" si="798"/>
        <v>5.6002542668107669E-3</v>
      </c>
      <c r="H1649" s="94">
        <f t="shared" si="822"/>
        <v>46527</v>
      </c>
      <c r="I1649" s="94">
        <f t="shared" si="799"/>
        <v>46527</v>
      </c>
      <c r="J1649" s="95">
        <f t="shared" si="806"/>
        <v>21</v>
      </c>
      <c r="K1649" s="95">
        <f t="shared" si="819"/>
        <v>19</v>
      </c>
      <c r="L1649" s="8">
        <f t="shared" si="807"/>
        <v>1.0050655399999999</v>
      </c>
      <c r="M1649" s="96">
        <f t="shared" si="818"/>
        <v>1.0056002500000001</v>
      </c>
      <c r="N1649" s="96">
        <f t="shared" si="813"/>
        <v>1.2887520499130725</v>
      </c>
      <c r="O1649" s="89">
        <f t="shared" si="816"/>
        <v>1.2952802699999999</v>
      </c>
      <c r="P1649" s="89">
        <f t="shared" si="800"/>
        <v>0</v>
      </c>
      <c r="Q1649" s="11">
        <f t="shared" si="810"/>
        <v>0</v>
      </c>
      <c r="R1649" s="7">
        <f t="shared" si="808"/>
        <v>0</v>
      </c>
      <c r="S1649" s="89">
        <f t="shared" si="815"/>
        <v>0</v>
      </c>
      <c r="T1649" s="98">
        <f t="shared" si="809"/>
        <v>8.5000000000000006E-2</v>
      </c>
      <c r="U1649" s="97">
        <f t="shared" si="814"/>
        <v>19</v>
      </c>
      <c r="V1649" s="97">
        <v>252</v>
      </c>
      <c r="W1649" s="96">
        <f t="shared" si="801"/>
        <v>1.0061698269999999</v>
      </c>
      <c r="X1649" s="89">
        <f t="shared" si="802"/>
        <v>0</v>
      </c>
      <c r="Y1649" s="137">
        <f t="shared" si="803"/>
        <v>0</v>
      </c>
      <c r="Z1649" s="99" t="str">
        <f t="shared" si="811"/>
        <v>J=</v>
      </c>
      <c r="AA1649" s="94">
        <f t="shared" si="812"/>
        <v>46527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04"/>
        <v>46526</v>
      </c>
      <c r="B1650" s="89">
        <f t="shared" si="797"/>
        <v>0</v>
      </c>
      <c r="C1650" s="89">
        <f t="shared" si="817"/>
        <v>3.1009221856947988E-9</v>
      </c>
      <c r="D1650" s="90">
        <f t="shared" si="805"/>
        <v>7205.03</v>
      </c>
      <c r="E1650" s="91">
        <f t="shared" si="820"/>
        <v>7245.38</v>
      </c>
      <c r="F1650" s="92">
        <f t="shared" si="821"/>
        <v>46466</v>
      </c>
      <c r="G1650" s="93">
        <f t="shared" si="798"/>
        <v>5.6002542668107669E-3</v>
      </c>
      <c r="H1650" s="94">
        <f t="shared" si="822"/>
        <v>46527</v>
      </c>
      <c r="I1650" s="94">
        <f t="shared" si="799"/>
        <v>46527</v>
      </c>
      <c r="J1650" s="95">
        <f t="shared" si="806"/>
        <v>21</v>
      </c>
      <c r="K1650" s="95">
        <f t="shared" si="819"/>
        <v>20</v>
      </c>
      <c r="L1650" s="8">
        <f t="shared" si="807"/>
        <v>1.00533286</v>
      </c>
      <c r="M1650" s="96">
        <f t="shared" si="818"/>
        <v>1.0056002500000001</v>
      </c>
      <c r="N1650" s="96">
        <f t="shared" si="813"/>
        <v>1.2887520499130725</v>
      </c>
      <c r="O1650" s="89">
        <f t="shared" si="816"/>
        <v>1.29562478</v>
      </c>
      <c r="P1650" s="89">
        <f t="shared" si="800"/>
        <v>0</v>
      </c>
      <c r="Q1650" s="11">
        <f t="shared" si="810"/>
        <v>0</v>
      </c>
      <c r="R1650" s="7">
        <f t="shared" si="808"/>
        <v>0</v>
      </c>
      <c r="S1650" s="89">
        <f t="shared" si="815"/>
        <v>0</v>
      </c>
      <c r="T1650" s="98">
        <f t="shared" si="809"/>
        <v>8.5000000000000006E-2</v>
      </c>
      <c r="U1650" s="97">
        <f t="shared" si="814"/>
        <v>20</v>
      </c>
      <c r="V1650" s="97">
        <v>252</v>
      </c>
      <c r="W1650" s="96">
        <f t="shared" si="801"/>
        <v>1.006495608</v>
      </c>
      <c r="X1650" s="89">
        <f t="shared" si="802"/>
        <v>0</v>
      </c>
      <c r="Y1650" s="137">
        <f t="shared" si="803"/>
        <v>0</v>
      </c>
      <c r="Z1650" s="99" t="str">
        <f t="shared" si="811"/>
        <v>J=</v>
      </c>
      <c r="AA1650" s="94">
        <f t="shared" si="812"/>
        <v>46527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04"/>
        <v>46527</v>
      </c>
      <c r="B1651" s="89">
        <f t="shared" si="797"/>
        <v>0</v>
      </c>
      <c r="C1651" s="89">
        <f t="shared" si="817"/>
        <v>3.1009221856947988E-9</v>
      </c>
      <c r="D1651" s="90">
        <f t="shared" si="805"/>
        <v>7205.03</v>
      </c>
      <c r="E1651" s="91">
        <f t="shared" si="820"/>
        <v>7245.38</v>
      </c>
      <c r="F1651" s="92">
        <f t="shared" si="821"/>
        <v>46466</v>
      </c>
      <c r="G1651" s="93">
        <f t="shared" si="798"/>
        <v>5.6002542668107669E-3</v>
      </c>
      <c r="H1651" s="94">
        <f t="shared" si="822"/>
        <v>46559</v>
      </c>
      <c r="I1651" s="94">
        <f t="shared" si="799"/>
        <v>46527</v>
      </c>
      <c r="J1651" s="95">
        <f t="shared" si="806"/>
        <v>21</v>
      </c>
      <c r="K1651" s="95">
        <f t="shared" si="819"/>
        <v>21</v>
      </c>
      <c r="L1651" s="8">
        <f t="shared" si="807"/>
        <v>1.0056002500000001</v>
      </c>
      <c r="M1651" s="96">
        <f t="shared" si="818"/>
        <v>1.0056002500000001</v>
      </c>
      <c r="N1651" s="96">
        <f t="shared" si="813"/>
        <v>1.2887520499130725</v>
      </c>
      <c r="O1651" s="89">
        <f t="shared" si="816"/>
        <v>1.2959693800000001</v>
      </c>
      <c r="P1651" s="89">
        <f t="shared" si="800"/>
        <v>0</v>
      </c>
      <c r="Q1651" s="11">
        <f t="shared" si="810"/>
        <v>54</v>
      </c>
      <c r="R1651" s="7">
        <f t="shared" si="808"/>
        <v>6.3023999999999997E-2</v>
      </c>
      <c r="S1651" s="89">
        <f t="shared" si="815"/>
        <v>0</v>
      </c>
      <c r="T1651" s="98">
        <f t="shared" si="809"/>
        <v>8.5000000000000006E-2</v>
      </c>
      <c r="U1651" s="97">
        <f t="shared" si="814"/>
        <v>21</v>
      </c>
      <c r="V1651" s="97">
        <v>252</v>
      </c>
      <c r="W1651" s="96">
        <f t="shared" si="801"/>
        <v>1.0068214929999999</v>
      </c>
      <c r="X1651" s="89">
        <f t="shared" si="802"/>
        <v>0</v>
      </c>
      <c r="Y1651" s="137">
        <f t="shared" si="803"/>
        <v>0</v>
      </c>
      <c r="Z1651" s="99" t="str">
        <f t="shared" si="811"/>
        <v>J=</v>
      </c>
      <c r="AA1651" s="94">
        <f t="shared" si="812"/>
        <v>46527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04"/>
        <v>46528</v>
      </c>
      <c r="B1652" s="89">
        <f t="shared" si="797"/>
        <v>0</v>
      </c>
      <c r="C1652" s="89">
        <f t="shared" si="817"/>
        <v>3.1009221856947988E-9</v>
      </c>
      <c r="D1652" s="90">
        <f t="shared" si="805"/>
        <v>7205.03</v>
      </c>
      <c r="E1652" s="91">
        <f t="shared" si="820"/>
        <v>7245.38</v>
      </c>
      <c r="F1652" s="92">
        <f t="shared" si="821"/>
        <v>46497</v>
      </c>
      <c r="G1652" s="93">
        <f t="shared" si="798"/>
        <v>5.6002542668107669E-3</v>
      </c>
      <c r="H1652" s="94">
        <f t="shared" si="822"/>
        <v>46559</v>
      </c>
      <c r="I1652" s="94">
        <f t="shared" si="799"/>
        <v>46559</v>
      </c>
      <c r="J1652" s="95">
        <f t="shared" si="806"/>
        <v>21</v>
      </c>
      <c r="K1652" s="95">
        <f t="shared" si="819"/>
        <v>1</v>
      </c>
      <c r="L1652" s="8">
        <f t="shared" si="807"/>
        <v>1.0002659700000001</v>
      </c>
      <c r="M1652" s="96">
        <f t="shared" si="818"/>
        <v>1.0056002500000001</v>
      </c>
      <c r="N1652" s="96">
        <f t="shared" si="813"/>
        <v>1.2959693835805983</v>
      </c>
      <c r="O1652" s="89">
        <f t="shared" si="816"/>
        <v>1.29631407</v>
      </c>
      <c r="P1652" s="89">
        <f t="shared" si="800"/>
        <v>0</v>
      </c>
      <c r="Q1652" s="11">
        <f t="shared" si="810"/>
        <v>0</v>
      </c>
      <c r="R1652" s="7">
        <f t="shared" si="808"/>
        <v>0</v>
      </c>
      <c r="S1652" s="89">
        <f t="shared" si="815"/>
        <v>0</v>
      </c>
      <c r="T1652" s="98">
        <f t="shared" si="809"/>
        <v>8.5000000000000006E-2</v>
      </c>
      <c r="U1652" s="97">
        <f t="shared" si="814"/>
        <v>1</v>
      </c>
      <c r="V1652" s="97">
        <v>252</v>
      </c>
      <c r="W1652" s="96">
        <f t="shared" si="801"/>
        <v>1.0003237819999999</v>
      </c>
      <c r="X1652" s="89">
        <f t="shared" si="802"/>
        <v>0</v>
      </c>
      <c r="Y1652" s="137">
        <f t="shared" si="803"/>
        <v>0</v>
      </c>
      <c r="Z1652" s="99" t="str">
        <f t="shared" si="811"/>
        <v>J=</v>
      </c>
      <c r="AA1652" s="94">
        <f t="shared" si="812"/>
        <v>46559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04"/>
        <v>46529</v>
      </c>
      <c r="B1653" s="89">
        <f t="shared" si="797"/>
        <v>0</v>
      </c>
      <c r="C1653" s="89">
        <f t="shared" si="817"/>
        <v>3.1009221856947988E-9</v>
      </c>
      <c r="D1653" s="90">
        <f t="shared" si="805"/>
        <v>7205.03</v>
      </c>
      <c r="E1653" s="91">
        <f t="shared" si="820"/>
        <v>7245.38</v>
      </c>
      <c r="F1653" s="92">
        <f t="shared" si="821"/>
        <v>46497</v>
      </c>
      <c r="G1653" s="93">
        <f t="shared" si="798"/>
        <v>5.6002542668107669E-3</v>
      </c>
      <c r="H1653" s="94">
        <f t="shared" si="822"/>
        <v>46559</v>
      </c>
      <c r="I1653" s="94">
        <f t="shared" si="799"/>
        <v>46559</v>
      </c>
      <c r="J1653" s="95">
        <f t="shared" si="806"/>
        <v>21</v>
      </c>
      <c r="K1653" s="95">
        <f t="shared" si="819"/>
        <v>2</v>
      </c>
      <c r="L1653" s="8">
        <f t="shared" si="807"/>
        <v>1.0005320099999999</v>
      </c>
      <c r="M1653" s="96">
        <f t="shared" si="818"/>
        <v>1.0056002500000001</v>
      </c>
      <c r="N1653" s="96">
        <f t="shared" si="813"/>
        <v>1.2959693835805983</v>
      </c>
      <c r="O1653" s="89">
        <f t="shared" si="816"/>
        <v>1.29665885</v>
      </c>
      <c r="P1653" s="89">
        <f t="shared" si="800"/>
        <v>0</v>
      </c>
      <c r="Q1653" s="11">
        <f t="shared" si="810"/>
        <v>0</v>
      </c>
      <c r="R1653" s="7">
        <f t="shared" si="808"/>
        <v>0</v>
      </c>
      <c r="S1653" s="89">
        <f t="shared" si="815"/>
        <v>0</v>
      </c>
      <c r="T1653" s="98">
        <f t="shared" si="809"/>
        <v>8.5000000000000006E-2</v>
      </c>
      <c r="U1653" s="97">
        <f t="shared" si="814"/>
        <v>2</v>
      </c>
      <c r="V1653" s="97">
        <v>252</v>
      </c>
      <c r="W1653" s="96">
        <f t="shared" si="801"/>
        <v>1.00064767</v>
      </c>
      <c r="X1653" s="89">
        <f t="shared" si="802"/>
        <v>0</v>
      </c>
      <c r="Y1653" s="137">
        <f t="shared" si="803"/>
        <v>0</v>
      </c>
      <c r="Z1653" s="99" t="str">
        <f t="shared" si="811"/>
        <v>J=</v>
      </c>
      <c r="AA1653" s="94">
        <f t="shared" si="812"/>
        <v>46559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04"/>
        <v>46530</v>
      </c>
      <c r="B1654" s="89">
        <f t="shared" si="797"/>
        <v>0</v>
      </c>
      <c r="C1654" s="89">
        <f t="shared" si="817"/>
        <v>3.1009221856947988E-9</v>
      </c>
      <c r="D1654" s="90">
        <f t="shared" si="805"/>
        <v>7205.03</v>
      </c>
      <c r="E1654" s="91">
        <f t="shared" si="820"/>
        <v>7245.38</v>
      </c>
      <c r="F1654" s="92">
        <f t="shared" si="821"/>
        <v>46497</v>
      </c>
      <c r="G1654" s="93">
        <f t="shared" si="798"/>
        <v>5.6002542668107669E-3</v>
      </c>
      <c r="H1654" s="94">
        <f t="shared" si="822"/>
        <v>46559</v>
      </c>
      <c r="I1654" s="94">
        <f t="shared" si="799"/>
        <v>46559</v>
      </c>
      <c r="J1654" s="95">
        <f t="shared" si="806"/>
        <v>21</v>
      </c>
      <c r="K1654" s="95">
        <f t="shared" si="819"/>
        <v>2</v>
      </c>
      <c r="L1654" s="8">
        <f t="shared" si="807"/>
        <v>1.0005320099999999</v>
      </c>
      <c r="M1654" s="96">
        <f t="shared" si="818"/>
        <v>1.0056002500000001</v>
      </c>
      <c r="N1654" s="96">
        <f t="shared" si="813"/>
        <v>1.2959693835805983</v>
      </c>
      <c r="O1654" s="89">
        <f t="shared" si="816"/>
        <v>1.29665885</v>
      </c>
      <c r="P1654" s="89">
        <f t="shared" si="800"/>
        <v>0</v>
      </c>
      <c r="Q1654" s="11">
        <f t="shared" si="810"/>
        <v>0</v>
      </c>
      <c r="R1654" s="7">
        <f t="shared" si="808"/>
        <v>0</v>
      </c>
      <c r="S1654" s="89">
        <f t="shared" si="815"/>
        <v>0</v>
      </c>
      <c r="T1654" s="98">
        <f t="shared" si="809"/>
        <v>8.5000000000000006E-2</v>
      </c>
      <c r="U1654" s="97">
        <f t="shared" si="814"/>
        <v>2</v>
      </c>
      <c r="V1654" s="97">
        <v>252</v>
      </c>
      <c r="W1654" s="96">
        <f t="shared" si="801"/>
        <v>1.00064767</v>
      </c>
      <c r="X1654" s="89">
        <f t="shared" si="802"/>
        <v>0</v>
      </c>
      <c r="Y1654" s="137">
        <f t="shared" si="803"/>
        <v>0</v>
      </c>
      <c r="Z1654" s="99" t="str">
        <f t="shared" si="811"/>
        <v>J=</v>
      </c>
      <c r="AA1654" s="94">
        <f t="shared" si="812"/>
        <v>46559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04"/>
        <v>46531</v>
      </c>
      <c r="B1655" s="89">
        <f t="shared" si="797"/>
        <v>0</v>
      </c>
      <c r="C1655" s="89">
        <f t="shared" si="817"/>
        <v>3.1009221856947988E-9</v>
      </c>
      <c r="D1655" s="90">
        <f t="shared" si="805"/>
        <v>7205.03</v>
      </c>
      <c r="E1655" s="91">
        <f t="shared" si="820"/>
        <v>7245.38</v>
      </c>
      <c r="F1655" s="92">
        <f t="shared" si="821"/>
        <v>46497</v>
      </c>
      <c r="G1655" s="93">
        <f t="shared" si="798"/>
        <v>5.6002542668107669E-3</v>
      </c>
      <c r="H1655" s="94">
        <f t="shared" si="822"/>
        <v>46559</v>
      </c>
      <c r="I1655" s="94">
        <f t="shared" si="799"/>
        <v>46559</v>
      </c>
      <c r="J1655" s="95">
        <f t="shared" si="806"/>
        <v>21</v>
      </c>
      <c r="K1655" s="95">
        <f t="shared" si="819"/>
        <v>2</v>
      </c>
      <c r="L1655" s="8">
        <f t="shared" si="807"/>
        <v>1.0005320099999999</v>
      </c>
      <c r="M1655" s="96">
        <f t="shared" si="818"/>
        <v>1.0056002500000001</v>
      </c>
      <c r="N1655" s="96">
        <f t="shared" si="813"/>
        <v>1.2959693835805983</v>
      </c>
      <c r="O1655" s="89">
        <f t="shared" si="816"/>
        <v>1.29665885</v>
      </c>
      <c r="P1655" s="89">
        <f t="shared" si="800"/>
        <v>0</v>
      </c>
      <c r="Q1655" s="11">
        <f t="shared" si="810"/>
        <v>0</v>
      </c>
      <c r="R1655" s="7">
        <f t="shared" si="808"/>
        <v>0</v>
      </c>
      <c r="S1655" s="89">
        <f t="shared" si="815"/>
        <v>0</v>
      </c>
      <c r="T1655" s="98">
        <f t="shared" si="809"/>
        <v>8.5000000000000006E-2</v>
      </c>
      <c r="U1655" s="97">
        <f t="shared" si="814"/>
        <v>2</v>
      </c>
      <c r="V1655" s="97">
        <v>252</v>
      </c>
      <c r="W1655" s="96">
        <f t="shared" si="801"/>
        <v>1.00064767</v>
      </c>
      <c r="X1655" s="89">
        <f t="shared" si="802"/>
        <v>0</v>
      </c>
      <c r="Y1655" s="137">
        <f t="shared" si="803"/>
        <v>0</v>
      </c>
      <c r="Z1655" s="99" t="str">
        <f t="shared" si="811"/>
        <v>J=</v>
      </c>
      <c r="AA1655" s="94">
        <f t="shared" si="812"/>
        <v>46559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04"/>
        <v>46532</v>
      </c>
      <c r="B1656" s="89">
        <f t="shared" si="797"/>
        <v>0</v>
      </c>
      <c r="C1656" s="89">
        <f t="shared" si="817"/>
        <v>3.1009221856947988E-9</v>
      </c>
      <c r="D1656" s="90">
        <f t="shared" si="805"/>
        <v>7205.03</v>
      </c>
      <c r="E1656" s="91">
        <f t="shared" si="820"/>
        <v>7245.38</v>
      </c>
      <c r="F1656" s="92">
        <f t="shared" si="821"/>
        <v>46497</v>
      </c>
      <c r="G1656" s="93">
        <f t="shared" si="798"/>
        <v>5.6002542668107669E-3</v>
      </c>
      <c r="H1656" s="94">
        <f t="shared" si="822"/>
        <v>46559</v>
      </c>
      <c r="I1656" s="94">
        <f t="shared" si="799"/>
        <v>46559</v>
      </c>
      <c r="J1656" s="95">
        <f t="shared" si="806"/>
        <v>21</v>
      </c>
      <c r="K1656" s="95">
        <f t="shared" si="819"/>
        <v>3</v>
      </c>
      <c r="L1656" s="8">
        <f t="shared" si="807"/>
        <v>1.00079812</v>
      </c>
      <c r="M1656" s="96">
        <f t="shared" si="818"/>
        <v>1.0056002500000001</v>
      </c>
      <c r="N1656" s="96">
        <f t="shared" si="813"/>
        <v>1.2959693835805983</v>
      </c>
      <c r="O1656" s="89">
        <f t="shared" si="816"/>
        <v>1.29700372</v>
      </c>
      <c r="P1656" s="89">
        <f t="shared" si="800"/>
        <v>0</v>
      </c>
      <c r="Q1656" s="11">
        <f t="shared" si="810"/>
        <v>0</v>
      </c>
      <c r="R1656" s="7">
        <f t="shared" si="808"/>
        <v>0</v>
      </c>
      <c r="S1656" s="89">
        <f t="shared" si="815"/>
        <v>0</v>
      </c>
      <c r="T1656" s="98">
        <f t="shared" si="809"/>
        <v>8.5000000000000006E-2</v>
      </c>
      <c r="U1656" s="97">
        <f t="shared" si="814"/>
        <v>3</v>
      </c>
      <c r="V1656" s="97">
        <v>252</v>
      </c>
      <c r="W1656" s="96">
        <f t="shared" si="801"/>
        <v>1.000971662</v>
      </c>
      <c r="X1656" s="89">
        <f t="shared" si="802"/>
        <v>0</v>
      </c>
      <c r="Y1656" s="137">
        <f t="shared" si="803"/>
        <v>0</v>
      </c>
      <c r="Z1656" s="99" t="str">
        <f t="shared" si="811"/>
        <v>J=</v>
      </c>
      <c r="AA1656" s="94">
        <f t="shared" si="812"/>
        <v>46559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04"/>
        <v>46533</v>
      </c>
      <c r="B1657" s="89">
        <f t="shared" si="797"/>
        <v>0</v>
      </c>
      <c r="C1657" s="89">
        <f t="shared" si="817"/>
        <v>3.1009221856947988E-9</v>
      </c>
      <c r="D1657" s="90">
        <f t="shared" si="805"/>
        <v>7205.03</v>
      </c>
      <c r="E1657" s="91">
        <f t="shared" si="820"/>
        <v>7245.38</v>
      </c>
      <c r="F1657" s="92">
        <f t="shared" si="821"/>
        <v>46497</v>
      </c>
      <c r="G1657" s="93">
        <f t="shared" si="798"/>
        <v>5.6002542668107669E-3</v>
      </c>
      <c r="H1657" s="94">
        <f t="shared" si="822"/>
        <v>46559</v>
      </c>
      <c r="I1657" s="94">
        <f t="shared" si="799"/>
        <v>46559</v>
      </c>
      <c r="J1657" s="95">
        <f t="shared" si="806"/>
        <v>21</v>
      </c>
      <c r="K1657" s="95">
        <f t="shared" si="819"/>
        <v>4</v>
      </c>
      <c r="L1657" s="8">
        <f t="shared" si="807"/>
        <v>1.0010642999999999</v>
      </c>
      <c r="M1657" s="96">
        <f t="shared" si="818"/>
        <v>1.0056002500000001</v>
      </c>
      <c r="N1657" s="96">
        <f t="shared" si="813"/>
        <v>1.2959693835805983</v>
      </c>
      <c r="O1657" s="89">
        <f t="shared" si="816"/>
        <v>1.29734868</v>
      </c>
      <c r="P1657" s="89">
        <f t="shared" si="800"/>
        <v>0</v>
      </c>
      <c r="Q1657" s="11">
        <f t="shared" si="810"/>
        <v>0</v>
      </c>
      <c r="R1657" s="7">
        <f t="shared" si="808"/>
        <v>0</v>
      </c>
      <c r="S1657" s="89">
        <f t="shared" si="815"/>
        <v>0</v>
      </c>
      <c r="T1657" s="98">
        <f t="shared" si="809"/>
        <v>8.5000000000000006E-2</v>
      </c>
      <c r="U1657" s="97">
        <f t="shared" si="814"/>
        <v>4</v>
      </c>
      <c r="V1657" s="97">
        <v>252</v>
      </c>
      <c r="W1657" s="96">
        <f t="shared" si="801"/>
        <v>1.001295759</v>
      </c>
      <c r="X1657" s="89">
        <f t="shared" si="802"/>
        <v>0</v>
      </c>
      <c r="Y1657" s="137">
        <f t="shared" si="803"/>
        <v>0</v>
      </c>
      <c r="Z1657" s="99" t="str">
        <f t="shared" si="811"/>
        <v>J=</v>
      </c>
      <c r="AA1657" s="94">
        <f t="shared" si="812"/>
        <v>46559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04"/>
        <v>46534</v>
      </c>
      <c r="B1658" s="89">
        <f t="shared" si="797"/>
        <v>0</v>
      </c>
      <c r="C1658" s="89">
        <f t="shared" si="817"/>
        <v>3.1009221856947988E-9</v>
      </c>
      <c r="D1658" s="90">
        <f t="shared" si="805"/>
        <v>7205.03</v>
      </c>
      <c r="E1658" s="91">
        <f t="shared" si="820"/>
        <v>7245.38</v>
      </c>
      <c r="F1658" s="92">
        <f t="shared" si="821"/>
        <v>46497</v>
      </c>
      <c r="G1658" s="93">
        <f t="shared" si="798"/>
        <v>5.6002542668107669E-3</v>
      </c>
      <c r="H1658" s="94">
        <f t="shared" si="822"/>
        <v>46559</v>
      </c>
      <c r="I1658" s="94">
        <f t="shared" si="799"/>
        <v>46559</v>
      </c>
      <c r="J1658" s="95">
        <f t="shared" si="806"/>
        <v>21</v>
      </c>
      <c r="K1658" s="95">
        <f t="shared" si="819"/>
        <v>5</v>
      </c>
      <c r="L1658" s="8">
        <f t="shared" si="807"/>
        <v>1.00133055</v>
      </c>
      <c r="M1658" s="96">
        <f t="shared" si="818"/>
        <v>1.0056002500000001</v>
      </c>
      <c r="N1658" s="96">
        <f t="shared" si="813"/>
        <v>1.2959693835805983</v>
      </c>
      <c r="O1658" s="89">
        <f t="shared" si="816"/>
        <v>1.29769373</v>
      </c>
      <c r="P1658" s="89">
        <f t="shared" si="800"/>
        <v>0</v>
      </c>
      <c r="Q1658" s="11">
        <f t="shared" si="810"/>
        <v>0</v>
      </c>
      <c r="R1658" s="7">
        <f t="shared" si="808"/>
        <v>0</v>
      </c>
      <c r="S1658" s="89">
        <f t="shared" si="815"/>
        <v>0</v>
      </c>
      <c r="T1658" s="98">
        <f t="shared" si="809"/>
        <v>8.5000000000000006E-2</v>
      </c>
      <c r="U1658" s="97">
        <f t="shared" si="814"/>
        <v>5</v>
      </c>
      <c r="V1658" s="97">
        <v>252</v>
      </c>
      <c r="W1658" s="96">
        <f t="shared" si="801"/>
        <v>1.0016199610000001</v>
      </c>
      <c r="X1658" s="89">
        <f t="shared" si="802"/>
        <v>0</v>
      </c>
      <c r="Y1658" s="137">
        <f t="shared" si="803"/>
        <v>0</v>
      </c>
      <c r="Z1658" s="99" t="str">
        <f t="shared" si="811"/>
        <v>J=</v>
      </c>
      <c r="AA1658" s="94">
        <f t="shared" si="812"/>
        <v>46559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04"/>
        <v>46535</v>
      </c>
      <c r="B1659" s="89">
        <f t="shared" si="797"/>
        <v>0</v>
      </c>
      <c r="C1659" s="89">
        <f t="shared" si="817"/>
        <v>3.1009221856947988E-9</v>
      </c>
      <c r="D1659" s="90">
        <f t="shared" si="805"/>
        <v>7205.03</v>
      </c>
      <c r="E1659" s="91">
        <f t="shared" si="820"/>
        <v>7245.38</v>
      </c>
      <c r="F1659" s="92">
        <f t="shared" si="821"/>
        <v>46497</v>
      </c>
      <c r="G1659" s="93">
        <f t="shared" si="798"/>
        <v>5.6002542668107669E-3</v>
      </c>
      <c r="H1659" s="94">
        <f t="shared" si="822"/>
        <v>46559</v>
      </c>
      <c r="I1659" s="94">
        <f t="shared" si="799"/>
        <v>46559</v>
      </c>
      <c r="J1659" s="95">
        <f t="shared" si="806"/>
        <v>21</v>
      </c>
      <c r="K1659" s="95">
        <f t="shared" si="819"/>
        <v>5</v>
      </c>
      <c r="L1659" s="8">
        <f t="shared" si="807"/>
        <v>1.00133055</v>
      </c>
      <c r="M1659" s="96">
        <f t="shared" si="818"/>
        <v>1.0056002500000001</v>
      </c>
      <c r="N1659" s="96">
        <f t="shared" si="813"/>
        <v>1.2959693835805983</v>
      </c>
      <c r="O1659" s="89">
        <f t="shared" si="816"/>
        <v>1.29769373</v>
      </c>
      <c r="P1659" s="89">
        <f t="shared" si="800"/>
        <v>0</v>
      </c>
      <c r="Q1659" s="11">
        <f t="shared" si="810"/>
        <v>0</v>
      </c>
      <c r="R1659" s="7">
        <f t="shared" si="808"/>
        <v>0</v>
      </c>
      <c r="S1659" s="89">
        <f t="shared" si="815"/>
        <v>0</v>
      </c>
      <c r="T1659" s="98">
        <f t="shared" si="809"/>
        <v>8.5000000000000006E-2</v>
      </c>
      <c r="U1659" s="97">
        <f t="shared" si="814"/>
        <v>5</v>
      </c>
      <c r="V1659" s="97">
        <v>252</v>
      </c>
      <c r="W1659" s="96">
        <f t="shared" si="801"/>
        <v>1.0016199610000001</v>
      </c>
      <c r="X1659" s="89">
        <f t="shared" si="802"/>
        <v>0</v>
      </c>
      <c r="Y1659" s="137">
        <f t="shared" si="803"/>
        <v>0</v>
      </c>
      <c r="Z1659" s="99" t="str">
        <f t="shared" si="811"/>
        <v>J=</v>
      </c>
      <c r="AA1659" s="94">
        <f t="shared" si="812"/>
        <v>46559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04"/>
        <v>46536</v>
      </c>
      <c r="B1660" s="89">
        <f t="shared" si="797"/>
        <v>0</v>
      </c>
      <c r="C1660" s="89">
        <f t="shared" si="817"/>
        <v>3.1009221856947988E-9</v>
      </c>
      <c r="D1660" s="90">
        <f t="shared" si="805"/>
        <v>7205.03</v>
      </c>
      <c r="E1660" s="91">
        <f t="shared" si="820"/>
        <v>7245.38</v>
      </c>
      <c r="F1660" s="92">
        <f t="shared" si="821"/>
        <v>46497</v>
      </c>
      <c r="G1660" s="93">
        <f t="shared" si="798"/>
        <v>5.6002542668107669E-3</v>
      </c>
      <c r="H1660" s="94">
        <f t="shared" si="822"/>
        <v>46559</v>
      </c>
      <c r="I1660" s="94">
        <f t="shared" si="799"/>
        <v>46559</v>
      </c>
      <c r="J1660" s="95">
        <f t="shared" si="806"/>
        <v>21</v>
      </c>
      <c r="K1660" s="95">
        <f t="shared" si="819"/>
        <v>6</v>
      </c>
      <c r="L1660" s="8">
        <f t="shared" si="807"/>
        <v>1.0015968799999999</v>
      </c>
      <c r="M1660" s="96">
        <f t="shared" si="818"/>
        <v>1.0056002500000001</v>
      </c>
      <c r="N1660" s="96">
        <f t="shared" si="813"/>
        <v>1.2959693835805983</v>
      </c>
      <c r="O1660" s="89">
        <f t="shared" si="816"/>
        <v>1.2980388899999999</v>
      </c>
      <c r="P1660" s="89">
        <f t="shared" si="800"/>
        <v>0</v>
      </c>
      <c r="Q1660" s="11">
        <f t="shared" si="810"/>
        <v>0</v>
      </c>
      <c r="R1660" s="7">
        <f t="shared" si="808"/>
        <v>0</v>
      </c>
      <c r="S1660" s="89">
        <f t="shared" si="815"/>
        <v>0</v>
      </c>
      <c r="T1660" s="98">
        <f t="shared" si="809"/>
        <v>8.5000000000000006E-2</v>
      </c>
      <c r="U1660" s="97">
        <f t="shared" si="814"/>
        <v>6</v>
      </c>
      <c r="V1660" s="97">
        <v>252</v>
      </c>
      <c r="W1660" s="96">
        <f t="shared" si="801"/>
        <v>1.0019442679999999</v>
      </c>
      <c r="X1660" s="89">
        <f t="shared" si="802"/>
        <v>0</v>
      </c>
      <c r="Y1660" s="137">
        <f t="shared" si="803"/>
        <v>0</v>
      </c>
      <c r="Z1660" s="99" t="str">
        <f t="shared" si="811"/>
        <v>J=</v>
      </c>
      <c r="AA1660" s="94">
        <f t="shared" si="812"/>
        <v>46559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04"/>
        <v>46537</v>
      </c>
      <c r="B1661" s="89">
        <f t="shared" si="797"/>
        <v>0</v>
      </c>
      <c r="C1661" s="89">
        <f t="shared" si="817"/>
        <v>3.1009221856947988E-9</v>
      </c>
      <c r="D1661" s="90">
        <f t="shared" si="805"/>
        <v>7205.03</v>
      </c>
      <c r="E1661" s="91">
        <f t="shared" si="820"/>
        <v>7245.38</v>
      </c>
      <c r="F1661" s="92">
        <f t="shared" si="821"/>
        <v>46497</v>
      </c>
      <c r="G1661" s="93">
        <f t="shared" si="798"/>
        <v>5.6002542668107669E-3</v>
      </c>
      <c r="H1661" s="94">
        <f t="shared" si="822"/>
        <v>46559</v>
      </c>
      <c r="I1661" s="94">
        <f t="shared" si="799"/>
        <v>46559</v>
      </c>
      <c r="J1661" s="95">
        <f t="shared" si="806"/>
        <v>21</v>
      </c>
      <c r="K1661" s="95">
        <f t="shared" si="819"/>
        <v>6</v>
      </c>
      <c r="L1661" s="8">
        <f t="shared" si="807"/>
        <v>1.0015968799999999</v>
      </c>
      <c r="M1661" s="96">
        <f t="shared" si="818"/>
        <v>1.0056002500000001</v>
      </c>
      <c r="N1661" s="96">
        <f t="shared" si="813"/>
        <v>1.2959693835805983</v>
      </c>
      <c r="O1661" s="89">
        <f t="shared" si="816"/>
        <v>1.2980388899999999</v>
      </c>
      <c r="P1661" s="89">
        <f t="shared" si="800"/>
        <v>0</v>
      </c>
      <c r="Q1661" s="11">
        <f t="shared" si="810"/>
        <v>0</v>
      </c>
      <c r="R1661" s="7">
        <f t="shared" si="808"/>
        <v>0</v>
      </c>
      <c r="S1661" s="89">
        <f t="shared" si="815"/>
        <v>0</v>
      </c>
      <c r="T1661" s="98">
        <f t="shared" si="809"/>
        <v>8.5000000000000006E-2</v>
      </c>
      <c r="U1661" s="97">
        <f t="shared" si="814"/>
        <v>6</v>
      </c>
      <c r="V1661" s="97">
        <v>252</v>
      </c>
      <c r="W1661" s="96">
        <f t="shared" si="801"/>
        <v>1.0019442679999999</v>
      </c>
      <c r="X1661" s="89">
        <f t="shared" si="802"/>
        <v>0</v>
      </c>
      <c r="Y1661" s="137">
        <f t="shared" si="803"/>
        <v>0</v>
      </c>
      <c r="Z1661" s="99" t="str">
        <f t="shared" si="811"/>
        <v>J=</v>
      </c>
      <c r="AA1661" s="94">
        <f t="shared" si="812"/>
        <v>46559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04"/>
        <v>46538</v>
      </c>
      <c r="B1662" s="89">
        <f t="shared" si="797"/>
        <v>0</v>
      </c>
      <c r="C1662" s="89">
        <f t="shared" si="817"/>
        <v>3.1009221856947988E-9</v>
      </c>
      <c r="D1662" s="90">
        <f t="shared" si="805"/>
        <v>7205.03</v>
      </c>
      <c r="E1662" s="91">
        <f t="shared" si="820"/>
        <v>7245.38</v>
      </c>
      <c r="F1662" s="92">
        <f t="shared" si="821"/>
        <v>46497</v>
      </c>
      <c r="G1662" s="93">
        <f t="shared" si="798"/>
        <v>5.6002542668107669E-3</v>
      </c>
      <c r="H1662" s="94">
        <f t="shared" si="822"/>
        <v>46559</v>
      </c>
      <c r="I1662" s="94">
        <f t="shared" si="799"/>
        <v>46559</v>
      </c>
      <c r="J1662" s="95">
        <f t="shared" si="806"/>
        <v>21</v>
      </c>
      <c r="K1662" s="95">
        <f t="shared" si="819"/>
        <v>6</v>
      </c>
      <c r="L1662" s="8">
        <f t="shared" si="807"/>
        <v>1.0015968799999999</v>
      </c>
      <c r="M1662" s="96">
        <f t="shared" si="818"/>
        <v>1.0056002500000001</v>
      </c>
      <c r="N1662" s="96">
        <f t="shared" si="813"/>
        <v>1.2959693835805983</v>
      </c>
      <c r="O1662" s="89">
        <f t="shared" si="816"/>
        <v>1.2980388899999999</v>
      </c>
      <c r="P1662" s="89">
        <f t="shared" si="800"/>
        <v>0</v>
      </c>
      <c r="Q1662" s="11">
        <f t="shared" si="810"/>
        <v>0</v>
      </c>
      <c r="R1662" s="7">
        <f t="shared" si="808"/>
        <v>0</v>
      </c>
      <c r="S1662" s="89">
        <f t="shared" si="815"/>
        <v>0</v>
      </c>
      <c r="T1662" s="98">
        <f t="shared" si="809"/>
        <v>8.5000000000000006E-2</v>
      </c>
      <c r="U1662" s="97">
        <f t="shared" si="814"/>
        <v>6</v>
      </c>
      <c r="V1662" s="97">
        <v>252</v>
      </c>
      <c r="W1662" s="96">
        <f t="shared" si="801"/>
        <v>1.0019442679999999</v>
      </c>
      <c r="X1662" s="89">
        <f t="shared" si="802"/>
        <v>0</v>
      </c>
      <c r="Y1662" s="137">
        <f t="shared" si="803"/>
        <v>0</v>
      </c>
      <c r="Z1662" s="99" t="str">
        <f t="shared" si="811"/>
        <v>J=</v>
      </c>
      <c r="AA1662" s="94">
        <f t="shared" si="812"/>
        <v>46559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04"/>
        <v>46539</v>
      </c>
      <c r="B1663" s="89">
        <f t="shared" si="797"/>
        <v>0</v>
      </c>
      <c r="C1663" s="89">
        <f t="shared" si="817"/>
        <v>3.1009221856947988E-9</v>
      </c>
      <c r="D1663" s="90">
        <f t="shared" si="805"/>
        <v>7205.03</v>
      </c>
      <c r="E1663" s="91">
        <f t="shared" si="820"/>
        <v>7245.38</v>
      </c>
      <c r="F1663" s="92">
        <f t="shared" si="821"/>
        <v>46497</v>
      </c>
      <c r="G1663" s="93">
        <f t="shared" si="798"/>
        <v>5.6002542668107669E-3</v>
      </c>
      <c r="H1663" s="94">
        <f t="shared" si="822"/>
        <v>46559</v>
      </c>
      <c r="I1663" s="94">
        <f t="shared" si="799"/>
        <v>46559</v>
      </c>
      <c r="J1663" s="95">
        <f t="shared" si="806"/>
        <v>21</v>
      </c>
      <c r="K1663" s="95">
        <f t="shared" si="819"/>
        <v>7</v>
      </c>
      <c r="L1663" s="8">
        <f t="shared" si="807"/>
        <v>1.0018632700000001</v>
      </c>
      <c r="M1663" s="96">
        <f t="shared" si="818"/>
        <v>1.0056002500000001</v>
      </c>
      <c r="N1663" s="96">
        <f t="shared" si="813"/>
        <v>1.2959693835805983</v>
      </c>
      <c r="O1663" s="89">
        <f t="shared" si="816"/>
        <v>1.2983841199999999</v>
      </c>
      <c r="P1663" s="89">
        <f t="shared" si="800"/>
        <v>0</v>
      </c>
      <c r="Q1663" s="11">
        <f t="shared" si="810"/>
        <v>0</v>
      </c>
      <c r="R1663" s="7">
        <f t="shared" si="808"/>
        <v>0</v>
      </c>
      <c r="S1663" s="89">
        <f t="shared" si="815"/>
        <v>0</v>
      </c>
      <c r="T1663" s="98">
        <f t="shared" si="809"/>
        <v>8.5000000000000006E-2</v>
      </c>
      <c r="U1663" s="97">
        <f t="shared" si="814"/>
        <v>7</v>
      </c>
      <c r="V1663" s="97">
        <v>252</v>
      </c>
      <c r="W1663" s="96">
        <f t="shared" si="801"/>
        <v>1.00226868</v>
      </c>
      <c r="X1663" s="89">
        <f t="shared" si="802"/>
        <v>0</v>
      </c>
      <c r="Y1663" s="137">
        <f t="shared" si="803"/>
        <v>0</v>
      </c>
      <c r="Z1663" s="99" t="str">
        <f t="shared" si="811"/>
        <v>J=</v>
      </c>
      <c r="AA1663" s="94">
        <f t="shared" si="812"/>
        <v>46559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04"/>
        <v>46540</v>
      </c>
      <c r="B1664" s="89">
        <f t="shared" si="797"/>
        <v>0</v>
      </c>
      <c r="C1664" s="89">
        <f t="shared" si="817"/>
        <v>3.1009221856947988E-9</v>
      </c>
      <c r="D1664" s="90">
        <f t="shared" si="805"/>
        <v>7205.03</v>
      </c>
      <c r="E1664" s="91">
        <f t="shared" si="820"/>
        <v>7245.38</v>
      </c>
      <c r="F1664" s="92">
        <f t="shared" si="821"/>
        <v>46497</v>
      </c>
      <c r="G1664" s="93">
        <f t="shared" si="798"/>
        <v>5.6002542668107669E-3</v>
      </c>
      <c r="H1664" s="94">
        <f t="shared" si="822"/>
        <v>46559</v>
      </c>
      <c r="I1664" s="94">
        <f t="shared" si="799"/>
        <v>46559</v>
      </c>
      <c r="J1664" s="95">
        <f t="shared" si="806"/>
        <v>21</v>
      </c>
      <c r="K1664" s="95">
        <f t="shared" si="819"/>
        <v>8</v>
      </c>
      <c r="L1664" s="8">
        <f t="shared" si="807"/>
        <v>1.00212974</v>
      </c>
      <c r="M1664" s="96">
        <f t="shared" si="818"/>
        <v>1.0056002500000001</v>
      </c>
      <c r="N1664" s="96">
        <f t="shared" si="813"/>
        <v>1.2959693835805983</v>
      </c>
      <c r="O1664" s="89">
        <f t="shared" si="816"/>
        <v>1.2987294599999999</v>
      </c>
      <c r="P1664" s="89">
        <f t="shared" si="800"/>
        <v>0</v>
      </c>
      <c r="Q1664" s="11">
        <f t="shared" si="810"/>
        <v>0</v>
      </c>
      <c r="R1664" s="7">
        <f t="shared" si="808"/>
        <v>0</v>
      </c>
      <c r="S1664" s="89">
        <f t="shared" si="815"/>
        <v>0</v>
      </c>
      <c r="T1664" s="98">
        <f t="shared" si="809"/>
        <v>8.5000000000000006E-2</v>
      </c>
      <c r="U1664" s="97">
        <f t="shared" si="814"/>
        <v>8</v>
      </c>
      <c r="V1664" s="97">
        <v>252</v>
      </c>
      <c r="W1664" s="96">
        <f t="shared" si="801"/>
        <v>1.0025931969999999</v>
      </c>
      <c r="X1664" s="89">
        <f t="shared" si="802"/>
        <v>0</v>
      </c>
      <c r="Y1664" s="137">
        <f t="shared" si="803"/>
        <v>0</v>
      </c>
      <c r="Z1664" s="99" t="str">
        <f t="shared" si="811"/>
        <v>J=</v>
      </c>
      <c r="AA1664" s="94">
        <f t="shared" si="812"/>
        <v>46559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04"/>
        <v>46541</v>
      </c>
      <c r="B1665" s="89">
        <f t="shared" si="797"/>
        <v>0</v>
      </c>
      <c r="C1665" s="89">
        <f t="shared" si="817"/>
        <v>3.1009221856947988E-9</v>
      </c>
      <c r="D1665" s="90">
        <f t="shared" si="805"/>
        <v>7205.03</v>
      </c>
      <c r="E1665" s="91">
        <f t="shared" si="820"/>
        <v>7245.38</v>
      </c>
      <c r="F1665" s="92">
        <f t="shared" si="821"/>
        <v>46497</v>
      </c>
      <c r="G1665" s="93">
        <f t="shared" si="798"/>
        <v>5.6002542668107669E-3</v>
      </c>
      <c r="H1665" s="94">
        <f t="shared" si="822"/>
        <v>46559</v>
      </c>
      <c r="I1665" s="94">
        <f t="shared" si="799"/>
        <v>46559</v>
      </c>
      <c r="J1665" s="95">
        <f t="shared" si="806"/>
        <v>21</v>
      </c>
      <c r="K1665" s="95">
        <f t="shared" si="819"/>
        <v>9</v>
      </c>
      <c r="L1665" s="8">
        <f t="shared" si="807"/>
        <v>1.00239627</v>
      </c>
      <c r="M1665" s="96">
        <f t="shared" si="818"/>
        <v>1.0056002500000001</v>
      </c>
      <c r="N1665" s="96">
        <f t="shared" si="813"/>
        <v>1.2959693835805983</v>
      </c>
      <c r="O1665" s="89">
        <f t="shared" si="816"/>
        <v>1.2990748700000001</v>
      </c>
      <c r="P1665" s="89">
        <f t="shared" si="800"/>
        <v>0</v>
      </c>
      <c r="Q1665" s="11">
        <f t="shared" si="810"/>
        <v>0</v>
      </c>
      <c r="R1665" s="7">
        <f t="shared" si="808"/>
        <v>0</v>
      </c>
      <c r="S1665" s="89">
        <f t="shared" si="815"/>
        <v>0</v>
      </c>
      <c r="T1665" s="98">
        <f t="shared" si="809"/>
        <v>8.5000000000000006E-2</v>
      </c>
      <c r="U1665" s="97">
        <f t="shared" si="814"/>
        <v>9</v>
      </c>
      <c r="V1665" s="97">
        <v>252</v>
      </c>
      <c r="W1665" s="96">
        <f t="shared" si="801"/>
        <v>1.0029178190000001</v>
      </c>
      <c r="X1665" s="89">
        <f t="shared" si="802"/>
        <v>0</v>
      </c>
      <c r="Y1665" s="137">
        <f t="shared" si="803"/>
        <v>0</v>
      </c>
      <c r="Z1665" s="99" t="str">
        <f t="shared" si="811"/>
        <v>J=</v>
      </c>
      <c r="AA1665" s="94">
        <f t="shared" si="812"/>
        <v>46559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04"/>
        <v>46542</v>
      </c>
      <c r="B1666" s="89">
        <f t="shared" si="797"/>
        <v>0</v>
      </c>
      <c r="C1666" s="89">
        <f t="shared" si="817"/>
        <v>3.1009221856947988E-9</v>
      </c>
      <c r="D1666" s="90">
        <f t="shared" si="805"/>
        <v>7205.03</v>
      </c>
      <c r="E1666" s="91">
        <f t="shared" si="820"/>
        <v>7245.38</v>
      </c>
      <c r="F1666" s="92">
        <f t="shared" si="821"/>
        <v>46497</v>
      </c>
      <c r="G1666" s="93">
        <f t="shared" si="798"/>
        <v>5.6002542668107669E-3</v>
      </c>
      <c r="H1666" s="94">
        <f t="shared" si="822"/>
        <v>46559</v>
      </c>
      <c r="I1666" s="94">
        <f t="shared" si="799"/>
        <v>46559</v>
      </c>
      <c r="J1666" s="95">
        <f t="shared" si="806"/>
        <v>21</v>
      </c>
      <c r="K1666" s="95">
        <f t="shared" si="819"/>
        <v>10</v>
      </c>
      <c r="L1666" s="8">
        <f t="shared" si="807"/>
        <v>1.0026628799999999</v>
      </c>
      <c r="M1666" s="96">
        <f t="shared" si="818"/>
        <v>1.0056002500000001</v>
      </c>
      <c r="N1666" s="96">
        <f t="shared" si="813"/>
        <v>1.2959693835805983</v>
      </c>
      <c r="O1666" s="89">
        <f t="shared" si="816"/>
        <v>1.2994203900000001</v>
      </c>
      <c r="P1666" s="89">
        <f t="shared" si="800"/>
        <v>0</v>
      </c>
      <c r="Q1666" s="11">
        <f t="shared" si="810"/>
        <v>0</v>
      </c>
      <c r="R1666" s="7">
        <f t="shared" si="808"/>
        <v>0</v>
      </c>
      <c r="S1666" s="89">
        <f t="shared" si="815"/>
        <v>0</v>
      </c>
      <c r="T1666" s="98">
        <f t="shared" si="809"/>
        <v>8.5000000000000006E-2</v>
      </c>
      <c r="U1666" s="97">
        <f t="shared" si="814"/>
        <v>10</v>
      </c>
      <c r="V1666" s="97">
        <v>252</v>
      </c>
      <c r="W1666" s="96">
        <f t="shared" si="801"/>
        <v>1.0032425469999999</v>
      </c>
      <c r="X1666" s="89">
        <f t="shared" si="802"/>
        <v>0</v>
      </c>
      <c r="Y1666" s="137">
        <f t="shared" si="803"/>
        <v>0</v>
      </c>
      <c r="Z1666" s="99" t="str">
        <f t="shared" si="811"/>
        <v>J=</v>
      </c>
      <c r="AA1666" s="94">
        <f t="shared" si="812"/>
        <v>46559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04"/>
        <v>46543</v>
      </c>
      <c r="B1667" s="89">
        <f t="shared" si="797"/>
        <v>0</v>
      </c>
      <c r="C1667" s="89">
        <f t="shared" si="817"/>
        <v>3.1009221856947988E-9</v>
      </c>
      <c r="D1667" s="90">
        <f t="shared" si="805"/>
        <v>7205.03</v>
      </c>
      <c r="E1667" s="91">
        <f t="shared" si="820"/>
        <v>7245.38</v>
      </c>
      <c r="F1667" s="92">
        <f t="shared" si="821"/>
        <v>46497</v>
      </c>
      <c r="G1667" s="93">
        <f t="shared" si="798"/>
        <v>5.6002542668107669E-3</v>
      </c>
      <c r="H1667" s="94">
        <f t="shared" si="822"/>
        <v>46559</v>
      </c>
      <c r="I1667" s="94">
        <f t="shared" si="799"/>
        <v>46559</v>
      </c>
      <c r="J1667" s="95">
        <f t="shared" si="806"/>
        <v>21</v>
      </c>
      <c r="K1667" s="95">
        <f t="shared" si="819"/>
        <v>11</v>
      </c>
      <c r="L1667" s="8">
        <f t="shared" si="807"/>
        <v>1.0029295600000001</v>
      </c>
      <c r="M1667" s="96">
        <f t="shared" si="818"/>
        <v>1.0056002500000001</v>
      </c>
      <c r="N1667" s="96">
        <f t="shared" si="813"/>
        <v>1.2959693835805983</v>
      </c>
      <c r="O1667" s="89">
        <f t="shared" si="816"/>
        <v>1.299766</v>
      </c>
      <c r="P1667" s="89">
        <f t="shared" si="800"/>
        <v>0</v>
      </c>
      <c r="Q1667" s="11">
        <f t="shared" si="810"/>
        <v>0</v>
      </c>
      <c r="R1667" s="7">
        <f t="shared" si="808"/>
        <v>0</v>
      </c>
      <c r="S1667" s="89">
        <f t="shared" si="815"/>
        <v>0</v>
      </c>
      <c r="T1667" s="98">
        <f t="shared" si="809"/>
        <v>8.5000000000000006E-2</v>
      </c>
      <c r="U1667" s="97">
        <f t="shared" si="814"/>
        <v>11</v>
      </c>
      <c r="V1667" s="97">
        <v>252</v>
      </c>
      <c r="W1667" s="96">
        <f t="shared" si="801"/>
        <v>1.0035673789999999</v>
      </c>
      <c r="X1667" s="89">
        <f t="shared" si="802"/>
        <v>0</v>
      </c>
      <c r="Y1667" s="137">
        <f t="shared" si="803"/>
        <v>0</v>
      </c>
      <c r="Z1667" s="99" t="str">
        <f t="shared" si="811"/>
        <v>J=</v>
      </c>
      <c r="AA1667" s="94">
        <f t="shared" si="812"/>
        <v>46559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04"/>
        <v>46544</v>
      </c>
      <c r="B1668" s="89">
        <f t="shared" si="797"/>
        <v>0</v>
      </c>
      <c r="C1668" s="89">
        <f t="shared" si="817"/>
        <v>3.1009221856947988E-9</v>
      </c>
      <c r="D1668" s="90">
        <f t="shared" si="805"/>
        <v>7205.03</v>
      </c>
      <c r="E1668" s="91">
        <f t="shared" si="820"/>
        <v>7245.38</v>
      </c>
      <c r="F1668" s="92">
        <f t="shared" si="821"/>
        <v>46497</v>
      </c>
      <c r="G1668" s="93">
        <f t="shared" si="798"/>
        <v>5.6002542668107669E-3</v>
      </c>
      <c r="H1668" s="94">
        <f t="shared" si="822"/>
        <v>46559</v>
      </c>
      <c r="I1668" s="94">
        <f t="shared" si="799"/>
        <v>46559</v>
      </c>
      <c r="J1668" s="95">
        <f t="shared" si="806"/>
        <v>21</v>
      </c>
      <c r="K1668" s="95">
        <f t="shared" si="819"/>
        <v>11</v>
      </c>
      <c r="L1668" s="8">
        <f t="shared" si="807"/>
        <v>1.0029295600000001</v>
      </c>
      <c r="M1668" s="96">
        <f t="shared" si="818"/>
        <v>1.0056002500000001</v>
      </c>
      <c r="N1668" s="96">
        <f t="shared" si="813"/>
        <v>1.2959693835805983</v>
      </c>
      <c r="O1668" s="89">
        <f t="shared" si="816"/>
        <v>1.299766</v>
      </c>
      <c r="P1668" s="89">
        <f t="shared" si="800"/>
        <v>0</v>
      </c>
      <c r="Q1668" s="11">
        <f t="shared" si="810"/>
        <v>0</v>
      </c>
      <c r="R1668" s="7">
        <f t="shared" si="808"/>
        <v>0</v>
      </c>
      <c r="S1668" s="89">
        <f t="shared" si="815"/>
        <v>0</v>
      </c>
      <c r="T1668" s="98">
        <f t="shared" si="809"/>
        <v>8.5000000000000006E-2</v>
      </c>
      <c r="U1668" s="97">
        <f t="shared" si="814"/>
        <v>11</v>
      </c>
      <c r="V1668" s="97">
        <v>252</v>
      </c>
      <c r="W1668" s="96">
        <f t="shared" si="801"/>
        <v>1.0035673789999999</v>
      </c>
      <c r="X1668" s="89">
        <f t="shared" si="802"/>
        <v>0</v>
      </c>
      <c r="Y1668" s="137">
        <f t="shared" si="803"/>
        <v>0</v>
      </c>
      <c r="Z1668" s="99" t="str">
        <f t="shared" si="811"/>
        <v>J=</v>
      </c>
      <c r="AA1668" s="94">
        <f t="shared" si="812"/>
        <v>46559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04"/>
        <v>46545</v>
      </c>
      <c r="B1669" s="89">
        <f t="shared" si="797"/>
        <v>0</v>
      </c>
      <c r="C1669" s="89">
        <f t="shared" si="817"/>
        <v>3.1009221856947988E-9</v>
      </c>
      <c r="D1669" s="90">
        <f t="shared" si="805"/>
        <v>7205.03</v>
      </c>
      <c r="E1669" s="91">
        <f t="shared" si="820"/>
        <v>7245.38</v>
      </c>
      <c r="F1669" s="92">
        <f t="shared" si="821"/>
        <v>46497</v>
      </c>
      <c r="G1669" s="93">
        <f t="shared" si="798"/>
        <v>5.6002542668107669E-3</v>
      </c>
      <c r="H1669" s="94">
        <f t="shared" si="822"/>
        <v>46559</v>
      </c>
      <c r="I1669" s="94">
        <f t="shared" si="799"/>
        <v>46559</v>
      </c>
      <c r="J1669" s="95">
        <f t="shared" si="806"/>
        <v>21</v>
      </c>
      <c r="K1669" s="95">
        <f t="shared" si="819"/>
        <v>11</v>
      </c>
      <c r="L1669" s="8">
        <f t="shared" si="807"/>
        <v>1.0029295600000001</v>
      </c>
      <c r="M1669" s="96">
        <f t="shared" si="818"/>
        <v>1.0056002500000001</v>
      </c>
      <c r="N1669" s="96">
        <f t="shared" si="813"/>
        <v>1.2959693835805983</v>
      </c>
      <c r="O1669" s="89">
        <f t="shared" si="816"/>
        <v>1.299766</v>
      </c>
      <c r="P1669" s="89">
        <f t="shared" si="800"/>
        <v>0</v>
      </c>
      <c r="Q1669" s="11">
        <f t="shared" si="810"/>
        <v>0</v>
      </c>
      <c r="R1669" s="7">
        <f t="shared" si="808"/>
        <v>0</v>
      </c>
      <c r="S1669" s="89">
        <f t="shared" si="815"/>
        <v>0</v>
      </c>
      <c r="T1669" s="98">
        <f t="shared" si="809"/>
        <v>8.5000000000000006E-2</v>
      </c>
      <c r="U1669" s="97">
        <f t="shared" si="814"/>
        <v>11</v>
      </c>
      <c r="V1669" s="97">
        <v>252</v>
      </c>
      <c r="W1669" s="96">
        <f t="shared" si="801"/>
        <v>1.0035673789999999</v>
      </c>
      <c r="X1669" s="89">
        <f t="shared" si="802"/>
        <v>0</v>
      </c>
      <c r="Y1669" s="137">
        <f t="shared" si="803"/>
        <v>0</v>
      </c>
      <c r="Z1669" s="99" t="str">
        <f t="shared" si="811"/>
        <v>J=</v>
      </c>
      <c r="AA1669" s="94">
        <f t="shared" si="812"/>
        <v>46559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04"/>
        <v>46546</v>
      </c>
      <c r="B1670" s="89">
        <f t="shared" si="797"/>
        <v>0</v>
      </c>
      <c r="C1670" s="89">
        <f t="shared" si="817"/>
        <v>3.1009221856947988E-9</v>
      </c>
      <c r="D1670" s="90">
        <f t="shared" si="805"/>
        <v>7205.03</v>
      </c>
      <c r="E1670" s="91">
        <f t="shared" si="820"/>
        <v>7245.38</v>
      </c>
      <c r="F1670" s="92">
        <f t="shared" si="821"/>
        <v>46497</v>
      </c>
      <c r="G1670" s="93">
        <f t="shared" si="798"/>
        <v>5.6002542668107669E-3</v>
      </c>
      <c r="H1670" s="94">
        <f t="shared" si="822"/>
        <v>46559</v>
      </c>
      <c r="I1670" s="94">
        <f t="shared" si="799"/>
        <v>46559</v>
      </c>
      <c r="J1670" s="95">
        <f t="shared" si="806"/>
        <v>21</v>
      </c>
      <c r="K1670" s="95">
        <f t="shared" si="819"/>
        <v>12</v>
      </c>
      <c r="L1670" s="8">
        <f t="shared" si="807"/>
        <v>1.0031963100000001</v>
      </c>
      <c r="M1670" s="96">
        <f t="shared" si="818"/>
        <v>1.0056002500000001</v>
      </c>
      <c r="N1670" s="96">
        <f t="shared" si="813"/>
        <v>1.2959693835805983</v>
      </c>
      <c r="O1670" s="89">
        <f t="shared" si="816"/>
        <v>1.3001117</v>
      </c>
      <c r="P1670" s="89">
        <f t="shared" si="800"/>
        <v>0</v>
      </c>
      <c r="Q1670" s="11">
        <f t="shared" si="810"/>
        <v>0</v>
      </c>
      <c r="R1670" s="7">
        <f t="shared" si="808"/>
        <v>0</v>
      </c>
      <c r="S1670" s="89">
        <f t="shared" si="815"/>
        <v>0</v>
      </c>
      <c r="T1670" s="98">
        <f t="shared" si="809"/>
        <v>8.5000000000000006E-2</v>
      </c>
      <c r="U1670" s="97">
        <f t="shared" si="814"/>
        <v>12</v>
      </c>
      <c r="V1670" s="97">
        <v>252</v>
      </c>
      <c r="W1670" s="96">
        <f t="shared" si="801"/>
        <v>1.003892317</v>
      </c>
      <c r="X1670" s="89">
        <f t="shared" si="802"/>
        <v>0</v>
      </c>
      <c r="Y1670" s="137">
        <f t="shared" si="803"/>
        <v>0</v>
      </c>
      <c r="Z1670" s="99" t="str">
        <f t="shared" si="811"/>
        <v>J=</v>
      </c>
      <c r="AA1670" s="94">
        <f t="shared" si="812"/>
        <v>46559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04"/>
        <v>46547</v>
      </c>
      <c r="B1671" s="89">
        <f t="shared" si="797"/>
        <v>0</v>
      </c>
      <c r="C1671" s="89">
        <f t="shared" si="817"/>
        <v>3.1009221856947988E-9</v>
      </c>
      <c r="D1671" s="90">
        <f t="shared" si="805"/>
        <v>7205.03</v>
      </c>
      <c r="E1671" s="91">
        <f t="shared" si="820"/>
        <v>7245.38</v>
      </c>
      <c r="F1671" s="92">
        <f t="shared" si="821"/>
        <v>46497</v>
      </c>
      <c r="G1671" s="93">
        <f t="shared" si="798"/>
        <v>5.6002542668107669E-3</v>
      </c>
      <c r="H1671" s="94">
        <f t="shared" si="822"/>
        <v>46559</v>
      </c>
      <c r="I1671" s="94">
        <f t="shared" si="799"/>
        <v>46559</v>
      </c>
      <c r="J1671" s="95">
        <f t="shared" si="806"/>
        <v>21</v>
      </c>
      <c r="K1671" s="95">
        <f t="shared" si="819"/>
        <v>13</v>
      </c>
      <c r="L1671" s="8">
        <f t="shared" si="807"/>
        <v>1.0034631300000001</v>
      </c>
      <c r="M1671" s="96">
        <f t="shared" si="818"/>
        <v>1.0056002500000001</v>
      </c>
      <c r="N1671" s="96">
        <f t="shared" si="813"/>
        <v>1.2959693835805983</v>
      </c>
      <c r="O1671" s="89">
        <f t="shared" si="816"/>
        <v>1.3004574900000001</v>
      </c>
      <c r="P1671" s="89">
        <f t="shared" si="800"/>
        <v>0</v>
      </c>
      <c r="Q1671" s="11">
        <f t="shared" si="810"/>
        <v>0</v>
      </c>
      <c r="R1671" s="7">
        <f t="shared" si="808"/>
        <v>0</v>
      </c>
      <c r="S1671" s="89">
        <f t="shared" si="815"/>
        <v>0</v>
      </c>
      <c r="T1671" s="98">
        <f t="shared" si="809"/>
        <v>8.5000000000000006E-2</v>
      </c>
      <c r="U1671" s="97">
        <f t="shared" si="814"/>
        <v>13</v>
      </c>
      <c r="V1671" s="97">
        <v>252</v>
      </c>
      <c r="W1671" s="96">
        <f t="shared" si="801"/>
        <v>1.0042173590000001</v>
      </c>
      <c r="X1671" s="89">
        <f t="shared" si="802"/>
        <v>0</v>
      </c>
      <c r="Y1671" s="137">
        <f t="shared" si="803"/>
        <v>0</v>
      </c>
      <c r="Z1671" s="99" t="str">
        <f t="shared" si="811"/>
        <v>J=</v>
      </c>
      <c r="AA1671" s="94">
        <f t="shared" si="812"/>
        <v>46559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04"/>
        <v>46548</v>
      </c>
      <c r="B1672" s="89">
        <f t="shared" si="797"/>
        <v>0</v>
      </c>
      <c r="C1672" s="89">
        <f t="shared" si="817"/>
        <v>3.1009221856947988E-9</v>
      </c>
      <c r="D1672" s="90">
        <f t="shared" si="805"/>
        <v>7205.03</v>
      </c>
      <c r="E1672" s="91">
        <f t="shared" si="820"/>
        <v>7245.38</v>
      </c>
      <c r="F1672" s="92">
        <f t="shared" si="821"/>
        <v>46497</v>
      </c>
      <c r="G1672" s="93">
        <f t="shared" si="798"/>
        <v>5.6002542668107669E-3</v>
      </c>
      <c r="H1672" s="94">
        <f t="shared" si="822"/>
        <v>46559</v>
      </c>
      <c r="I1672" s="94">
        <f t="shared" si="799"/>
        <v>46559</v>
      </c>
      <c r="J1672" s="95">
        <f t="shared" si="806"/>
        <v>21</v>
      </c>
      <c r="K1672" s="95">
        <f t="shared" si="819"/>
        <v>14</v>
      </c>
      <c r="L1672" s="8">
        <f t="shared" si="807"/>
        <v>1.0037300199999999</v>
      </c>
      <c r="M1672" s="96">
        <f t="shared" si="818"/>
        <v>1.0056002500000001</v>
      </c>
      <c r="N1672" s="96">
        <f t="shared" si="813"/>
        <v>1.2959693835805983</v>
      </c>
      <c r="O1672" s="89">
        <f t="shared" si="816"/>
        <v>1.3008033699999999</v>
      </c>
      <c r="P1672" s="89">
        <f t="shared" si="800"/>
        <v>0</v>
      </c>
      <c r="Q1672" s="11">
        <f t="shared" si="810"/>
        <v>0</v>
      </c>
      <c r="R1672" s="7">
        <f t="shared" si="808"/>
        <v>0</v>
      </c>
      <c r="S1672" s="89">
        <f t="shared" si="815"/>
        <v>0</v>
      </c>
      <c r="T1672" s="98">
        <f t="shared" si="809"/>
        <v>8.5000000000000006E-2</v>
      </c>
      <c r="U1672" s="97">
        <f t="shared" si="814"/>
        <v>14</v>
      </c>
      <c r="V1672" s="97">
        <v>252</v>
      </c>
      <c r="W1672" s="96">
        <f t="shared" si="801"/>
        <v>1.0045425079999999</v>
      </c>
      <c r="X1672" s="89">
        <f t="shared" si="802"/>
        <v>0</v>
      </c>
      <c r="Y1672" s="137">
        <f t="shared" si="803"/>
        <v>0</v>
      </c>
      <c r="Z1672" s="99" t="str">
        <f t="shared" si="811"/>
        <v>J=</v>
      </c>
      <c r="AA1672" s="94">
        <f t="shared" si="812"/>
        <v>46559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04"/>
        <v>46549</v>
      </c>
      <c r="B1673" s="89">
        <f t="shared" si="797"/>
        <v>0</v>
      </c>
      <c r="C1673" s="89">
        <f t="shared" si="817"/>
        <v>3.1009221856947988E-9</v>
      </c>
      <c r="D1673" s="90">
        <f t="shared" si="805"/>
        <v>7205.03</v>
      </c>
      <c r="E1673" s="91">
        <f t="shared" si="820"/>
        <v>7245.38</v>
      </c>
      <c r="F1673" s="92">
        <f t="shared" si="821"/>
        <v>46497</v>
      </c>
      <c r="G1673" s="93">
        <f t="shared" si="798"/>
        <v>5.6002542668107669E-3</v>
      </c>
      <c r="H1673" s="94">
        <f t="shared" si="822"/>
        <v>46559</v>
      </c>
      <c r="I1673" s="94">
        <f t="shared" si="799"/>
        <v>46559</v>
      </c>
      <c r="J1673" s="95">
        <f t="shared" si="806"/>
        <v>21</v>
      </c>
      <c r="K1673" s="95">
        <f t="shared" si="819"/>
        <v>15</v>
      </c>
      <c r="L1673" s="8">
        <f t="shared" si="807"/>
        <v>1.0039969799999999</v>
      </c>
      <c r="M1673" s="96">
        <f t="shared" si="818"/>
        <v>1.0056002500000001</v>
      </c>
      <c r="N1673" s="96">
        <f t="shared" si="813"/>
        <v>1.2959693835805983</v>
      </c>
      <c r="O1673" s="89">
        <f t="shared" si="816"/>
        <v>1.30114934</v>
      </c>
      <c r="P1673" s="89">
        <f t="shared" si="800"/>
        <v>0</v>
      </c>
      <c r="Q1673" s="11">
        <f t="shared" si="810"/>
        <v>0</v>
      </c>
      <c r="R1673" s="7">
        <f t="shared" si="808"/>
        <v>0</v>
      </c>
      <c r="S1673" s="89">
        <f t="shared" si="815"/>
        <v>0</v>
      </c>
      <c r="T1673" s="98">
        <f t="shared" si="809"/>
        <v>8.5000000000000006E-2</v>
      </c>
      <c r="U1673" s="97">
        <f t="shared" si="814"/>
        <v>15</v>
      </c>
      <c r="V1673" s="97">
        <v>252</v>
      </c>
      <c r="W1673" s="96">
        <f t="shared" si="801"/>
        <v>1.0048677610000001</v>
      </c>
      <c r="X1673" s="89">
        <f t="shared" si="802"/>
        <v>0</v>
      </c>
      <c r="Y1673" s="137">
        <f t="shared" si="803"/>
        <v>0</v>
      </c>
      <c r="Z1673" s="99" t="str">
        <f t="shared" si="811"/>
        <v>J=</v>
      </c>
      <c r="AA1673" s="94">
        <f t="shared" si="812"/>
        <v>46559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04"/>
        <v>46550</v>
      </c>
      <c r="B1674" s="89">
        <f t="shared" ref="B1674:B1737" si="823">(P1674+X1674)</f>
        <v>0</v>
      </c>
      <c r="C1674" s="89">
        <f t="shared" si="817"/>
        <v>3.1009221856947988E-9</v>
      </c>
      <c r="D1674" s="90">
        <f t="shared" si="805"/>
        <v>7205.03</v>
      </c>
      <c r="E1674" s="91">
        <f t="shared" si="820"/>
        <v>7245.38</v>
      </c>
      <c r="F1674" s="92">
        <f t="shared" si="821"/>
        <v>46497</v>
      </c>
      <c r="G1674" s="93">
        <f t="shared" ref="G1674:G1737" si="824">(E1674/D1674)-1</f>
        <v>5.6002542668107669E-3</v>
      </c>
      <c r="H1674" s="94">
        <f t="shared" si="822"/>
        <v>46559</v>
      </c>
      <c r="I1674" s="94">
        <f t="shared" ref="I1674:I1737" si="825">IF(A1674&gt;I1673,H1674,I1673)</f>
        <v>46559</v>
      </c>
      <c r="J1674" s="95">
        <f t="shared" si="806"/>
        <v>21</v>
      </c>
      <c r="K1674" s="95">
        <f t="shared" si="819"/>
        <v>16</v>
      </c>
      <c r="L1674" s="8">
        <f t="shared" si="807"/>
        <v>1.0042640199999999</v>
      </c>
      <c r="M1674" s="96">
        <f t="shared" si="818"/>
        <v>1.0056002500000001</v>
      </c>
      <c r="N1674" s="96">
        <f t="shared" si="813"/>
        <v>1.2959693835805983</v>
      </c>
      <c r="O1674" s="89">
        <f t="shared" si="816"/>
        <v>1.30149542</v>
      </c>
      <c r="P1674" s="89">
        <f t="shared" ref="P1674:P1737" si="826">TRUNC(C1674*O1674,8)</f>
        <v>0</v>
      </c>
      <c r="Q1674" s="11">
        <f t="shared" si="810"/>
        <v>0</v>
      </c>
      <c r="R1674" s="7">
        <f t="shared" si="808"/>
        <v>0</v>
      </c>
      <c r="S1674" s="89">
        <f t="shared" si="815"/>
        <v>0</v>
      </c>
      <c r="T1674" s="98">
        <f t="shared" si="809"/>
        <v>8.5000000000000006E-2</v>
      </c>
      <c r="U1674" s="97">
        <f t="shared" si="814"/>
        <v>16</v>
      </c>
      <c r="V1674" s="97">
        <v>252</v>
      </c>
      <c r="W1674" s="96">
        <f t="shared" ref="W1674:W1737" si="827">ROUND((1+T1674)^TRUNC((U1674/V1674),9),9)</f>
        <v>1.0051931190000001</v>
      </c>
      <c r="X1674" s="89">
        <f t="shared" ref="X1674:X1737" si="828">TRUNC((P1674*(W1674-1)),8)</f>
        <v>0</v>
      </c>
      <c r="Y1674" s="137">
        <f t="shared" ref="Y1674:Y1737" si="829">IF(AND(Q1674&gt;0,Z1674&lt;&gt;"INCORPJ="),S1674+X1674,0)</f>
        <v>0</v>
      </c>
      <c r="Z1674" s="99" t="str">
        <f t="shared" si="811"/>
        <v>J=</v>
      </c>
      <c r="AA1674" s="94">
        <f t="shared" si="812"/>
        <v>46559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30">(A1674+1)</f>
        <v>46551</v>
      </c>
      <c r="B1675" s="89">
        <f t="shared" si="823"/>
        <v>0</v>
      </c>
      <c r="C1675" s="89">
        <f t="shared" si="817"/>
        <v>3.1009221856947988E-9</v>
      </c>
      <c r="D1675" s="90">
        <f t="shared" ref="D1675:D1738" si="831">IF(E1675=E1674,D1674,E1674)</f>
        <v>7205.03</v>
      </c>
      <c r="E1675" s="91">
        <f t="shared" si="820"/>
        <v>7245.38</v>
      </c>
      <c r="F1675" s="92">
        <f t="shared" si="821"/>
        <v>46497</v>
      </c>
      <c r="G1675" s="93">
        <f t="shared" si="824"/>
        <v>5.6002542668107669E-3</v>
      </c>
      <c r="H1675" s="94">
        <f t="shared" si="822"/>
        <v>46559</v>
      </c>
      <c r="I1675" s="94">
        <f t="shared" si="825"/>
        <v>46559</v>
      </c>
      <c r="J1675" s="95">
        <f t="shared" ref="J1675:J1738" si="832">IF(I1675=I1674,J1674,NETWORKDAYS(I1674,I1675,$AD$201:$AD$502)-1)</f>
        <v>21</v>
      </c>
      <c r="K1675" s="95">
        <f t="shared" si="819"/>
        <v>16</v>
      </c>
      <c r="L1675" s="8">
        <f t="shared" ref="L1675:L1738" si="833">IF(E1675&lt;D1675,1,TRUNC((E1675/D1675)^TRUNC((K1675/J1675),9),8))</f>
        <v>1.0042640199999999</v>
      </c>
      <c r="M1675" s="96">
        <f t="shared" si="818"/>
        <v>1.0056002500000001</v>
      </c>
      <c r="N1675" s="96">
        <f t="shared" si="813"/>
        <v>1.2959693835805983</v>
      </c>
      <c r="O1675" s="89">
        <f t="shared" si="816"/>
        <v>1.30149542</v>
      </c>
      <c r="P1675" s="89">
        <f t="shared" si="826"/>
        <v>0</v>
      </c>
      <c r="Q1675" s="11">
        <f t="shared" si="810"/>
        <v>0</v>
      </c>
      <c r="R1675" s="7">
        <f t="shared" ref="R1675:R1738" si="834">IF(Q1675&gt;0,VLOOKUP($A1675,$AD$10:$AI$200,6),0)</f>
        <v>0</v>
      </c>
      <c r="S1675" s="89">
        <f t="shared" si="815"/>
        <v>0</v>
      </c>
      <c r="T1675" s="98">
        <f t="shared" ref="T1675:T1738" si="835">(T1674)</f>
        <v>8.5000000000000006E-2</v>
      </c>
      <c r="U1675" s="97">
        <f t="shared" si="814"/>
        <v>16</v>
      </c>
      <c r="V1675" s="97">
        <v>252</v>
      </c>
      <c r="W1675" s="96">
        <f t="shared" si="827"/>
        <v>1.0051931190000001</v>
      </c>
      <c r="X1675" s="89">
        <f t="shared" si="828"/>
        <v>0</v>
      </c>
      <c r="Y1675" s="137">
        <f t="shared" si="829"/>
        <v>0</v>
      </c>
      <c r="Z1675" s="99" t="str">
        <f t="shared" si="811"/>
        <v>J=</v>
      </c>
      <c r="AA1675" s="94">
        <f t="shared" si="812"/>
        <v>46559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30"/>
        <v>46552</v>
      </c>
      <c r="B1676" s="89">
        <f t="shared" si="823"/>
        <v>0</v>
      </c>
      <c r="C1676" s="89">
        <f t="shared" si="817"/>
        <v>3.1009221856947988E-9</v>
      </c>
      <c r="D1676" s="90">
        <f t="shared" si="831"/>
        <v>7205.03</v>
      </c>
      <c r="E1676" s="91">
        <f t="shared" si="820"/>
        <v>7245.38</v>
      </c>
      <c r="F1676" s="92">
        <f t="shared" si="821"/>
        <v>46497</v>
      </c>
      <c r="G1676" s="93">
        <f t="shared" si="824"/>
        <v>5.6002542668107669E-3</v>
      </c>
      <c r="H1676" s="94">
        <f t="shared" si="822"/>
        <v>46559</v>
      </c>
      <c r="I1676" s="94">
        <f t="shared" si="825"/>
        <v>46559</v>
      </c>
      <c r="J1676" s="95">
        <f t="shared" si="832"/>
        <v>21</v>
      </c>
      <c r="K1676" s="95">
        <f t="shared" si="819"/>
        <v>16</v>
      </c>
      <c r="L1676" s="8">
        <f t="shared" si="833"/>
        <v>1.0042640199999999</v>
      </c>
      <c r="M1676" s="96">
        <f t="shared" si="818"/>
        <v>1.0056002500000001</v>
      </c>
      <c r="N1676" s="96">
        <f t="shared" si="813"/>
        <v>1.2959693835805983</v>
      </c>
      <c r="O1676" s="89">
        <f t="shared" si="816"/>
        <v>1.30149542</v>
      </c>
      <c r="P1676" s="89">
        <f t="shared" si="826"/>
        <v>0</v>
      </c>
      <c r="Q1676" s="11">
        <f t="shared" ref="Q1676:Q1739" si="836">IF(VLOOKUP(A1676,AD$10:AK$200,8)=VLOOKUP(A1675,AD$10:AK$200,8),0,VLOOKUP(A1676,AD$10:AK$200,8))</f>
        <v>0</v>
      </c>
      <c r="R1676" s="7">
        <f t="shared" si="834"/>
        <v>0</v>
      </c>
      <c r="S1676" s="89">
        <f t="shared" si="815"/>
        <v>0</v>
      </c>
      <c r="T1676" s="98">
        <f t="shared" si="835"/>
        <v>8.5000000000000006E-2</v>
      </c>
      <c r="U1676" s="97">
        <f t="shared" si="814"/>
        <v>16</v>
      </c>
      <c r="V1676" s="97">
        <v>252</v>
      </c>
      <c r="W1676" s="96">
        <f t="shared" si="827"/>
        <v>1.0051931190000001</v>
      </c>
      <c r="X1676" s="89">
        <f t="shared" si="828"/>
        <v>0</v>
      </c>
      <c r="Y1676" s="137">
        <f t="shared" si="829"/>
        <v>0</v>
      </c>
      <c r="Z1676" s="99" t="str">
        <f t="shared" ref="Z1676:Z1739" si="837">IF($Q1675&gt;0,VLOOKUP($A1675,$AD$10:$AM$200,9),Z1675)</f>
        <v>J=</v>
      </c>
      <c r="AA1676" s="94">
        <f t="shared" ref="AA1676:AA1739" si="838">IF($Q1675&gt;0,VLOOKUP($A1675,$AD$10:$AM$200,10),AA1675)</f>
        <v>46559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30"/>
        <v>46553</v>
      </c>
      <c r="B1677" s="89">
        <f t="shared" si="823"/>
        <v>0</v>
      </c>
      <c r="C1677" s="89">
        <f t="shared" si="817"/>
        <v>3.1009221856947988E-9</v>
      </c>
      <c r="D1677" s="90">
        <f t="shared" si="831"/>
        <v>7205.03</v>
      </c>
      <c r="E1677" s="91">
        <f t="shared" si="820"/>
        <v>7245.38</v>
      </c>
      <c r="F1677" s="92">
        <f t="shared" si="821"/>
        <v>46497</v>
      </c>
      <c r="G1677" s="93">
        <f t="shared" si="824"/>
        <v>5.6002542668107669E-3</v>
      </c>
      <c r="H1677" s="94">
        <f t="shared" si="822"/>
        <v>46559</v>
      </c>
      <c r="I1677" s="94">
        <f t="shared" si="825"/>
        <v>46559</v>
      </c>
      <c r="J1677" s="95">
        <f t="shared" si="832"/>
        <v>21</v>
      </c>
      <c r="K1677" s="95">
        <f t="shared" si="819"/>
        <v>17</v>
      </c>
      <c r="L1677" s="8">
        <f t="shared" si="833"/>
        <v>1.00453112</v>
      </c>
      <c r="M1677" s="96">
        <f t="shared" si="818"/>
        <v>1.0056002500000001</v>
      </c>
      <c r="N1677" s="96">
        <f t="shared" si="813"/>
        <v>1.2959693835805983</v>
      </c>
      <c r="O1677" s="89">
        <f t="shared" si="816"/>
        <v>1.3018415699999999</v>
      </c>
      <c r="P1677" s="89">
        <f t="shared" si="826"/>
        <v>0</v>
      </c>
      <c r="Q1677" s="11">
        <f t="shared" si="836"/>
        <v>0</v>
      </c>
      <c r="R1677" s="7">
        <f t="shared" si="834"/>
        <v>0</v>
      </c>
      <c r="S1677" s="89">
        <f t="shared" si="815"/>
        <v>0</v>
      </c>
      <c r="T1677" s="98">
        <f t="shared" si="835"/>
        <v>8.5000000000000006E-2</v>
      </c>
      <c r="U1677" s="97">
        <f t="shared" si="814"/>
        <v>17</v>
      </c>
      <c r="V1677" s="97">
        <v>252</v>
      </c>
      <c r="W1677" s="96">
        <f t="shared" si="827"/>
        <v>1.005518583</v>
      </c>
      <c r="X1677" s="89">
        <f t="shared" si="828"/>
        <v>0</v>
      </c>
      <c r="Y1677" s="137">
        <f t="shared" si="829"/>
        <v>0</v>
      </c>
      <c r="Z1677" s="99" t="str">
        <f t="shared" si="837"/>
        <v>J=</v>
      </c>
      <c r="AA1677" s="94">
        <f t="shared" si="838"/>
        <v>46559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30"/>
        <v>46554</v>
      </c>
      <c r="B1678" s="89">
        <f t="shared" si="823"/>
        <v>0</v>
      </c>
      <c r="C1678" s="89">
        <f t="shared" si="817"/>
        <v>3.1009221856947988E-9</v>
      </c>
      <c r="D1678" s="90">
        <f t="shared" si="831"/>
        <v>7205.03</v>
      </c>
      <c r="E1678" s="91">
        <f t="shared" si="820"/>
        <v>7245.38</v>
      </c>
      <c r="F1678" s="92">
        <f t="shared" si="821"/>
        <v>46497</v>
      </c>
      <c r="G1678" s="93">
        <f t="shared" si="824"/>
        <v>5.6002542668107669E-3</v>
      </c>
      <c r="H1678" s="94">
        <f t="shared" si="822"/>
        <v>46559</v>
      </c>
      <c r="I1678" s="94">
        <f t="shared" si="825"/>
        <v>46559</v>
      </c>
      <c r="J1678" s="95">
        <f t="shared" si="832"/>
        <v>21</v>
      </c>
      <c r="K1678" s="95">
        <f t="shared" si="819"/>
        <v>18</v>
      </c>
      <c r="L1678" s="8">
        <f t="shared" si="833"/>
        <v>1.0047983</v>
      </c>
      <c r="M1678" s="96">
        <f t="shared" si="818"/>
        <v>1.0056002500000001</v>
      </c>
      <c r="N1678" s="96">
        <f t="shared" si="813"/>
        <v>1.2959693835805983</v>
      </c>
      <c r="O1678" s="89">
        <f t="shared" si="816"/>
        <v>1.30218783</v>
      </c>
      <c r="P1678" s="89">
        <f t="shared" si="826"/>
        <v>0</v>
      </c>
      <c r="Q1678" s="11">
        <f t="shared" si="836"/>
        <v>0</v>
      </c>
      <c r="R1678" s="7">
        <f t="shared" si="834"/>
        <v>0</v>
      </c>
      <c r="S1678" s="89">
        <f t="shared" si="815"/>
        <v>0</v>
      </c>
      <c r="T1678" s="98">
        <f t="shared" si="835"/>
        <v>8.5000000000000006E-2</v>
      </c>
      <c r="U1678" s="97">
        <f t="shared" si="814"/>
        <v>18</v>
      </c>
      <c r="V1678" s="97">
        <v>252</v>
      </c>
      <c r="W1678" s="96">
        <f t="shared" si="827"/>
        <v>1.005844153</v>
      </c>
      <c r="X1678" s="89">
        <f t="shared" si="828"/>
        <v>0</v>
      </c>
      <c r="Y1678" s="137">
        <f t="shared" si="829"/>
        <v>0</v>
      </c>
      <c r="Z1678" s="99" t="str">
        <f t="shared" si="837"/>
        <v>J=</v>
      </c>
      <c r="AA1678" s="94">
        <f t="shared" si="838"/>
        <v>46559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30"/>
        <v>46555</v>
      </c>
      <c r="B1679" s="89">
        <f t="shared" si="823"/>
        <v>0</v>
      </c>
      <c r="C1679" s="89">
        <f t="shared" si="817"/>
        <v>3.1009221856947988E-9</v>
      </c>
      <c r="D1679" s="90">
        <f t="shared" si="831"/>
        <v>7205.03</v>
      </c>
      <c r="E1679" s="91">
        <f t="shared" si="820"/>
        <v>7245.38</v>
      </c>
      <c r="F1679" s="92">
        <f t="shared" si="821"/>
        <v>46497</v>
      </c>
      <c r="G1679" s="93">
        <f t="shared" si="824"/>
        <v>5.6002542668107669E-3</v>
      </c>
      <c r="H1679" s="94">
        <f t="shared" si="822"/>
        <v>46559</v>
      </c>
      <c r="I1679" s="94">
        <f t="shared" si="825"/>
        <v>46559</v>
      </c>
      <c r="J1679" s="95">
        <f t="shared" si="832"/>
        <v>21</v>
      </c>
      <c r="K1679" s="95">
        <f t="shared" si="819"/>
        <v>19</v>
      </c>
      <c r="L1679" s="8">
        <f t="shared" si="833"/>
        <v>1.0050655399999999</v>
      </c>
      <c r="M1679" s="96">
        <f t="shared" si="818"/>
        <v>1.0056002500000001</v>
      </c>
      <c r="N1679" s="96">
        <f t="shared" si="813"/>
        <v>1.2959693835805983</v>
      </c>
      <c r="O1679" s="89">
        <f t="shared" si="816"/>
        <v>1.30253416</v>
      </c>
      <c r="P1679" s="89">
        <f t="shared" si="826"/>
        <v>0</v>
      </c>
      <c r="Q1679" s="11">
        <f t="shared" si="836"/>
        <v>0</v>
      </c>
      <c r="R1679" s="7">
        <f t="shared" si="834"/>
        <v>0</v>
      </c>
      <c r="S1679" s="89">
        <f t="shared" si="815"/>
        <v>0</v>
      </c>
      <c r="T1679" s="98">
        <f t="shared" si="835"/>
        <v>8.5000000000000006E-2</v>
      </c>
      <c r="U1679" s="97">
        <f t="shared" si="814"/>
        <v>19</v>
      </c>
      <c r="V1679" s="97">
        <v>252</v>
      </c>
      <c r="W1679" s="96">
        <f t="shared" si="827"/>
        <v>1.0061698269999999</v>
      </c>
      <c r="X1679" s="89">
        <f t="shared" si="828"/>
        <v>0</v>
      </c>
      <c r="Y1679" s="137">
        <f t="shared" si="829"/>
        <v>0</v>
      </c>
      <c r="Z1679" s="99" t="str">
        <f t="shared" si="837"/>
        <v>J=</v>
      </c>
      <c r="AA1679" s="94">
        <f t="shared" si="838"/>
        <v>46559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30"/>
        <v>46556</v>
      </c>
      <c r="B1680" s="89">
        <f t="shared" si="823"/>
        <v>0</v>
      </c>
      <c r="C1680" s="89">
        <f t="shared" si="817"/>
        <v>3.1009221856947988E-9</v>
      </c>
      <c r="D1680" s="90">
        <f t="shared" si="831"/>
        <v>7205.03</v>
      </c>
      <c r="E1680" s="91">
        <f t="shared" si="820"/>
        <v>7245.38</v>
      </c>
      <c r="F1680" s="92">
        <f t="shared" si="821"/>
        <v>46497</v>
      </c>
      <c r="G1680" s="93">
        <f t="shared" si="824"/>
        <v>5.6002542668107669E-3</v>
      </c>
      <c r="H1680" s="94">
        <f t="shared" si="822"/>
        <v>46559</v>
      </c>
      <c r="I1680" s="94">
        <f t="shared" si="825"/>
        <v>46559</v>
      </c>
      <c r="J1680" s="95">
        <f t="shared" si="832"/>
        <v>21</v>
      </c>
      <c r="K1680" s="95">
        <f t="shared" si="819"/>
        <v>20</v>
      </c>
      <c r="L1680" s="8">
        <f t="shared" si="833"/>
        <v>1.00533286</v>
      </c>
      <c r="M1680" s="96">
        <f t="shared" si="818"/>
        <v>1.0056002500000001</v>
      </c>
      <c r="N1680" s="96">
        <f t="shared" si="813"/>
        <v>1.2959693835805983</v>
      </c>
      <c r="O1680" s="89">
        <f t="shared" si="816"/>
        <v>1.3028805999999999</v>
      </c>
      <c r="P1680" s="89">
        <f t="shared" si="826"/>
        <v>0</v>
      </c>
      <c r="Q1680" s="11">
        <f t="shared" si="836"/>
        <v>0</v>
      </c>
      <c r="R1680" s="7">
        <f t="shared" si="834"/>
        <v>0</v>
      </c>
      <c r="S1680" s="89">
        <f t="shared" si="815"/>
        <v>0</v>
      </c>
      <c r="T1680" s="98">
        <f t="shared" si="835"/>
        <v>8.5000000000000006E-2</v>
      </c>
      <c r="U1680" s="97">
        <f t="shared" si="814"/>
        <v>20</v>
      </c>
      <c r="V1680" s="97">
        <v>252</v>
      </c>
      <c r="W1680" s="96">
        <f t="shared" si="827"/>
        <v>1.006495608</v>
      </c>
      <c r="X1680" s="89">
        <f t="shared" si="828"/>
        <v>0</v>
      </c>
      <c r="Y1680" s="137">
        <f t="shared" si="829"/>
        <v>0</v>
      </c>
      <c r="Z1680" s="99" t="str">
        <f t="shared" si="837"/>
        <v>J=</v>
      </c>
      <c r="AA1680" s="94">
        <f t="shared" si="838"/>
        <v>46559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30"/>
        <v>46557</v>
      </c>
      <c r="B1681" s="89">
        <f t="shared" si="823"/>
        <v>0</v>
      </c>
      <c r="C1681" s="89">
        <f t="shared" si="817"/>
        <v>3.1009221856947988E-9</v>
      </c>
      <c r="D1681" s="90">
        <f t="shared" si="831"/>
        <v>7205.03</v>
      </c>
      <c r="E1681" s="91">
        <f t="shared" si="820"/>
        <v>7245.38</v>
      </c>
      <c r="F1681" s="92">
        <f t="shared" si="821"/>
        <v>46497</v>
      </c>
      <c r="G1681" s="93">
        <f t="shared" si="824"/>
        <v>5.6002542668107669E-3</v>
      </c>
      <c r="H1681" s="94">
        <f t="shared" si="822"/>
        <v>46559</v>
      </c>
      <c r="I1681" s="94">
        <f t="shared" si="825"/>
        <v>46559</v>
      </c>
      <c r="J1681" s="95">
        <f t="shared" si="832"/>
        <v>21</v>
      </c>
      <c r="K1681" s="95">
        <f t="shared" si="819"/>
        <v>21</v>
      </c>
      <c r="L1681" s="8">
        <f t="shared" si="833"/>
        <v>1.0056002500000001</v>
      </c>
      <c r="M1681" s="96">
        <f t="shared" si="818"/>
        <v>1.0056002500000001</v>
      </c>
      <c r="N1681" s="96">
        <f t="shared" si="813"/>
        <v>1.2959693835805983</v>
      </c>
      <c r="O1681" s="89">
        <f t="shared" si="816"/>
        <v>1.30322713</v>
      </c>
      <c r="P1681" s="89">
        <f t="shared" si="826"/>
        <v>0</v>
      </c>
      <c r="Q1681" s="11">
        <f t="shared" si="836"/>
        <v>0</v>
      </c>
      <c r="R1681" s="7">
        <f t="shared" si="834"/>
        <v>0</v>
      </c>
      <c r="S1681" s="89">
        <f t="shared" si="815"/>
        <v>0</v>
      </c>
      <c r="T1681" s="98">
        <f t="shared" si="835"/>
        <v>8.5000000000000006E-2</v>
      </c>
      <c r="U1681" s="97">
        <f t="shared" si="814"/>
        <v>21</v>
      </c>
      <c r="V1681" s="97">
        <v>252</v>
      </c>
      <c r="W1681" s="96">
        <f t="shared" si="827"/>
        <v>1.0068214929999999</v>
      </c>
      <c r="X1681" s="89">
        <f t="shared" si="828"/>
        <v>0</v>
      </c>
      <c r="Y1681" s="137">
        <f t="shared" si="829"/>
        <v>0</v>
      </c>
      <c r="Z1681" s="99" t="str">
        <f t="shared" si="837"/>
        <v>J=</v>
      </c>
      <c r="AA1681" s="94">
        <f t="shared" si="838"/>
        <v>46559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30"/>
        <v>46558</v>
      </c>
      <c r="B1682" s="89">
        <f t="shared" si="823"/>
        <v>0</v>
      </c>
      <c r="C1682" s="89">
        <f t="shared" si="817"/>
        <v>3.1009221856947988E-9</v>
      </c>
      <c r="D1682" s="90">
        <f t="shared" si="831"/>
        <v>7205.03</v>
      </c>
      <c r="E1682" s="91">
        <f t="shared" si="820"/>
        <v>7245.38</v>
      </c>
      <c r="F1682" s="92">
        <f t="shared" si="821"/>
        <v>46497</v>
      </c>
      <c r="G1682" s="93">
        <f t="shared" si="824"/>
        <v>5.6002542668107669E-3</v>
      </c>
      <c r="H1682" s="94">
        <f t="shared" si="822"/>
        <v>46588</v>
      </c>
      <c r="I1682" s="94">
        <f t="shared" si="825"/>
        <v>46559</v>
      </c>
      <c r="J1682" s="95">
        <f t="shared" si="832"/>
        <v>21</v>
      </c>
      <c r="K1682" s="95">
        <f t="shared" si="819"/>
        <v>21</v>
      </c>
      <c r="L1682" s="8">
        <f t="shared" si="833"/>
        <v>1.0056002500000001</v>
      </c>
      <c r="M1682" s="96">
        <f t="shared" si="818"/>
        <v>1.0056002500000001</v>
      </c>
      <c r="N1682" s="96">
        <f t="shared" si="813"/>
        <v>1.2959693835805983</v>
      </c>
      <c r="O1682" s="89">
        <f t="shared" si="816"/>
        <v>1.30322713</v>
      </c>
      <c r="P1682" s="89">
        <f t="shared" si="826"/>
        <v>0</v>
      </c>
      <c r="Q1682" s="11">
        <f t="shared" si="836"/>
        <v>0</v>
      </c>
      <c r="R1682" s="7">
        <f t="shared" si="834"/>
        <v>0</v>
      </c>
      <c r="S1682" s="89">
        <f t="shared" si="815"/>
        <v>0</v>
      </c>
      <c r="T1682" s="98">
        <f t="shared" si="835"/>
        <v>8.5000000000000006E-2</v>
      </c>
      <c r="U1682" s="97">
        <f t="shared" si="814"/>
        <v>21</v>
      </c>
      <c r="V1682" s="97">
        <v>252</v>
      </c>
      <c r="W1682" s="96">
        <f t="shared" si="827"/>
        <v>1.0068214929999999</v>
      </c>
      <c r="X1682" s="89">
        <f t="shared" si="828"/>
        <v>0</v>
      </c>
      <c r="Y1682" s="137">
        <f t="shared" si="829"/>
        <v>0</v>
      </c>
      <c r="Z1682" s="99" t="str">
        <f t="shared" si="837"/>
        <v>J=</v>
      </c>
      <c r="AA1682" s="94">
        <f t="shared" si="838"/>
        <v>46559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30"/>
        <v>46559</v>
      </c>
      <c r="B1683" s="89">
        <f t="shared" si="823"/>
        <v>0</v>
      </c>
      <c r="C1683" s="89">
        <f t="shared" si="817"/>
        <v>3.1009221856947988E-9</v>
      </c>
      <c r="D1683" s="90">
        <f t="shared" si="831"/>
        <v>7205.03</v>
      </c>
      <c r="E1683" s="91">
        <f t="shared" si="820"/>
        <v>7245.38</v>
      </c>
      <c r="F1683" s="92">
        <f t="shared" si="821"/>
        <v>46497</v>
      </c>
      <c r="G1683" s="93">
        <f t="shared" si="824"/>
        <v>5.6002542668107669E-3</v>
      </c>
      <c r="H1683" s="94">
        <f t="shared" si="822"/>
        <v>46588</v>
      </c>
      <c r="I1683" s="94">
        <f t="shared" si="825"/>
        <v>46559</v>
      </c>
      <c r="J1683" s="95">
        <f t="shared" si="832"/>
        <v>21</v>
      </c>
      <c r="K1683" s="95">
        <f t="shared" si="819"/>
        <v>21</v>
      </c>
      <c r="L1683" s="8">
        <f t="shared" si="833"/>
        <v>1.0056002500000001</v>
      </c>
      <c r="M1683" s="96">
        <f t="shared" si="818"/>
        <v>1.0056002500000001</v>
      </c>
      <c r="N1683" s="96">
        <f t="shared" si="813"/>
        <v>1.2959693835805983</v>
      </c>
      <c r="O1683" s="89">
        <f t="shared" si="816"/>
        <v>1.30322713</v>
      </c>
      <c r="P1683" s="89">
        <f t="shared" si="826"/>
        <v>0</v>
      </c>
      <c r="Q1683" s="11">
        <f t="shared" si="836"/>
        <v>55</v>
      </c>
      <c r="R1683" s="7">
        <f t="shared" si="834"/>
        <v>6.7799999999999999E-2</v>
      </c>
      <c r="S1683" s="89">
        <f t="shared" si="815"/>
        <v>0</v>
      </c>
      <c r="T1683" s="98">
        <f t="shared" si="835"/>
        <v>8.5000000000000006E-2</v>
      </c>
      <c r="U1683" s="97">
        <f t="shared" si="814"/>
        <v>21</v>
      </c>
      <c r="V1683" s="97">
        <v>252</v>
      </c>
      <c r="W1683" s="96">
        <f t="shared" si="827"/>
        <v>1.0068214929999999</v>
      </c>
      <c r="X1683" s="89">
        <f t="shared" si="828"/>
        <v>0</v>
      </c>
      <c r="Y1683" s="137">
        <f t="shared" si="829"/>
        <v>0</v>
      </c>
      <c r="Z1683" s="99" t="str">
        <f t="shared" si="837"/>
        <v>J=</v>
      </c>
      <c r="AA1683" s="94">
        <f t="shared" si="838"/>
        <v>46559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30"/>
        <v>46560</v>
      </c>
      <c r="B1684" s="89">
        <f t="shared" si="823"/>
        <v>0</v>
      </c>
      <c r="C1684" s="89">
        <f t="shared" si="817"/>
        <v>3.1009221856947988E-9</v>
      </c>
      <c r="D1684" s="90">
        <f t="shared" si="831"/>
        <v>7205.03</v>
      </c>
      <c r="E1684" s="91">
        <f t="shared" si="820"/>
        <v>7245.38</v>
      </c>
      <c r="F1684" s="92">
        <f t="shared" si="821"/>
        <v>46528</v>
      </c>
      <c r="G1684" s="93">
        <f t="shared" si="824"/>
        <v>5.6002542668107669E-3</v>
      </c>
      <c r="H1684" s="94">
        <f t="shared" si="822"/>
        <v>46588</v>
      </c>
      <c r="I1684" s="94">
        <f t="shared" si="825"/>
        <v>46588</v>
      </c>
      <c r="J1684" s="95">
        <f t="shared" si="832"/>
        <v>21</v>
      </c>
      <c r="K1684" s="95">
        <f t="shared" si="819"/>
        <v>1</v>
      </c>
      <c r="L1684" s="8">
        <f t="shared" si="833"/>
        <v>1.0002659700000001</v>
      </c>
      <c r="M1684" s="96">
        <f t="shared" si="818"/>
        <v>1.0056002500000001</v>
      </c>
      <c r="N1684" s="96">
        <f t="shared" si="813"/>
        <v>1.3032271361209957</v>
      </c>
      <c r="O1684" s="89">
        <f t="shared" si="816"/>
        <v>1.30357375</v>
      </c>
      <c r="P1684" s="89">
        <f t="shared" si="826"/>
        <v>0</v>
      </c>
      <c r="Q1684" s="11">
        <f t="shared" si="836"/>
        <v>0</v>
      </c>
      <c r="R1684" s="7">
        <f t="shared" si="834"/>
        <v>0</v>
      </c>
      <c r="S1684" s="89">
        <f t="shared" si="815"/>
        <v>0</v>
      </c>
      <c r="T1684" s="98">
        <f t="shared" si="835"/>
        <v>8.5000000000000006E-2</v>
      </c>
      <c r="U1684" s="97">
        <f t="shared" si="814"/>
        <v>1</v>
      </c>
      <c r="V1684" s="97">
        <v>252</v>
      </c>
      <c r="W1684" s="96">
        <f t="shared" si="827"/>
        <v>1.0003237819999999</v>
      </c>
      <c r="X1684" s="89">
        <f t="shared" si="828"/>
        <v>0</v>
      </c>
      <c r="Y1684" s="137">
        <f t="shared" si="829"/>
        <v>0</v>
      </c>
      <c r="Z1684" s="99" t="str">
        <f t="shared" si="837"/>
        <v>J=</v>
      </c>
      <c r="AA1684" s="94">
        <f t="shared" si="838"/>
        <v>46588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30"/>
        <v>46561</v>
      </c>
      <c r="B1685" s="89">
        <f t="shared" si="823"/>
        <v>0</v>
      </c>
      <c r="C1685" s="89">
        <f t="shared" si="817"/>
        <v>3.1009221856947988E-9</v>
      </c>
      <c r="D1685" s="90">
        <f t="shared" si="831"/>
        <v>7205.03</v>
      </c>
      <c r="E1685" s="91">
        <f t="shared" si="820"/>
        <v>7245.38</v>
      </c>
      <c r="F1685" s="92">
        <f t="shared" si="821"/>
        <v>46528</v>
      </c>
      <c r="G1685" s="93">
        <f t="shared" si="824"/>
        <v>5.6002542668107669E-3</v>
      </c>
      <c r="H1685" s="94">
        <f t="shared" si="822"/>
        <v>46588</v>
      </c>
      <c r="I1685" s="94">
        <f t="shared" si="825"/>
        <v>46588</v>
      </c>
      <c r="J1685" s="95">
        <f t="shared" si="832"/>
        <v>21</v>
      </c>
      <c r="K1685" s="95">
        <f t="shared" si="819"/>
        <v>2</v>
      </c>
      <c r="L1685" s="8">
        <f t="shared" si="833"/>
        <v>1.0005320099999999</v>
      </c>
      <c r="M1685" s="96">
        <f t="shared" si="818"/>
        <v>1.0056002500000001</v>
      </c>
      <c r="N1685" s="96">
        <f t="shared" si="813"/>
        <v>1.3032271361209957</v>
      </c>
      <c r="O1685" s="89">
        <f t="shared" si="816"/>
        <v>1.3039204600000001</v>
      </c>
      <c r="P1685" s="89">
        <f t="shared" si="826"/>
        <v>0</v>
      </c>
      <c r="Q1685" s="11">
        <f t="shared" si="836"/>
        <v>0</v>
      </c>
      <c r="R1685" s="7">
        <f t="shared" si="834"/>
        <v>0</v>
      </c>
      <c r="S1685" s="89">
        <f t="shared" si="815"/>
        <v>0</v>
      </c>
      <c r="T1685" s="98">
        <f t="shared" si="835"/>
        <v>8.5000000000000006E-2</v>
      </c>
      <c r="U1685" s="97">
        <f t="shared" si="814"/>
        <v>2</v>
      </c>
      <c r="V1685" s="97">
        <v>252</v>
      </c>
      <c r="W1685" s="96">
        <f t="shared" si="827"/>
        <v>1.00064767</v>
      </c>
      <c r="X1685" s="89">
        <f t="shared" si="828"/>
        <v>0</v>
      </c>
      <c r="Y1685" s="137">
        <f t="shared" si="829"/>
        <v>0</v>
      </c>
      <c r="Z1685" s="99" t="str">
        <f t="shared" si="837"/>
        <v>J=</v>
      </c>
      <c r="AA1685" s="94">
        <f t="shared" si="838"/>
        <v>46588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30"/>
        <v>46562</v>
      </c>
      <c r="B1686" s="89">
        <f t="shared" si="823"/>
        <v>0</v>
      </c>
      <c r="C1686" s="89">
        <f t="shared" si="817"/>
        <v>3.1009221856947988E-9</v>
      </c>
      <c r="D1686" s="90">
        <f t="shared" si="831"/>
        <v>7205.03</v>
      </c>
      <c r="E1686" s="91">
        <f t="shared" si="820"/>
        <v>7245.38</v>
      </c>
      <c r="F1686" s="92">
        <f t="shared" si="821"/>
        <v>46528</v>
      </c>
      <c r="G1686" s="93">
        <f t="shared" si="824"/>
        <v>5.6002542668107669E-3</v>
      </c>
      <c r="H1686" s="94">
        <f t="shared" si="822"/>
        <v>46588</v>
      </c>
      <c r="I1686" s="94">
        <f t="shared" si="825"/>
        <v>46588</v>
      </c>
      <c r="J1686" s="95">
        <f t="shared" si="832"/>
        <v>21</v>
      </c>
      <c r="K1686" s="95">
        <f t="shared" si="819"/>
        <v>3</v>
      </c>
      <c r="L1686" s="8">
        <f t="shared" si="833"/>
        <v>1.00079812</v>
      </c>
      <c r="M1686" s="96">
        <f t="shared" si="818"/>
        <v>1.0056002500000001</v>
      </c>
      <c r="N1686" s="96">
        <f t="shared" si="813"/>
        <v>1.3032271361209957</v>
      </c>
      <c r="O1686" s="89">
        <f t="shared" si="816"/>
        <v>1.30426726</v>
      </c>
      <c r="P1686" s="89">
        <f t="shared" si="826"/>
        <v>0</v>
      </c>
      <c r="Q1686" s="11">
        <f t="shared" si="836"/>
        <v>0</v>
      </c>
      <c r="R1686" s="7">
        <f t="shared" si="834"/>
        <v>0</v>
      </c>
      <c r="S1686" s="89">
        <f t="shared" si="815"/>
        <v>0</v>
      </c>
      <c r="T1686" s="98">
        <f t="shared" si="835"/>
        <v>8.5000000000000006E-2</v>
      </c>
      <c r="U1686" s="97">
        <f t="shared" si="814"/>
        <v>3</v>
      </c>
      <c r="V1686" s="97">
        <v>252</v>
      </c>
      <c r="W1686" s="96">
        <f t="shared" si="827"/>
        <v>1.000971662</v>
      </c>
      <c r="X1686" s="89">
        <f t="shared" si="828"/>
        <v>0</v>
      </c>
      <c r="Y1686" s="137">
        <f t="shared" si="829"/>
        <v>0</v>
      </c>
      <c r="Z1686" s="99" t="str">
        <f t="shared" si="837"/>
        <v>J=</v>
      </c>
      <c r="AA1686" s="94">
        <f t="shared" si="838"/>
        <v>46588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30"/>
        <v>46563</v>
      </c>
      <c r="B1687" s="89">
        <f t="shared" si="823"/>
        <v>0</v>
      </c>
      <c r="C1687" s="89">
        <f t="shared" si="817"/>
        <v>3.1009221856947988E-9</v>
      </c>
      <c r="D1687" s="90">
        <f t="shared" si="831"/>
        <v>7205.03</v>
      </c>
      <c r="E1687" s="91">
        <f t="shared" si="820"/>
        <v>7245.38</v>
      </c>
      <c r="F1687" s="92">
        <f t="shared" si="821"/>
        <v>46528</v>
      </c>
      <c r="G1687" s="93">
        <f t="shared" si="824"/>
        <v>5.6002542668107669E-3</v>
      </c>
      <c r="H1687" s="94">
        <f t="shared" si="822"/>
        <v>46588</v>
      </c>
      <c r="I1687" s="94">
        <f t="shared" si="825"/>
        <v>46588</v>
      </c>
      <c r="J1687" s="95">
        <f t="shared" si="832"/>
        <v>21</v>
      </c>
      <c r="K1687" s="95">
        <f t="shared" si="819"/>
        <v>4</v>
      </c>
      <c r="L1687" s="8">
        <f t="shared" si="833"/>
        <v>1.0010642999999999</v>
      </c>
      <c r="M1687" s="96">
        <f t="shared" si="818"/>
        <v>1.0056002500000001</v>
      </c>
      <c r="N1687" s="96">
        <f t="shared" si="813"/>
        <v>1.3032271361209957</v>
      </c>
      <c r="O1687" s="89">
        <f t="shared" si="816"/>
        <v>1.3046141600000001</v>
      </c>
      <c r="P1687" s="89">
        <f t="shared" si="826"/>
        <v>0</v>
      </c>
      <c r="Q1687" s="11">
        <f t="shared" si="836"/>
        <v>0</v>
      </c>
      <c r="R1687" s="7">
        <f t="shared" si="834"/>
        <v>0</v>
      </c>
      <c r="S1687" s="89">
        <f t="shared" si="815"/>
        <v>0</v>
      </c>
      <c r="T1687" s="98">
        <f t="shared" si="835"/>
        <v>8.5000000000000006E-2</v>
      </c>
      <c r="U1687" s="97">
        <f t="shared" si="814"/>
        <v>4</v>
      </c>
      <c r="V1687" s="97">
        <v>252</v>
      </c>
      <c r="W1687" s="96">
        <f t="shared" si="827"/>
        <v>1.001295759</v>
      </c>
      <c r="X1687" s="89">
        <f t="shared" si="828"/>
        <v>0</v>
      </c>
      <c r="Y1687" s="137">
        <f t="shared" si="829"/>
        <v>0</v>
      </c>
      <c r="Z1687" s="99" t="str">
        <f t="shared" si="837"/>
        <v>J=</v>
      </c>
      <c r="AA1687" s="94">
        <f t="shared" si="838"/>
        <v>46588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30"/>
        <v>46564</v>
      </c>
      <c r="B1688" s="89">
        <f t="shared" si="823"/>
        <v>0</v>
      </c>
      <c r="C1688" s="89">
        <f t="shared" si="817"/>
        <v>3.1009221856947988E-9</v>
      </c>
      <c r="D1688" s="90">
        <f t="shared" si="831"/>
        <v>7205.03</v>
      </c>
      <c r="E1688" s="91">
        <f t="shared" si="820"/>
        <v>7245.38</v>
      </c>
      <c r="F1688" s="92">
        <f t="shared" si="821"/>
        <v>46528</v>
      </c>
      <c r="G1688" s="93">
        <f t="shared" si="824"/>
        <v>5.6002542668107669E-3</v>
      </c>
      <c r="H1688" s="94">
        <f t="shared" si="822"/>
        <v>46588</v>
      </c>
      <c r="I1688" s="94">
        <f t="shared" si="825"/>
        <v>46588</v>
      </c>
      <c r="J1688" s="95">
        <f t="shared" si="832"/>
        <v>21</v>
      </c>
      <c r="K1688" s="95">
        <f t="shared" si="819"/>
        <v>5</v>
      </c>
      <c r="L1688" s="8">
        <f t="shared" si="833"/>
        <v>1.00133055</v>
      </c>
      <c r="M1688" s="96">
        <f t="shared" si="818"/>
        <v>1.0056002500000001</v>
      </c>
      <c r="N1688" s="96">
        <f t="shared" si="813"/>
        <v>1.3032271361209957</v>
      </c>
      <c r="O1688" s="89">
        <f t="shared" si="816"/>
        <v>1.3049611400000001</v>
      </c>
      <c r="P1688" s="89">
        <f t="shared" si="826"/>
        <v>0</v>
      </c>
      <c r="Q1688" s="11">
        <f t="shared" si="836"/>
        <v>0</v>
      </c>
      <c r="R1688" s="7">
        <f t="shared" si="834"/>
        <v>0</v>
      </c>
      <c r="S1688" s="89">
        <f t="shared" si="815"/>
        <v>0</v>
      </c>
      <c r="T1688" s="98">
        <f t="shared" si="835"/>
        <v>8.5000000000000006E-2</v>
      </c>
      <c r="U1688" s="97">
        <f t="shared" si="814"/>
        <v>5</v>
      </c>
      <c r="V1688" s="97">
        <v>252</v>
      </c>
      <c r="W1688" s="96">
        <f t="shared" si="827"/>
        <v>1.0016199610000001</v>
      </c>
      <c r="X1688" s="89">
        <f t="shared" si="828"/>
        <v>0</v>
      </c>
      <c r="Y1688" s="137">
        <f t="shared" si="829"/>
        <v>0</v>
      </c>
      <c r="Z1688" s="99" t="str">
        <f t="shared" si="837"/>
        <v>J=</v>
      </c>
      <c r="AA1688" s="94">
        <f t="shared" si="838"/>
        <v>46588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30"/>
        <v>46565</v>
      </c>
      <c r="B1689" s="89">
        <f t="shared" si="823"/>
        <v>0</v>
      </c>
      <c r="C1689" s="89">
        <f t="shared" si="817"/>
        <v>3.1009221856947988E-9</v>
      </c>
      <c r="D1689" s="90">
        <f t="shared" si="831"/>
        <v>7205.03</v>
      </c>
      <c r="E1689" s="91">
        <f t="shared" si="820"/>
        <v>7245.38</v>
      </c>
      <c r="F1689" s="92">
        <f t="shared" si="821"/>
        <v>46528</v>
      </c>
      <c r="G1689" s="93">
        <f t="shared" si="824"/>
        <v>5.6002542668107669E-3</v>
      </c>
      <c r="H1689" s="94">
        <f t="shared" si="822"/>
        <v>46588</v>
      </c>
      <c r="I1689" s="94">
        <f t="shared" si="825"/>
        <v>46588</v>
      </c>
      <c r="J1689" s="95">
        <f t="shared" si="832"/>
        <v>21</v>
      </c>
      <c r="K1689" s="95">
        <f t="shared" si="819"/>
        <v>5</v>
      </c>
      <c r="L1689" s="8">
        <f t="shared" si="833"/>
        <v>1.00133055</v>
      </c>
      <c r="M1689" s="96">
        <f t="shared" si="818"/>
        <v>1.0056002500000001</v>
      </c>
      <c r="N1689" s="96">
        <f t="shared" si="813"/>
        <v>1.3032271361209957</v>
      </c>
      <c r="O1689" s="89">
        <f t="shared" si="816"/>
        <v>1.3049611400000001</v>
      </c>
      <c r="P1689" s="89">
        <f t="shared" si="826"/>
        <v>0</v>
      </c>
      <c r="Q1689" s="11">
        <f t="shared" si="836"/>
        <v>0</v>
      </c>
      <c r="R1689" s="7">
        <f t="shared" si="834"/>
        <v>0</v>
      </c>
      <c r="S1689" s="89">
        <f t="shared" si="815"/>
        <v>0</v>
      </c>
      <c r="T1689" s="98">
        <f t="shared" si="835"/>
        <v>8.5000000000000006E-2</v>
      </c>
      <c r="U1689" s="97">
        <f t="shared" si="814"/>
        <v>5</v>
      </c>
      <c r="V1689" s="97">
        <v>252</v>
      </c>
      <c r="W1689" s="96">
        <f t="shared" si="827"/>
        <v>1.0016199610000001</v>
      </c>
      <c r="X1689" s="89">
        <f t="shared" si="828"/>
        <v>0</v>
      </c>
      <c r="Y1689" s="137">
        <f t="shared" si="829"/>
        <v>0</v>
      </c>
      <c r="Z1689" s="99" t="str">
        <f t="shared" si="837"/>
        <v>J=</v>
      </c>
      <c r="AA1689" s="94">
        <f t="shared" si="838"/>
        <v>46588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30"/>
        <v>46566</v>
      </c>
      <c r="B1690" s="89">
        <f t="shared" si="823"/>
        <v>0</v>
      </c>
      <c r="C1690" s="89">
        <f t="shared" si="817"/>
        <v>3.1009221856947988E-9</v>
      </c>
      <c r="D1690" s="90">
        <f t="shared" si="831"/>
        <v>7205.03</v>
      </c>
      <c r="E1690" s="91">
        <f t="shared" si="820"/>
        <v>7245.38</v>
      </c>
      <c r="F1690" s="92">
        <f t="shared" si="821"/>
        <v>46528</v>
      </c>
      <c r="G1690" s="93">
        <f t="shared" si="824"/>
        <v>5.6002542668107669E-3</v>
      </c>
      <c r="H1690" s="94">
        <f t="shared" si="822"/>
        <v>46588</v>
      </c>
      <c r="I1690" s="94">
        <f t="shared" si="825"/>
        <v>46588</v>
      </c>
      <c r="J1690" s="95">
        <f t="shared" si="832"/>
        <v>21</v>
      </c>
      <c r="K1690" s="95">
        <f t="shared" si="819"/>
        <v>5</v>
      </c>
      <c r="L1690" s="8">
        <f t="shared" si="833"/>
        <v>1.00133055</v>
      </c>
      <c r="M1690" s="96">
        <f t="shared" si="818"/>
        <v>1.0056002500000001</v>
      </c>
      <c r="N1690" s="96">
        <f t="shared" si="813"/>
        <v>1.3032271361209957</v>
      </c>
      <c r="O1690" s="89">
        <f t="shared" si="816"/>
        <v>1.3049611400000001</v>
      </c>
      <c r="P1690" s="89">
        <f t="shared" si="826"/>
        <v>0</v>
      </c>
      <c r="Q1690" s="11">
        <f t="shared" si="836"/>
        <v>0</v>
      </c>
      <c r="R1690" s="7">
        <f t="shared" si="834"/>
        <v>0</v>
      </c>
      <c r="S1690" s="89">
        <f t="shared" si="815"/>
        <v>0</v>
      </c>
      <c r="T1690" s="98">
        <f t="shared" si="835"/>
        <v>8.5000000000000006E-2</v>
      </c>
      <c r="U1690" s="97">
        <f t="shared" si="814"/>
        <v>5</v>
      </c>
      <c r="V1690" s="97">
        <v>252</v>
      </c>
      <c r="W1690" s="96">
        <f t="shared" si="827"/>
        <v>1.0016199610000001</v>
      </c>
      <c r="X1690" s="89">
        <f t="shared" si="828"/>
        <v>0</v>
      </c>
      <c r="Y1690" s="137">
        <f t="shared" si="829"/>
        <v>0</v>
      </c>
      <c r="Z1690" s="99" t="str">
        <f t="shared" si="837"/>
        <v>J=</v>
      </c>
      <c r="AA1690" s="94">
        <f t="shared" si="838"/>
        <v>46588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30"/>
        <v>46567</v>
      </c>
      <c r="B1691" s="89">
        <f t="shared" si="823"/>
        <v>0</v>
      </c>
      <c r="C1691" s="89">
        <f t="shared" si="817"/>
        <v>3.1009221856947988E-9</v>
      </c>
      <c r="D1691" s="90">
        <f t="shared" si="831"/>
        <v>7205.03</v>
      </c>
      <c r="E1691" s="91">
        <f t="shared" si="820"/>
        <v>7245.38</v>
      </c>
      <c r="F1691" s="92">
        <f t="shared" si="821"/>
        <v>46528</v>
      </c>
      <c r="G1691" s="93">
        <f t="shared" si="824"/>
        <v>5.6002542668107669E-3</v>
      </c>
      <c r="H1691" s="94">
        <f t="shared" si="822"/>
        <v>46588</v>
      </c>
      <c r="I1691" s="94">
        <f t="shared" si="825"/>
        <v>46588</v>
      </c>
      <c r="J1691" s="95">
        <f t="shared" si="832"/>
        <v>21</v>
      </c>
      <c r="K1691" s="95">
        <f t="shared" si="819"/>
        <v>6</v>
      </c>
      <c r="L1691" s="8">
        <f t="shared" si="833"/>
        <v>1.0015968799999999</v>
      </c>
      <c r="M1691" s="96">
        <f t="shared" si="818"/>
        <v>1.0056002500000001</v>
      </c>
      <c r="N1691" s="96">
        <f t="shared" si="813"/>
        <v>1.3032271361209957</v>
      </c>
      <c r="O1691" s="89">
        <f t="shared" si="816"/>
        <v>1.3053082300000001</v>
      </c>
      <c r="P1691" s="89">
        <f t="shared" si="826"/>
        <v>0</v>
      </c>
      <c r="Q1691" s="11">
        <f t="shared" si="836"/>
        <v>0</v>
      </c>
      <c r="R1691" s="7">
        <f t="shared" si="834"/>
        <v>0</v>
      </c>
      <c r="S1691" s="89">
        <f t="shared" si="815"/>
        <v>0</v>
      </c>
      <c r="T1691" s="98">
        <f t="shared" si="835"/>
        <v>8.5000000000000006E-2</v>
      </c>
      <c r="U1691" s="97">
        <f t="shared" si="814"/>
        <v>6</v>
      </c>
      <c r="V1691" s="97">
        <v>252</v>
      </c>
      <c r="W1691" s="96">
        <f t="shared" si="827"/>
        <v>1.0019442679999999</v>
      </c>
      <c r="X1691" s="89">
        <f t="shared" si="828"/>
        <v>0</v>
      </c>
      <c r="Y1691" s="137">
        <f t="shared" si="829"/>
        <v>0</v>
      </c>
      <c r="Z1691" s="99" t="str">
        <f t="shared" si="837"/>
        <v>J=</v>
      </c>
      <c r="AA1691" s="94">
        <f t="shared" si="838"/>
        <v>46588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30"/>
        <v>46568</v>
      </c>
      <c r="B1692" s="89">
        <f t="shared" si="823"/>
        <v>0</v>
      </c>
      <c r="C1692" s="89">
        <f t="shared" si="817"/>
        <v>3.1009221856947988E-9</v>
      </c>
      <c r="D1692" s="90">
        <f t="shared" si="831"/>
        <v>7205.03</v>
      </c>
      <c r="E1692" s="91">
        <f t="shared" si="820"/>
        <v>7245.38</v>
      </c>
      <c r="F1692" s="92">
        <f t="shared" si="821"/>
        <v>46528</v>
      </c>
      <c r="G1692" s="93">
        <f t="shared" si="824"/>
        <v>5.6002542668107669E-3</v>
      </c>
      <c r="H1692" s="94">
        <f t="shared" si="822"/>
        <v>46588</v>
      </c>
      <c r="I1692" s="94">
        <f t="shared" si="825"/>
        <v>46588</v>
      </c>
      <c r="J1692" s="95">
        <f t="shared" si="832"/>
        <v>21</v>
      </c>
      <c r="K1692" s="95">
        <f t="shared" si="819"/>
        <v>7</v>
      </c>
      <c r="L1692" s="8">
        <f t="shared" si="833"/>
        <v>1.0018632700000001</v>
      </c>
      <c r="M1692" s="96">
        <f t="shared" si="818"/>
        <v>1.0056002500000001</v>
      </c>
      <c r="N1692" s="96">
        <f t="shared" si="813"/>
        <v>1.3032271361209957</v>
      </c>
      <c r="O1692" s="89">
        <f t="shared" si="816"/>
        <v>1.3056554</v>
      </c>
      <c r="P1692" s="89">
        <f t="shared" si="826"/>
        <v>0</v>
      </c>
      <c r="Q1692" s="11">
        <f t="shared" si="836"/>
        <v>0</v>
      </c>
      <c r="R1692" s="7">
        <f t="shared" si="834"/>
        <v>0</v>
      </c>
      <c r="S1692" s="89">
        <f t="shared" si="815"/>
        <v>0</v>
      </c>
      <c r="T1692" s="98">
        <f t="shared" si="835"/>
        <v>8.5000000000000006E-2</v>
      </c>
      <c r="U1692" s="97">
        <f t="shared" si="814"/>
        <v>7</v>
      </c>
      <c r="V1692" s="97">
        <v>252</v>
      </c>
      <c r="W1692" s="96">
        <f t="shared" si="827"/>
        <v>1.00226868</v>
      </c>
      <c r="X1692" s="89">
        <f t="shared" si="828"/>
        <v>0</v>
      </c>
      <c r="Y1692" s="137">
        <f t="shared" si="829"/>
        <v>0</v>
      </c>
      <c r="Z1692" s="99" t="str">
        <f t="shared" si="837"/>
        <v>J=</v>
      </c>
      <c r="AA1692" s="94">
        <f t="shared" si="838"/>
        <v>46588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30"/>
        <v>46569</v>
      </c>
      <c r="B1693" s="89">
        <f t="shared" si="823"/>
        <v>0</v>
      </c>
      <c r="C1693" s="89">
        <f t="shared" si="817"/>
        <v>3.1009221856947988E-9</v>
      </c>
      <c r="D1693" s="90">
        <f t="shared" si="831"/>
        <v>7205.03</v>
      </c>
      <c r="E1693" s="91">
        <f t="shared" si="820"/>
        <v>7245.38</v>
      </c>
      <c r="F1693" s="92">
        <f t="shared" si="821"/>
        <v>46528</v>
      </c>
      <c r="G1693" s="93">
        <f t="shared" si="824"/>
        <v>5.6002542668107669E-3</v>
      </c>
      <c r="H1693" s="94">
        <f t="shared" si="822"/>
        <v>46588</v>
      </c>
      <c r="I1693" s="94">
        <f t="shared" si="825"/>
        <v>46588</v>
      </c>
      <c r="J1693" s="95">
        <f t="shared" si="832"/>
        <v>21</v>
      </c>
      <c r="K1693" s="95">
        <f t="shared" si="819"/>
        <v>8</v>
      </c>
      <c r="L1693" s="8">
        <f t="shared" si="833"/>
        <v>1.00212974</v>
      </c>
      <c r="M1693" s="96">
        <f t="shared" si="818"/>
        <v>1.0056002500000001</v>
      </c>
      <c r="N1693" s="96">
        <f t="shared" si="813"/>
        <v>1.3032271361209957</v>
      </c>
      <c r="O1693" s="89">
        <f t="shared" si="816"/>
        <v>1.30600267</v>
      </c>
      <c r="P1693" s="89">
        <f t="shared" si="826"/>
        <v>0</v>
      </c>
      <c r="Q1693" s="11">
        <f t="shared" si="836"/>
        <v>0</v>
      </c>
      <c r="R1693" s="7">
        <f t="shared" si="834"/>
        <v>0</v>
      </c>
      <c r="S1693" s="89">
        <f t="shared" si="815"/>
        <v>0</v>
      </c>
      <c r="T1693" s="98">
        <f t="shared" si="835"/>
        <v>8.5000000000000006E-2</v>
      </c>
      <c r="U1693" s="97">
        <f t="shared" si="814"/>
        <v>8</v>
      </c>
      <c r="V1693" s="97">
        <v>252</v>
      </c>
      <c r="W1693" s="96">
        <f t="shared" si="827"/>
        <v>1.0025931969999999</v>
      </c>
      <c r="X1693" s="89">
        <f t="shared" si="828"/>
        <v>0</v>
      </c>
      <c r="Y1693" s="137">
        <f t="shared" si="829"/>
        <v>0</v>
      </c>
      <c r="Z1693" s="99" t="str">
        <f t="shared" si="837"/>
        <v>J=</v>
      </c>
      <c r="AA1693" s="94">
        <f t="shared" si="838"/>
        <v>46588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30"/>
        <v>46570</v>
      </c>
      <c r="B1694" s="89">
        <f t="shared" si="823"/>
        <v>0</v>
      </c>
      <c r="C1694" s="89">
        <f t="shared" si="817"/>
        <v>3.1009221856947988E-9</v>
      </c>
      <c r="D1694" s="90">
        <f t="shared" si="831"/>
        <v>7205.03</v>
      </c>
      <c r="E1694" s="91">
        <f t="shared" si="820"/>
        <v>7245.38</v>
      </c>
      <c r="F1694" s="92">
        <f t="shared" si="821"/>
        <v>46528</v>
      </c>
      <c r="G1694" s="93">
        <f t="shared" si="824"/>
        <v>5.6002542668107669E-3</v>
      </c>
      <c r="H1694" s="94">
        <f t="shared" si="822"/>
        <v>46588</v>
      </c>
      <c r="I1694" s="94">
        <f t="shared" si="825"/>
        <v>46588</v>
      </c>
      <c r="J1694" s="95">
        <f t="shared" si="832"/>
        <v>21</v>
      </c>
      <c r="K1694" s="95">
        <f t="shared" si="819"/>
        <v>9</v>
      </c>
      <c r="L1694" s="8">
        <f t="shared" si="833"/>
        <v>1.00239627</v>
      </c>
      <c r="M1694" s="96">
        <f t="shared" si="818"/>
        <v>1.0056002500000001</v>
      </c>
      <c r="N1694" s="96">
        <f t="shared" si="813"/>
        <v>1.3032271361209957</v>
      </c>
      <c r="O1694" s="89">
        <f t="shared" si="816"/>
        <v>1.30635002</v>
      </c>
      <c r="P1694" s="89">
        <f t="shared" si="826"/>
        <v>0</v>
      </c>
      <c r="Q1694" s="11">
        <f t="shared" si="836"/>
        <v>0</v>
      </c>
      <c r="R1694" s="7">
        <f t="shared" si="834"/>
        <v>0</v>
      </c>
      <c r="S1694" s="89">
        <f t="shared" si="815"/>
        <v>0</v>
      </c>
      <c r="T1694" s="98">
        <f t="shared" si="835"/>
        <v>8.5000000000000006E-2</v>
      </c>
      <c r="U1694" s="97">
        <f t="shared" si="814"/>
        <v>9</v>
      </c>
      <c r="V1694" s="97">
        <v>252</v>
      </c>
      <c r="W1694" s="96">
        <f t="shared" si="827"/>
        <v>1.0029178190000001</v>
      </c>
      <c r="X1694" s="89">
        <f t="shared" si="828"/>
        <v>0</v>
      </c>
      <c r="Y1694" s="137">
        <f t="shared" si="829"/>
        <v>0</v>
      </c>
      <c r="Z1694" s="99" t="str">
        <f t="shared" si="837"/>
        <v>J=</v>
      </c>
      <c r="AA1694" s="94">
        <f t="shared" si="838"/>
        <v>46588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30"/>
        <v>46571</v>
      </c>
      <c r="B1695" s="89">
        <f t="shared" si="823"/>
        <v>0</v>
      </c>
      <c r="C1695" s="89">
        <f t="shared" si="817"/>
        <v>3.1009221856947988E-9</v>
      </c>
      <c r="D1695" s="90">
        <f t="shared" si="831"/>
        <v>7205.03</v>
      </c>
      <c r="E1695" s="91">
        <f t="shared" si="820"/>
        <v>7245.38</v>
      </c>
      <c r="F1695" s="92">
        <f t="shared" si="821"/>
        <v>46528</v>
      </c>
      <c r="G1695" s="93">
        <f t="shared" si="824"/>
        <v>5.6002542668107669E-3</v>
      </c>
      <c r="H1695" s="94">
        <f t="shared" si="822"/>
        <v>46588</v>
      </c>
      <c r="I1695" s="94">
        <f t="shared" si="825"/>
        <v>46588</v>
      </c>
      <c r="J1695" s="95">
        <f t="shared" si="832"/>
        <v>21</v>
      </c>
      <c r="K1695" s="95">
        <f t="shared" si="819"/>
        <v>10</v>
      </c>
      <c r="L1695" s="8">
        <f t="shared" si="833"/>
        <v>1.0026628799999999</v>
      </c>
      <c r="M1695" s="96">
        <f t="shared" si="818"/>
        <v>1.0056002500000001</v>
      </c>
      <c r="N1695" s="96">
        <f t="shared" ref="N1695:N1758" si="839">IF(I1695&gt;I1694,N1694*M1695,N1694)</f>
        <v>1.3032271361209957</v>
      </c>
      <c r="O1695" s="89">
        <f t="shared" si="816"/>
        <v>1.30669747</v>
      </c>
      <c r="P1695" s="89">
        <f t="shared" si="826"/>
        <v>0</v>
      </c>
      <c r="Q1695" s="11">
        <f t="shared" si="836"/>
        <v>0</v>
      </c>
      <c r="R1695" s="7">
        <f t="shared" si="834"/>
        <v>0</v>
      </c>
      <c r="S1695" s="89">
        <f t="shared" si="815"/>
        <v>0</v>
      </c>
      <c r="T1695" s="98">
        <f t="shared" si="835"/>
        <v>8.5000000000000006E-2</v>
      </c>
      <c r="U1695" s="97">
        <f t="shared" si="814"/>
        <v>10</v>
      </c>
      <c r="V1695" s="97">
        <v>252</v>
      </c>
      <c r="W1695" s="96">
        <f t="shared" si="827"/>
        <v>1.0032425469999999</v>
      </c>
      <c r="X1695" s="89">
        <f t="shared" si="828"/>
        <v>0</v>
      </c>
      <c r="Y1695" s="137">
        <f t="shared" si="829"/>
        <v>0</v>
      </c>
      <c r="Z1695" s="99" t="str">
        <f t="shared" si="837"/>
        <v>J=</v>
      </c>
      <c r="AA1695" s="94">
        <f t="shared" si="838"/>
        <v>46588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30"/>
        <v>46572</v>
      </c>
      <c r="B1696" s="89">
        <f t="shared" si="823"/>
        <v>0</v>
      </c>
      <c r="C1696" s="89">
        <f t="shared" si="817"/>
        <v>3.1009221856947988E-9</v>
      </c>
      <c r="D1696" s="90">
        <f t="shared" si="831"/>
        <v>7205.03</v>
      </c>
      <c r="E1696" s="91">
        <f t="shared" si="820"/>
        <v>7245.38</v>
      </c>
      <c r="F1696" s="92">
        <f t="shared" si="821"/>
        <v>46528</v>
      </c>
      <c r="G1696" s="93">
        <f t="shared" si="824"/>
        <v>5.6002542668107669E-3</v>
      </c>
      <c r="H1696" s="94">
        <f t="shared" si="822"/>
        <v>46588</v>
      </c>
      <c r="I1696" s="94">
        <f t="shared" si="825"/>
        <v>46588</v>
      </c>
      <c r="J1696" s="95">
        <f t="shared" si="832"/>
        <v>21</v>
      </c>
      <c r="K1696" s="95">
        <f t="shared" si="819"/>
        <v>10</v>
      </c>
      <c r="L1696" s="8">
        <f t="shared" si="833"/>
        <v>1.0026628799999999</v>
      </c>
      <c r="M1696" s="96">
        <f t="shared" si="818"/>
        <v>1.0056002500000001</v>
      </c>
      <c r="N1696" s="96">
        <f t="shared" si="839"/>
        <v>1.3032271361209957</v>
      </c>
      <c r="O1696" s="89">
        <f t="shared" si="816"/>
        <v>1.30669747</v>
      </c>
      <c r="P1696" s="89">
        <f t="shared" si="826"/>
        <v>0</v>
      </c>
      <c r="Q1696" s="11">
        <f t="shared" si="836"/>
        <v>0</v>
      </c>
      <c r="R1696" s="7">
        <f t="shared" si="834"/>
        <v>0</v>
      </c>
      <c r="S1696" s="89">
        <f t="shared" si="815"/>
        <v>0</v>
      </c>
      <c r="T1696" s="98">
        <f t="shared" si="835"/>
        <v>8.5000000000000006E-2</v>
      </c>
      <c r="U1696" s="97">
        <f t="shared" si="814"/>
        <v>10</v>
      </c>
      <c r="V1696" s="97">
        <v>252</v>
      </c>
      <c r="W1696" s="96">
        <f t="shared" si="827"/>
        <v>1.0032425469999999</v>
      </c>
      <c r="X1696" s="89">
        <f t="shared" si="828"/>
        <v>0</v>
      </c>
      <c r="Y1696" s="137">
        <f t="shared" si="829"/>
        <v>0</v>
      </c>
      <c r="Z1696" s="99" t="str">
        <f t="shared" si="837"/>
        <v>J=</v>
      </c>
      <c r="AA1696" s="94">
        <f t="shared" si="838"/>
        <v>46588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30"/>
        <v>46573</v>
      </c>
      <c r="B1697" s="89">
        <f t="shared" si="823"/>
        <v>0</v>
      </c>
      <c r="C1697" s="89">
        <f t="shared" si="817"/>
        <v>3.1009221856947988E-9</v>
      </c>
      <c r="D1697" s="90">
        <f t="shared" si="831"/>
        <v>7205.03</v>
      </c>
      <c r="E1697" s="91">
        <f t="shared" si="820"/>
        <v>7245.38</v>
      </c>
      <c r="F1697" s="92">
        <f t="shared" si="821"/>
        <v>46528</v>
      </c>
      <c r="G1697" s="93">
        <f t="shared" si="824"/>
        <v>5.6002542668107669E-3</v>
      </c>
      <c r="H1697" s="94">
        <f t="shared" si="822"/>
        <v>46588</v>
      </c>
      <c r="I1697" s="94">
        <f t="shared" si="825"/>
        <v>46588</v>
      </c>
      <c r="J1697" s="95">
        <f t="shared" si="832"/>
        <v>21</v>
      </c>
      <c r="K1697" s="95">
        <f t="shared" si="819"/>
        <v>10</v>
      </c>
      <c r="L1697" s="8">
        <f t="shared" si="833"/>
        <v>1.0026628799999999</v>
      </c>
      <c r="M1697" s="96">
        <f t="shared" si="818"/>
        <v>1.0056002500000001</v>
      </c>
      <c r="N1697" s="96">
        <f t="shared" si="839"/>
        <v>1.3032271361209957</v>
      </c>
      <c r="O1697" s="89">
        <f t="shared" si="816"/>
        <v>1.30669747</v>
      </c>
      <c r="P1697" s="89">
        <f t="shared" si="826"/>
        <v>0</v>
      </c>
      <c r="Q1697" s="11">
        <f t="shared" si="836"/>
        <v>0</v>
      </c>
      <c r="R1697" s="7">
        <f t="shared" si="834"/>
        <v>0</v>
      </c>
      <c r="S1697" s="89">
        <f t="shared" si="815"/>
        <v>0</v>
      </c>
      <c r="T1697" s="98">
        <f t="shared" si="835"/>
        <v>8.5000000000000006E-2</v>
      </c>
      <c r="U1697" s="97">
        <f t="shared" si="814"/>
        <v>10</v>
      </c>
      <c r="V1697" s="97">
        <v>252</v>
      </c>
      <c r="W1697" s="96">
        <f t="shared" si="827"/>
        <v>1.0032425469999999</v>
      </c>
      <c r="X1697" s="89">
        <f t="shared" si="828"/>
        <v>0</v>
      </c>
      <c r="Y1697" s="137">
        <f t="shared" si="829"/>
        <v>0</v>
      </c>
      <c r="Z1697" s="99" t="str">
        <f t="shared" si="837"/>
        <v>J=</v>
      </c>
      <c r="AA1697" s="94">
        <f t="shared" si="838"/>
        <v>46588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30"/>
        <v>46574</v>
      </c>
      <c r="B1698" s="89">
        <f t="shared" si="823"/>
        <v>0</v>
      </c>
      <c r="C1698" s="89">
        <f t="shared" si="817"/>
        <v>3.1009221856947988E-9</v>
      </c>
      <c r="D1698" s="90">
        <f t="shared" si="831"/>
        <v>7205.03</v>
      </c>
      <c r="E1698" s="91">
        <f t="shared" si="820"/>
        <v>7245.38</v>
      </c>
      <c r="F1698" s="92">
        <f t="shared" si="821"/>
        <v>46528</v>
      </c>
      <c r="G1698" s="93">
        <f t="shared" si="824"/>
        <v>5.6002542668107669E-3</v>
      </c>
      <c r="H1698" s="94">
        <f t="shared" si="822"/>
        <v>46588</v>
      </c>
      <c r="I1698" s="94">
        <f t="shared" si="825"/>
        <v>46588</v>
      </c>
      <c r="J1698" s="95">
        <f t="shared" si="832"/>
        <v>21</v>
      </c>
      <c r="K1698" s="95">
        <f t="shared" si="819"/>
        <v>11</v>
      </c>
      <c r="L1698" s="8">
        <f t="shared" si="833"/>
        <v>1.0029295600000001</v>
      </c>
      <c r="M1698" s="96">
        <f t="shared" si="818"/>
        <v>1.0056002500000001</v>
      </c>
      <c r="N1698" s="96">
        <f t="shared" si="839"/>
        <v>1.3032271361209957</v>
      </c>
      <c r="O1698" s="89">
        <f t="shared" si="816"/>
        <v>1.30704501</v>
      </c>
      <c r="P1698" s="89">
        <f t="shared" si="826"/>
        <v>0</v>
      </c>
      <c r="Q1698" s="11">
        <f t="shared" si="836"/>
        <v>0</v>
      </c>
      <c r="R1698" s="7">
        <f t="shared" si="834"/>
        <v>0</v>
      </c>
      <c r="S1698" s="89">
        <f t="shared" si="815"/>
        <v>0</v>
      </c>
      <c r="T1698" s="98">
        <f t="shared" si="835"/>
        <v>8.5000000000000006E-2</v>
      </c>
      <c r="U1698" s="97">
        <f t="shared" si="814"/>
        <v>11</v>
      </c>
      <c r="V1698" s="97">
        <v>252</v>
      </c>
      <c r="W1698" s="96">
        <f t="shared" si="827"/>
        <v>1.0035673789999999</v>
      </c>
      <c r="X1698" s="89">
        <f t="shared" si="828"/>
        <v>0</v>
      </c>
      <c r="Y1698" s="137">
        <f t="shared" si="829"/>
        <v>0</v>
      </c>
      <c r="Z1698" s="99" t="str">
        <f t="shared" si="837"/>
        <v>J=</v>
      </c>
      <c r="AA1698" s="94">
        <f t="shared" si="838"/>
        <v>46588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30"/>
        <v>46575</v>
      </c>
      <c r="B1699" s="89">
        <f t="shared" si="823"/>
        <v>0</v>
      </c>
      <c r="C1699" s="89">
        <f t="shared" si="817"/>
        <v>3.1009221856947988E-9</v>
      </c>
      <c r="D1699" s="90">
        <f t="shared" si="831"/>
        <v>7205.03</v>
      </c>
      <c r="E1699" s="91">
        <f t="shared" si="820"/>
        <v>7245.38</v>
      </c>
      <c r="F1699" s="92">
        <f t="shared" si="821"/>
        <v>46528</v>
      </c>
      <c r="G1699" s="93">
        <f t="shared" si="824"/>
        <v>5.6002542668107669E-3</v>
      </c>
      <c r="H1699" s="94">
        <f t="shared" si="822"/>
        <v>46588</v>
      </c>
      <c r="I1699" s="94">
        <f t="shared" si="825"/>
        <v>46588</v>
      </c>
      <c r="J1699" s="95">
        <f t="shared" si="832"/>
        <v>21</v>
      </c>
      <c r="K1699" s="95">
        <f t="shared" si="819"/>
        <v>12</v>
      </c>
      <c r="L1699" s="8">
        <f t="shared" si="833"/>
        <v>1.0031963100000001</v>
      </c>
      <c r="M1699" s="96">
        <f t="shared" si="818"/>
        <v>1.0056002500000001</v>
      </c>
      <c r="N1699" s="96">
        <f t="shared" si="839"/>
        <v>1.3032271361209957</v>
      </c>
      <c r="O1699" s="89">
        <f t="shared" si="816"/>
        <v>1.3073926499999999</v>
      </c>
      <c r="P1699" s="89">
        <f t="shared" si="826"/>
        <v>0</v>
      </c>
      <c r="Q1699" s="11">
        <f t="shared" si="836"/>
        <v>0</v>
      </c>
      <c r="R1699" s="7">
        <f t="shared" si="834"/>
        <v>0</v>
      </c>
      <c r="S1699" s="89">
        <f t="shared" si="815"/>
        <v>0</v>
      </c>
      <c r="T1699" s="98">
        <f t="shared" si="835"/>
        <v>8.5000000000000006E-2</v>
      </c>
      <c r="U1699" s="97">
        <f t="shared" si="814"/>
        <v>12</v>
      </c>
      <c r="V1699" s="97">
        <v>252</v>
      </c>
      <c r="W1699" s="96">
        <f t="shared" si="827"/>
        <v>1.003892317</v>
      </c>
      <c r="X1699" s="89">
        <f t="shared" si="828"/>
        <v>0</v>
      </c>
      <c r="Y1699" s="137">
        <f t="shared" si="829"/>
        <v>0</v>
      </c>
      <c r="Z1699" s="99" t="str">
        <f t="shared" si="837"/>
        <v>J=</v>
      </c>
      <c r="AA1699" s="94">
        <f t="shared" si="838"/>
        <v>46588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30"/>
        <v>46576</v>
      </c>
      <c r="B1700" s="89">
        <f t="shared" si="823"/>
        <v>0</v>
      </c>
      <c r="C1700" s="89">
        <f t="shared" si="817"/>
        <v>3.1009221856947988E-9</v>
      </c>
      <c r="D1700" s="90">
        <f t="shared" si="831"/>
        <v>7205.03</v>
      </c>
      <c r="E1700" s="91">
        <f t="shared" si="820"/>
        <v>7245.38</v>
      </c>
      <c r="F1700" s="92">
        <f t="shared" si="821"/>
        <v>46528</v>
      </c>
      <c r="G1700" s="93">
        <f t="shared" si="824"/>
        <v>5.6002542668107669E-3</v>
      </c>
      <c r="H1700" s="94">
        <f t="shared" si="822"/>
        <v>46588</v>
      </c>
      <c r="I1700" s="94">
        <f t="shared" si="825"/>
        <v>46588</v>
      </c>
      <c r="J1700" s="95">
        <f t="shared" si="832"/>
        <v>21</v>
      </c>
      <c r="K1700" s="95">
        <f t="shared" si="819"/>
        <v>13</v>
      </c>
      <c r="L1700" s="8">
        <f t="shared" si="833"/>
        <v>1.0034631300000001</v>
      </c>
      <c r="M1700" s="96">
        <f t="shared" si="818"/>
        <v>1.0056002500000001</v>
      </c>
      <c r="N1700" s="96">
        <f t="shared" si="839"/>
        <v>1.3032271361209957</v>
      </c>
      <c r="O1700" s="89">
        <f t="shared" si="816"/>
        <v>1.30774038</v>
      </c>
      <c r="P1700" s="89">
        <f t="shared" si="826"/>
        <v>0</v>
      </c>
      <c r="Q1700" s="11">
        <f t="shared" si="836"/>
        <v>0</v>
      </c>
      <c r="R1700" s="7">
        <f t="shared" si="834"/>
        <v>0</v>
      </c>
      <c r="S1700" s="89">
        <f t="shared" si="815"/>
        <v>0</v>
      </c>
      <c r="T1700" s="98">
        <f t="shared" si="835"/>
        <v>8.5000000000000006E-2</v>
      </c>
      <c r="U1700" s="97">
        <f t="shared" si="814"/>
        <v>13</v>
      </c>
      <c r="V1700" s="97">
        <v>252</v>
      </c>
      <c r="W1700" s="96">
        <f t="shared" si="827"/>
        <v>1.0042173590000001</v>
      </c>
      <c r="X1700" s="89">
        <f t="shared" si="828"/>
        <v>0</v>
      </c>
      <c r="Y1700" s="137">
        <f t="shared" si="829"/>
        <v>0</v>
      </c>
      <c r="Z1700" s="99" t="str">
        <f t="shared" si="837"/>
        <v>J=</v>
      </c>
      <c r="AA1700" s="94">
        <f t="shared" si="838"/>
        <v>46588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30"/>
        <v>46577</v>
      </c>
      <c r="B1701" s="89">
        <f t="shared" si="823"/>
        <v>0</v>
      </c>
      <c r="C1701" s="89">
        <f t="shared" si="817"/>
        <v>3.1009221856947988E-9</v>
      </c>
      <c r="D1701" s="90">
        <f t="shared" si="831"/>
        <v>7205.03</v>
      </c>
      <c r="E1701" s="91">
        <f t="shared" si="820"/>
        <v>7245.38</v>
      </c>
      <c r="F1701" s="92">
        <f t="shared" si="821"/>
        <v>46528</v>
      </c>
      <c r="G1701" s="93">
        <f t="shared" si="824"/>
        <v>5.6002542668107669E-3</v>
      </c>
      <c r="H1701" s="94">
        <f t="shared" si="822"/>
        <v>46588</v>
      </c>
      <c r="I1701" s="94">
        <f t="shared" si="825"/>
        <v>46588</v>
      </c>
      <c r="J1701" s="95">
        <f t="shared" si="832"/>
        <v>21</v>
      </c>
      <c r="K1701" s="95">
        <f t="shared" si="819"/>
        <v>14</v>
      </c>
      <c r="L1701" s="8">
        <f t="shared" si="833"/>
        <v>1.0037300199999999</v>
      </c>
      <c r="M1701" s="96">
        <f t="shared" si="818"/>
        <v>1.0056002500000001</v>
      </c>
      <c r="N1701" s="96">
        <f t="shared" si="839"/>
        <v>1.3032271361209957</v>
      </c>
      <c r="O1701" s="89">
        <f t="shared" si="816"/>
        <v>1.3080881900000001</v>
      </c>
      <c r="P1701" s="89">
        <f t="shared" si="826"/>
        <v>0</v>
      </c>
      <c r="Q1701" s="11">
        <f t="shared" si="836"/>
        <v>0</v>
      </c>
      <c r="R1701" s="7">
        <f t="shared" si="834"/>
        <v>0</v>
      </c>
      <c r="S1701" s="89">
        <f t="shared" si="815"/>
        <v>0</v>
      </c>
      <c r="T1701" s="98">
        <f t="shared" si="835"/>
        <v>8.5000000000000006E-2</v>
      </c>
      <c r="U1701" s="97">
        <f t="shared" ref="U1701:U1764" si="840">IF(Q1700&gt;0,1,IF(K1701=K1700,U1700,U1700+1))</f>
        <v>14</v>
      </c>
      <c r="V1701" s="97">
        <v>252</v>
      </c>
      <c r="W1701" s="96">
        <f t="shared" si="827"/>
        <v>1.0045425079999999</v>
      </c>
      <c r="X1701" s="89">
        <f t="shared" si="828"/>
        <v>0</v>
      </c>
      <c r="Y1701" s="137">
        <f t="shared" si="829"/>
        <v>0</v>
      </c>
      <c r="Z1701" s="99" t="str">
        <f t="shared" si="837"/>
        <v>J=</v>
      </c>
      <c r="AA1701" s="94">
        <f t="shared" si="838"/>
        <v>46588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30"/>
        <v>46578</v>
      </c>
      <c r="B1702" s="89">
        <f t="shared" si="823"/>
        <v>0</v>
      </c>
      <c r="C1702" s="89">
        <f t="shared" si="817"/>
        <v>3.1009221856947988E-9</v>
      </c>
      <c r="D1702" s="90">
        <f t="shared" si="831"/>
        <v>7205.03</v>
      </c>
      <c r="E1702" s="91">
        <f t="shared" si="820"/>
        <v>7245.38</v>
      </c>
      <c r="F1702" s="92">
        <f t="shared" si="821"/>
        <v>46528</v>
      </c>
      <c r="G1702" s="93">
        <f t="shared" si="824"/>
        <v>5.6002542668107669E-3</v>
      </c>
      <c r="H1702" s="94">
        <f t="shared" si="822"/>
        <v>46588</v>
      </c>
      <c r="I1702" s="94">
        <f t="shared" si="825"/>
        <v>46588</v>
      </c>
      <c r="J1702" s="95">
        <f t="shared" si="832"/>
        <v>21</v>
      </c>
      <c r="K1702" s="95">
        <f t="shared" si="819"/>
        <v>15</v>
      </c>
      <c r="L1702" s="8">
        <f t="shared" si="833"/>
        <v>1.0039969799999999</v>
      </c>
      <c r="M1702" s="96">
        <f t="shared" si="818"/>
        <v>1.0056002500000001</v>
      </c>
      <c r="N1702" s="96">
        <f t="shared" si="839"/>
        <v>1.3032271361209957</v>
      </c>
      <c r="O1702" s="89">
        <f t="shared" si="816"/>
        <v>1.3084361</v>
      </c>
      <c r="P1702" s="89">
        <f t="shared" si="826"/>
        <v>0</v>
      </c>
      <c r="Q1702" s="11">
        <f t="shared" si="836"/>
        <v>0</v>
      </c>
      <c r="R1702" s="7">
        <f t="shared" si="834"/>
        <v>0</v>
      </c>
      <c r="S1702" s="89">
        <f t="shared" si="815"/>
        <v>0</v>
      </c>
      <c r="T1702" s="98">
        <f t="shared" si="835"/>
        <v>8.5000000000000006E-2</v>
      </c>
      <c r="U1702" s="97">
        <f t="shared" si="840"/>
        <v>15</v>
      </c>
      <c r="V1702" s="97">
        <v>252</v>
      </c>
      <c r="W1702" s="96">
        <f t="shared" si="827"/>
        <v>1.0048677610000001</v>
      </c>
      <c r="X1702" s="89">
        <f t="shared" si="828"/>
        <v>0</v>
      </c>
      <c r="Y1702" s="137">
        <f t="shared" si="829"/>
        <v>0</v>
      </c>
      <c r="Z1702" s="99" t="str">
        <f t="shared" si="837"/>
        <v>J=</v>
      </c>
      <c r="AA1702" s="94">
        <f t="shared" si="838"/>
        <v>46588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30"/>
        <v>46579</v>
      </c>
      <c r="B1703" s="89">
        <f t="shared" si="823"/>
        <v>0</v>
      </c>
      <c r="C1703" s="89">
        <f t="shared" si="817"/>
        <v>3.1009221856947988E-9</v>
      </c>
      <c r="D1703" s="90">
        <f t="shared" si="831"/>
        <v>7205.03</v>
      </c>
      <c r="E1703" s="91">
        <f t="shared" si="820"/>
        <v>7245.38</v>
      </c>
      <c r="F1703" s="92">
        <f t="shared" si="821"/>
        <v>46528</v>
      </c>
      <c r="G1703" s="93">
        <f t="shared" si="824"/>
        <v>5.6002542668107669E-3</v>
      </c>
      <c r="H1703" s="94">
        <f t="shared" si="822"/>
        <v>46588</v>
      </c>
      <c r="I1703" s="94">
        <f t="shared" si="825"/>
        <v>46588</v>
      </c>
      <c r="J1703" s="95">
        <f t="shared" si="832"/>
        <v>21</v>
      </c>
      <c r="K1703" s="95">
        <f t="shared" si="819"/>
        <v>15</v>
      </c>
      <c r="L1703" s="8">
        <f t="shared" si="833"/>
        <v>1.0039969799999999</v>
      </c>
      <c r="M1703" s="96">
        <f t="shared" si="818"/>
        <v>1.0056002500000001</v>
      </c>
      <c r="N1703" s="96">
        <f t="shared" si="839"/>
        <v>1.3032271361209957</v>
      </c>
      <c r="O1703" s="89">
        <f t="shared" si="816"/>
        <v>1.3084361</v>
      </c>
      <c r="P1703" s="89">
        <f t="shared" si="826"/>
        <v>0</v>
      </c>
      <c r="Q1703" s="11">
        <f t="shared" si="836"/>
        <v>0</v>
      </c>
      <c r="R1703" s="7">
        <f t="shared" si="834"/>
        <v>0</v>
      </c>
      <c r="S1703" s="89">
        <f t="shared" ref="S1703:S1766" si="841">IF(R1703&gt;0,TRUNC(R1703*P1703,8),0)</f>
        <v>0</v>
      </c>
      <c r="T1703" s="98">
        <f t="shared" si="835"/>
        <v>8.5000000000000006E-2</v>
      </c>
      <c r="U1703" s="97">
        <f t="shared" si="840"/>
        <v>15</v>
      </c>
      <c r="V1703" s="97">
        <v>252</v>
      </c>
      <c r="W1703" s="96">
        <f t="shared" si="827"/>
        <v>1.0048677610000001</v>
      </c>
      <c r="X1703" s="89">
        <f t="shared" si="828"/>
        <v>0</v>
      </c>
      <c r="Y1703" s="137">
        <f t="shared" si="829"/>
        <v>0</v>
      </c>
      <c r="Z1703" s="99" t="str">
        <f t="shared" si="837"/>
        <v>J=</v>
      </c>
      <c r="AA1703" s="94">
        <f t="shared" si="838"/>
        <v>46588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30"/>
        <v>46580</v>
      </c>
      <c r="B1704" s="89">
        <f t="shared" si="823"/>
        <v>0</v>
      </c>
      <c r="C1704" s="89">
        <f t="shared" si="817"/>
        <v>3.1009221856947988E-9</v>
      </c>
      <c r="D1704" s="90">
        <f t="shared" si="831"/>
        <v>7205.03</v>
      </c>
      <c r="E1704" s="91">
        <f t="shared" si="820"/>
        <v>7245.38</v>
      </c>
      <c r="F1704" s="92">
        <f t="shared" si="821"/>
        <v>46528</v>
      </c>
      <c r="G1704" s="93">
        <f t="shared" si="824"/>
        <v>5.6002542668107669E-3</v>
      </c>
      <c r="H1704" s="94">
        <f t="shared" si="822"/>
        <v>46588</v>
      </c>
      <c r="I1704" s="94">
        <f t="shared" si="825"/>
        <v>46588</v>
      </c>
      <c r="J1704" s="95">
        <f t="shared" si="832"/>
        <v>21</v>
      </c>
      <c r="K1704" s="95">
        <f t="shared" si="819"/>
        <v>15</v>
      </c>
      <c r="L1704" s="8">
        <f t="shared" si="833"/>
        <v>1.0039969799999999</v>
      </c>
      <c r="M1704" s="96">
        <f t="shared" si="818"/>
        <v>1.0056002500000001</v>
      </c>
      <c r="N1704" s="96">
        <f t="shared" si="839"/>
        <v>1.3032271361209957</v>
      </c>
      <c r="O1704" s="89">
        <f t="shared" si="816"/>
        <v>1.3084361</v>
      </c>
      <c r="P1704" s="89">
        <f t="shared" si="826"/>
        <v>0</v>
      </c>
      <c r="Q1704" s="11">
        <f t="shared" si="836"/>
        <v>0</v>
      </c>
      <c r="R1704" s="7">
        <f t="shared" si="834"/>
        <v>0</v>
      </c>
      <c r="S1704" s="89">
        <f t="shared" si="841"/>
        <v>0</v>
      </c>
      <c r="T1704" s="98">
        <f t="shared" si="835"/>
        <v>8.5000000000000006E-2</v>
      </c>
      <c r="U1704" s="97">
        <f t="shared" si="840"/>
        <v>15</v>
      </c>
      <c r="V1704" s="97">
        <v>252</v>
      </c>
      <c r="W1704" s="96">
        <f t="shared" si="827"/>
        <v>1.0048677610000001</v>
      </c>
      <c r="X1704" s="89">
        <f t="shared" si="828"/>
        <v>0</v>
      </c>
      <c r="Y1704" s="137">
        <f t="shared" si="829"/>
        <v>0</v>
      </c>
      <c r="Z1704" s="99" t="str">
        <f t="shared" si="837"/>
        <v>J=</v>
      </c>
      <c r="AA1704" s="94">
        <f t="shared" si="838"/>
        <v>46588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30"/>
        <v>46581</v>
      </c>
      <c r="B1705" s="89">
        <f t="shared" si="823"/>
        <v>0</v>
      </c>
      <c r="C1705" s="89">
        <f t="shared" si="817"/>
        <v>3.1009221856947988E-9</v>
      </c>
      <c r="D1705" s="90">
        <f t="shared" si="831"/>
        <v>7205.03</v>
      </c>
      <c r="E1705" s="91">
        <f t="shared" si="820"/>
        <v>7245.38</v>
      </c>
      <c r="F1705" s="92">
        <f t="shared" si="821"/>
        <v>46528</v>
      </c>
      <c r="G1705" s="93">
        <f t="shared" si="824"/>
        <v>5.6002542668107669E-3</v>
      </c>
      <c r="H1705" s="94">
        <f t="shared" si="822"/>
        <v>46588</v>
      </c>
      <c r="I1705" s="94">
        <f t="shared" si="825"/>
        <v>46588</v>
      </c>
      <c r="J1705" s="95">
        <f t="shared" si="832"/>
        <v>21</v>
      </c>
      <c r="K1705" s="95">
        <f t="shared" si="819"/>
        <v>16</v>
      </c>
      <c r="L1705" s="8">
        <f t="shared" si="833"/>
        <v>1.0042640199999999</v>
      </c>
      <c r="M1705" s="96">
        <f t="shared" si="818"/>
        <v>1.0056002500000001</v>
      </c>
      <c r="N1705" s="96">
        <f t="shared" si="839"/>
        <v>1.3032271361209957</v>
      </c>
      <c r="O1705" s="89">
        <f t="shared" ref="O1705:O1768" si="842">TRUNC(TRUNC((L1705*N1705),15),8)</f>
        <v>1.3087841200000001</v>
      </c>
      <c r="P1705" s="89">
        <f t="shared" si="826"/>
        <v>0</v>
      </c>
      <c r="Q1705" s="11">
        <f t="shared" si="836"/>
        <v>0</v>
      </c>
      <c r="R1705" s="7">
        <f t="shared" si="834"/>
        <v>0</v>
      </c>
      <c r="S1705" s="89">
        <f t="shared" si="841"/>
        <v>0</v>
      </c>
      <c r="T1705" s="98">
        <f t="shared" si="835"/>
        <v>8.5000000000000006E-2</v>
      </c>
      <c r="U1705" s="97">
        <f t="shared" si="840"/>
        <v>16</v>
      </c>
      <c r="V1705" s="97">
        <v>252</v>
      </c>
      <c r="W1705" s="96">
        <f t="shared" si="827"/>
        <v>1.0051931190000001</v>
      </c>
      <c r="X1705" s="89">
        <f t="shared" si="828"/>
        <v>0</v>
      </c>
      <c r="Y1705" s="137">
        <f t="shared" si="829"/>
        <v>0</v>
      </c>
      <c r="Z1705" s="99" t="str">
        <f t="shared" si="837"/>
        <v>J=</v>
      </c>
      <c r="AA1705" s="94">
        <f t="shared" si="838"/>
        <v>46588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30"/>
        <v>46582</v>
      </c>
      <c r="B1706" s="89">
        <f t="shared" si="823"/>
        <v>0</v>
      </c>
      <c r="C1706" s="89">
        <f t="shared" ref="C1706:C1769" si="843">C1705-(S1705/O1705)</f>
        <v>3.1009221856947988E-9</v>
      </c>
      <c r="D1706" s="90">
        <f t="shared" si="831"/>
        <v>7205.03</v>
      </c>
      <c r="E1706" s="91">
        <f t="shared" si="820"/>
        <v>7245.38</v>
      </c>
      <c r="F1706" s="92">
        <f t="shared" si="821"/>
        <v>46528</v>
      </c>
      <c r="G1706" s="93">
        <f t="shared" si="824"/>
        <v>5.6002542668107669E-3</v>
      </c>
      <c r="H1706" s="94">
        <f t="shared" si="822"/>
        <v>46588</v>
      </c>
      <c r="I1706" s="94">
        <f t="shared" si="825"/>
        <v>46588</v>
      </c>
      <c r="J1706" s="95">
        <f t="shared" si="832"/>
        <v>21</v>
      </c>
      <c r="K1706" s="95">
        <f t="shared" si="819"/>
        <v>17</v>
      </c>
      <c r="L1706" s="8">
        <f t="shared" si="833"/>
        <v>1.00453112</v>
      </c>
      <c r="M1706" s="96">
        <f t="shared" ref="M1706:M1769" si="844">IF(I1706&gt;I1705,L1705,M1705)</f>
        <v>1.0056002500000001</v>
      </c>
      <c r="N1706" s="96">
        <f t="shared" si="839"/>
        <v>1.3032271361209957</v>
      </c>
      <c r="O1706" s="89">
        <f t="shared" si="842"/>
        <v>1.30913221</v>
      </c>
      <c r="P1706" s="89">
        <f t="shared" si="826"/>
        <v>0</v>
      </c>
      <c r="Q1706" s="11">
        <f t="shared" si="836"/>
        <v>0</v>
      </c>
      <c r="R1706" s="7">
        <f t="shared" si="834"/>
        <v>0</v>
      </c>
      <c r="S1706" s="89">
        <f t="shared" si="841"/>
        <v>0</v>
      </c>
      <c r="T1706" s="98">
        <f t="shared" si="835"/>
        <v>8.5000000000000006E-2</v>
      </c>
      <c r="U1706" s="97">
        <f t="shared" si="840"/>
        <v>17</v>
      </c>
      <c r="V1706" s="97">
        <v>252</v>
      </c>
      <c r="W1706" s="96">
        <f t="shared" si="827"/>
        <v>1.005518583</v>
      </c>
      <c r="X1706" s="89">
        <f t="shared" si="828"/>
        <v>0</v>
      </c>
      <c r="Y1706" s="137">
        <f t="shared" si="829"/>
        <v>0</v>
      </c>
      <c r="Z1706" s="99" t="str">
        <f t="shared" si="837"/>
        <v>J=</v>
      </c>
      <c r="AA1706" s="94">
        <f t="shared" si="838"/>
        <v>46588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30"/>
        <v>46583</v>
      </c>
      <c r="B1707" s="89">
        <f t="shared" si="823"/>
        <v>0</v>
      </c>
      <c r="C1707" s="89">
        <f t="shared" si="843"/>
        <v>3.1009221856947988E-9</v>
      </c>
      <c r="D1707" s="90">
        <f t="shared" si="831"/>
        <v>7205.03</v>
      </c>
      <c r="E1707" s="91">
        <f t="shared" si="820"/>
        <v>7245.38</v>
      </c>
      <c r="F1707" s="92">
        <f t="shared" si="821"/>
        <v>46528</v>
      </c>
      <c r="G1707" s="93">
        <f t="shared" si="824"/>
        <v>5.6002542668107669E-3</v>
      </c>
      <c r="H1707" s="94">
        <f t="shared" si="822"/>
        <v>46588</v>
      </c>
      <c r="I1707" s="94">
        <f t="shared" si="825"/>
        <v>46588</v>
      </c>
      <c r="J1707" s="95">
        <f t="shared" si="832"/>
        <v>21</v>
      </c>
      <c r="K1707" s="95">
        <f t="shared" ref="K1707:K1770" si="845">(J1707-(NETWORKDAYS(A1707,I1707,AD$201:AD$502)-1))</f>
        <v>18</v>
      </c>
      <c r="L1707" s="8">
        <f t="shared" si="833"/>
        <v>1.0047983</v>
      </c>
      <c r="M1707" s="96">
        <f t="shared" si="844"/>
        <v>1.0056002500000001</v>
      </c>
      <c r="N1707" s="96">
        <f t="shared" si="839"/>
        <v>1.3032271361209957</v>
      </c>
      <c r="O1707" s="89">
        <f t="shared" si="842"/>
        <v>1.3094804099999999</v>
      </c>
      <c r="P1707" s="89">
        <f t="shared" si="826"/>
        <v>0</v>
      </c>
      <c r="Q1707" s="11">
        <f t="shared" si="836"/>
        <v>0</v>
      </c>
      <c r="R1707" s="7">
        <f t="shared" si="834"/>
        <v>0</v>
      </c>
      <c r="S1707" s="89">
        <f t="shared" si="841"/>
        <v>0</v>
      </c>
      <c r="T1707" s="98">
        <f t="shared" si="835"/>
        <v>8.5000000000000006E-2</v>
      </c>
      <c r="U1707" s="97">
        <f t="shared" si="840"/>
        <v>18</v>
      </c>
      <c r="V1707" s="97">
        <v>252</v>
      </c>
      <c r="W1707" s="96">
        <f t="shared" si="827"/>
        <v>1.005844153</v>
      </c>
      <c r="X1707" s="89">
        <f t="shared" si="828"/>
        <v>0</v>
      </c>
      <c r="Y1707" s="137">
        <f t="shared" si="829"/>
        <v>0</v>
      </c>
      <c r="Z1707" s="99" t="str">
        <f t="shared" si="837"/>
        <v>J=</v>
      </c>
      <c r="AA1707" s="94">
        <f t="shared" si="838"/>
        <v>46588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30"/>
        <v>46584</v>
      </c>
      <c r="B1708" s="89">
        <f t="shared" si="823"/>
        <v>0</v>
      </c>
      <c r="C1708" s="89">
        <f t="shared" si="843"/>
        <v>3.1009221856947988E-9</v>
      </c>
      <c r="D1708" s="90">
        <f t="shared" si="831"/>
        <v>7205.03</v>
      </c>
      <c r="E1708" s="91">
        <f t="shared" ref="E1708:E1771" si="846">IF($K1708=1,VLOOKUP($A1707,$AO$10:$AS$200,4),E1707)</f>
        <v>7245.38</v>
      </c>
      <c r="F1708" s="92">
        <f t="shared" ref="F1708:F1771" si="847">IF($K1708=1,VLOOKUP($A1707,$AO$10:$AS$200,5),F1707)</f>
        <v>46528</v>
      </c>
      <c r="G1708" s="93">
        <f t="shared" si="824"/>
        <v>5.6002542668107669E-3</v>
      </c>
      <c r="H1708" s="94">
        <f t="shared" ref="H1708:H1771" si="848">IF(DAY(A1708)=H$9,VLOOKUP(A1708,AH$118:AN$450,4),H1707)</f>
        <v>46588</v>
      </c>
      <c r="I1708" s="94">
        <f t="shared" si="825"/>
        <v>46588</v>
      </c>
      <c r="J1708" s="95">
        <f t="shared" si="832"/>
        <v>21</v>
      </c>
      <c r="K1708" s="95">
        <f t="shared" si="845"/>
        <v>19</v>
      </c>
      <c r="L1708" s="8">
        <f t="shared" si="833"/>
        <v>1.0050655399999999</v>
      </c>
      <c r="M1708" s="96">
        <f t="shared" si="844"/>
        <v>1.0056002500000001</v>
      </c>
      <c r="N1708" s="96">
        <f t="shared" si="839"/>
        <v>1.3032271361209957</v>
      </c>
      <c r="O1708" s="89">
        <f t="shared" si="842"/>
        <v>1.3098286800000001</v>
      </c>
      <c r="P1708" s="89">
        <f t="shared" si="826"/>
        <v>0</v>
      </c>
      <c r="Q1708" s="11">
        <f t="shared" si="836"/>
        <v>0</v>
      </c>
      <c r="R1708" s="7">
        <f t="shared" si="834"/>
        <v>0</v>
      </c>
      <c r="S1708" s="89">
        <f t="shared" si="841"/>
        <v>0</v>
      </c>
      <c r="T1708" s="98">
        <f t="shared" si="835"/>
        <v>8.5000000000000006E-2</v>
      </c>
      <c r="U1708" s="97">
        <f t="shared" si="840"/>
        <v>19</v>
      </c>
      <c r="V1708" s="97">
        <v>252</v>
      </c>
      <c r="W1708" s="96">
        <f t="shared" si="827"/>
        <v>1.0061698269999999</v>
      </c>
      <c r="X1708" s="89">
        <f t="shared" si="828"/>
        <v>0</v>
      </c>
      <c r="Y1708" s="137">
        <f t="shared" si="829"/>
        <v>0</v>
      </c>
      <c r="Z1708" s="99" t="str">
        <f t="shared" si="837"/>
        <v>J=</v>
      </c>
      <c r="AA1708" s="94">
        <f t="shared" si="838"/>
        <v>46588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30"/>
        <v>46585</v>
      </c>
      <c r="B1709" s="89">
        <f t="shared" si="823"/>
        <v>0</v>
      </c>
      <c r="C1709" s="89">
        <f t="shared" si="843"/>
        <v>3.1009221856947988E-9</v>
      </c>
      <c r="D1709" s="90">
        <f t="shared" si="831"/>
        <v>7205.03</v>
      </c>
      <c r="E1709" s="91">
        <f t="shared" si="846"/>
        <v>7245.38</v>
      </c>
      <c r="F1709" s="92">
        <f t="shared" si="847"/>
        <v>46528</v>
      </c>
      <c r="G1709" s="93">
        <f t="shared" si="824"/>
        <v>5.6002542668107669E-3</v>
      </c>
      <c r="H1709" s="94">
        <f t="shared" si="848"/>
        <v>46588</v>
      </c>
      <c r="I1709" s="94">
        <f t="shared" si="825"/>
        <v>46588</v>
      </c>
      <c r="J1709" s="95">
        <f t="shared" si="832"/>
        <v>21</v>
      </c>
      <c r="K1709" s="95">
        <f t="shared" si="845"/>
        <v>20</v>
      </c>
      <c r="L1709" s="8">
        <f t="shared" si="833"/>
        <v>1.00533286</v>
      </c>
      <c r="M1709" s="96">
        <f t="shared" si="844"/>
        <v>1.0056002500000001</v>
      </c>
      <c r="N1709" s="96">
        <f t="shared" si="839"/>
        <v>1.3032271361209957</v>
      </c>
      <c r="O1709" s="89">
        <f t="shared" si="842"/>
        <v>1.31017706</v>
      </c>
      <c r="P1709" s="89">
        <f t="shared" si="826"/>
        <v>0</v>
      </c>
      <c r="Q1709" s="11">
        <f t="shared" si="836"/>
        <v>0</v>
      </c>
      <c r="R1709" s="7">
        <f t="shared" si="834"/>
        <v>0</v>
      </c>
      <c r="S1709" s="89">
        <f t="shared" si="841"/>
        <v>0</v>
      </c>
      <c r="T1709" s="98">
        <f t="shared" si="835"/>
        <v>8.5000000000000006E-2</v>
      </c>
      <c r="U1709" s="97">
        <f t="shared" si="840"/>
        <v>20</v>
      </c>
      <c r="V1709" s="97">
        <v>252</v>
      </c>
      <c r="W1709" s="96">
        <f t="shared" si="827"/>
        <v>1.006495608</v>
      </c>
      <c r="X1709" s="89">
        <f t="shared" si="828"/>
        <v>0</v>
      </c>
      <c r="Y1709" s="137">
        <f t="shared" si="829"/>
        <v>0</v>
      </c>
      <c r="Z1709" s="99" t="str">
        <f t="shared" si="837"/>
        <v>J=</v>
      </c>
      <c r="AA1709" s="94">
        <f t="shared" si="838"/>
        <v>46588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30"/>
        <v>46586</v>
      </c>
      <c r="B1710" s="89">
        <f t="shared" si="823"/>
        <v>0</v>
      </c>
      <c r="C1710" s="89">
        <f t="shared" si="843"/>
        <v>3.1009221856947988E-9</v>
      </c>
      <c r="D1710" s="90">
        <f t="shared" si="831"/>
        <v>7205.03</v>
      </c>
      <c r="E1710" s="91">
        <f t="shared" si="846"/>
        <v>7245.38</v>
      </c>
      <c r="F1710" s="92">
        <f t="shared" si="847"/>
        <v>46528</v>
      </c>
      <c r="G1710" s="93">
        <f t="shared" si="824"/>
        <v>5.6002542668107669E-3</v>
      </c>
      <c r="H1710" s="94">
        <f t="shared" si="848"/>
        <v>46588</v>
      </c>
      <c r="I1710" s="94">
        <f t="shared" si="825"/>
        <v>46588</v>
      </c>
      <c r="J1710" s="95">
        <f t="shared" si="832"/>
        <v>21</v>
      </c>
      <c r="K1710" s="95">
        <f t="shared" si="845"/>
        <v>20</v>
      </c>
      <c r="L1710" s="8">
        <f t="shared" si="833"/>
        <v>1.00533286</v>
      </c>
      <c r="M1710" s="96">
        <f t="shared" si="844"/>
        <v>1.0056002500000001</v>
      </c>
      <c r="N1710" s="96">
        <f t="shared" si="839"/>
        <v>1.3032271361209957</v>
      </c>
      <c r="O1710" s="89">
        <f t="shared" si="842"/>
        <v>1.31017706</v>
      </c>
      <c r="P1710" s="89">
        <f t="shared" si="826"/>
        <v>0</v>
      </c>
      <c r="Q1710" s="11">
        <f t="shared" si="836"/>
        <v>0</v>
      </c>
      <c r="R1710" s="7">
        <f t="shared" si="834"/>
        <v>0</v>
      </c>
      <c r="S1710" s="89">
        <f t="shared" si="841"/>
        <v>0</v>
      </c>
      <c r="T1710" s="98">
        <f t="shared" si="835"/>
        <v>8.5000000000000006E-2</v>
      </c>
      <c r="U1710" s="97">
        <f t="shared" si="840"/>
        <v>20</v>
      </c>
      <c r="V1710" s="97">
        <v>252</v>
      </c>
      <c r="W1710" s="96">
        <f t="shared" si="827"/>
        <v>1.006495608</v>
      </c>
      <c r="X1710" s="89">
        <f t="shared" si="828"/>
        <v>0</v>
      </c>
      <c r="Y1710" s="137">
        <f t="shared" si="829"/>
        <v>0</v>
      </c>
      <c r="Z1710" s="99" t="str">
        <f t="shared" si="837"/>
        <v>J=</v>
      </c>
      <c r="AA1710" s="94">
        <f t="shared" si="838"/>
        <v>46588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30"/>
        <v>46587</v>
      </c>
      <c r="B1711" s="89">
        <f t="shared" si="823"/>
        <v>0</v>
      </c>
      <c r="C1711" s="89">
        <f t="shared" si="843"/>
        <v>3.1009221856947988E-9</v>
      </c>
      <c r="D1711" s="90">
        <f t="shared" si="831"/>
        <v>7205.03</v>
      </c>
      <c r="E1711" s="91">
        <f t="shared" si="846"/>
        <v>7245.38</v>
      </c>
      <c r="F1711" s="92">
        <f t="shared" si="847"/>
        <v>46528</v>
      </c>
      <c r="G1711" s="93">
        <f t="shared" si="824"/>
        <v>5.6002542668107669E-3</v>
      </c>
      <c r="H1711" s="94">
        <f t="shared" si="848"/>
        <v>46588</v>
      </c>
      <c r="I1711" s="94">
        <f t="shared" si="825"/>
        <v>46588</v>
      </c>
      <c r="J1711" s="95">
        <f t="shared" si="832"/>
        <v>21</v>
      </c>
      <c r="K1711" s="95">
        <f t="shared" si="845"/>
        <v>20</v>
      </c>
      <c r="L1711" s="8">
        <f t="shared" si="833"/>
        <v>1.00533286</v>
      </c>
      <c r="M1711" s="96">
        <f t="shared" si="844"/>
        <v>1.0056002500000001</v>
      </c>
      <c r="N1711" s="96">
        <f t="shared" si="839"/>
        <v>1.3032271361209957</v>
      </c>
      <c r="O1711" s="89">
        <f t="shared" si="842"/>
        <v>1.31017706</v>
      </c>
      <c r="P1711" s="89">
        <f t="shared" si="826"/>
        <v>0</v>
      </c>
      <c r="Q1711" s="11">
        <f t="shared" si="836"/>
        <v>0</v>
      </c>
      <c r="R1711" s="7">
        <f t="shared" si="834"/>
        <v>0</v>
      </c>
      <c r="S1711" s="89">
        <f t="shared" si="841"/>
        <v>0</v>
      </c>
      <c r="T1711" s="98">
        <f t="shared" si="835"/>
        <v>8.5000000000000006E-2</v>
      </c>
      <c r="U1711" s="97">
        <f t="shared" si="840"/>
        <v>20</v>
      </c>
      <c r="V1711" s="97">
        <v>252</v>
      </c>
      <c r="W1711" s="96">
        <f t="shared" si="827"/>
        <v>1.006495608</v>
      </c>
      <c r="X1711" s="89">
        <f t="shared" si="828"/>
        <v>0</v>
      </c>
      <c r="Y1711" s="137">
        <f t="shared" si="829"/>
        <v>0</v>
      </c>
      <c r="Z1711" s="99" t="str">
        <f t="shared" si="837"/>
        <v>J=</v>
      </c>
      <c r="AA1711" s="94">
        <f t="shared" si="838"/>
        <v>46588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30"/>
        <v>46588</v>
      </c>
      <c r="B1712" s="89">
        <f t="shared" si="823"/>
        <v>0</v>
      </c>
      <c r="C1712" s="89">
        <f t="shared" si="843"/>
        <v>3.1009221856947988E-9</v>
      </c>
      <c r="D1712" s="90">
        <f t="shared" si="831"/>
        <v>7205.03</v>
      </c>
      <c r="E1712" s="91">
        <f t="shared" si="846"/>
        <v>7245.38</v>
      </c>
      <c r="F1712" s="92">
        <f t="shared" si="847"/>
        <v>46528</v>
      </c>
      <c r="G1712" s="93">
        <f t="shared" si="824"/>
        <v>5.6002542668107669E-3</v>
      </c>
      <c r="H1712" s="94">
        <f t="shared" si="848"/>
        <v>46619</v>
      </c>
      <c r="I1712" s="94">
        <f t="shared" si="825"/>
        <v>46588</v>
      </c>
      <c r="J1712" s="95">
        <f t="shared" si="832"/>
        <v>21</v>
      </c>
      <c r="K1712" s="95">
        <f t="shared" si="845"/>
        <v>21</v>
      </c>
      <c r="L1712" s="8">
        <f t="shared" si="833"/>
        <v>1.0056002500000001</v>
      </c>
      <c r="M1712" s="96">
        <f t="shared" si="844"/>
        <v>1.0056002500000001</v>
      </c>
      <c r="N1712" s="96">
        <f t="shared" si="839"/>
        <v>1.3032271361209957</v>
      </c>
      <c r="O1712" s="89">
        <f t="shared" si="842"/>
        <v>1.31052553</v>
      </c>
      <c r="P1712" s="89">
        <f t="shared" si="826"/>
        <v>0</v>
      </c>
      <c r="Q1712" s="11">
        <f t="shared" si="836"/>
        <v>56</v>
      </c>
      <c r="R1712" s="7">
        <f t="shared" si="834"/>
        <v>7.3311000000000001E-2</v>
      </c>
      <c r="S1712" s="89">
        <f t="shared" si="841"/>
        <v>0</v>
      </c>
      <c r="T1712" s="98">
        <f t="shared" si="835"/>
        <v>8.5000000000000006E-2</v>
      </c>
      <c r="U1712" s="97">
        <f t="shared" si="840"/>
        <v>21</v>
      </c>
      <c r="V1712" s="97">
        <v>252</v>
      </c>
      <c r="W1712" s="96">
        <f t="shared" si="827"/>
        <v>1.0068214929999999</v>
      </c>
      <c r="X1712" s="89">
        <f t="shared" si="828"/>
        <v>0</v>
      </c>
      <c r="Y1712" s="137">
        <f t="shared" si="829"/>
        <v>0</v>
      </c>
      <c r="Z1712" s="99" t="str">
        <f t="shared" si="837"/>
        <v>J=</v>
      </c>
      <c r="AA1712" s="94">
        <f t="shared" si="838"/>
        <v>46588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30"/>
        <v>46589</v>
      </c>
      <c r="B1713" s="89">
        <f t="shared" si="823"/>
        <v>0</v>
      </c>
      <c r="C1713" s="89">
        <f t="shared" si="843"/>
        <v>3.1009221856947988E-9</v>
      </c>
      <c r="D1713" s="90">
        <f t="shared" si="831"/>
        <v>7205.03</v>
      </c>
      <c r="E1713" s="91">
        <f t="shared" si="846"/>
        <v>7245.38</v>
      </c>
      <c r="F1713" s="92">
        <f t="shared" si="847"/>
        <v>46558</v>
      </c>
      <c r="G1713" s="93">
        <f t="shared" si="824"/>
        <v>5.6002542668107669E-3</v>
      </c>
      <c r="H1713" s="94">
        <f t="shared" si="848"/>
        <v>46619</v>
      </c>
      <c r="I1713" s="94">
        <f t="shared" si="825"/>
        <v>46619</v>
      </c>
      <c r="J1713" s="95">
        <f t="shared" si="832"/>
        <v>23</v>
      </c>
      <c r="K1713" s="95">
        <f t="shared" si="845"/>
        <v>1</v>
      </c>
      <c r="L1713" s="8">
        <f t="shared" si="833"/>
        <v>1.0002428299999999</v>
      </c>
      <c r="M1713" s="96">
        <f t="shared" si="844"/>
        <v>1.0056002500000001</v>
      </c>
      <c r="N1713" s="96">
        <f t="shared" si="839"/>
        <v>1.3105255338900574</v>
      </c>
      <c r="O1713" s="89">
        <f t="shared" si="842"/>
        <v>1.31084376</v>
      </c>
      <c r="P1713" s="89">
        <f t="shared" si="826"/>
        <v>0</v>
      </c>
      <c r="Q1713" s="11">
        <f t="shared" si="836"/>
        <v>0</v>
      </c>
      <c r="R1713" s="7">
        <f t="shared" si="834"/>
        <v>0</v>
      </c>
      <c r="S1713" s="89">
        <f t="shared" si="841"/>
        <v>0</v>
      </c>
      <c r="T1713" s="98">
        <f t="shared" si="835"/>
        <v>8.5000000000000006E-2</v>
      </c>
      <c r="U1713" s="97">
        <f t="shared" si="840"/>
        <v>1</v>
      </c>
      <c r="V1713" s="97">
        <v>252</v>
      </c>
      <c r="W1713" s="96">
        <f t="shared" si="827"/>
        <v>1.0003237819999999</v>
      </c>
      <c r="X1713" s="89">
        <f t="shared" si="828"/>
        <v>0</v>
      </c>
      <c r="Y1713" s="137">
        <f t="shared" si="829"/>
        <v>0</v>
      </c>
      <c r="Z1713" s="99" t="str">
        <f t="shared" si="837"/>
        <v>J=</v>
      </c>
      <c r="AA1713" s="94">
        <f t="shared" si="838"/>
        <v>46619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30"/>
        <v>46590</v>
      </c>
      <c r="B1714" s="89">
        <f t="shared" si="823"/>
        <v>0</v>
      </c>
      <c r="C1714" s="89">
        <f t="shared" si="843"/>
        <v>3.1009221856947988E-9</v>
      </c>
      <c r="D1714" s="90">
        <f t="shared" si="831"/>
        <v>7205.03</v>
      </c>
      <c r="E1714" s="91">
        <f t="shared" si="846"/>
        <v>7245.38</v>
      </c>
      <c r="F1714" s="92">
        <f t="shared" si="847"/>
        <v>46558</v>
      </c>
      <c r="G1714" s="93">
        <f t="shared" si="824"/>
        <v>5.6002542668107669E-3</v>
      </c>
      <c r="H1714" s="94">
        <f t="shared" si="848"/>
        <v>46619</v>
      </c>
      <c r="I1714" s="94">
        <f t="shared" si="825"/>
        <v>46619</v>
      </c>
      <c r="J1714" s="95">
        <f t="shared" si="832"/>
        <v>23</v>
      </c>
      <c r="K1714" s="95">
        <f t="shared" si="845"/>
        <v>2</v>
      </c>
      <c r="L1714" s="8">
        <f t="shared" si="833"/>
        <v>1.0004857300000001</v>
      </c>
      <c r="M1714" s="96">
        <f t="shared" si="844"/>
        <v>1.0056002500000001</v>
      </c>
      <c r="N1714" s="96">
        <f t="shared" si="839"/>
        <v>1.3105255338900574</v>
      </c>
      <c r="O1714" s="89">
        <f t="shared" si="842"/>
        <v>1.3111620900000001</v>
      </c>
      <c r="P1714" s="89">
        <f t="shared" si="826"/>
        <v>0</v>
      </c>
      <c r="Q1714" s="11">
        <f t="shared" si="836"/>
        <v>0</v>
      </c>
      <c r="R1714" s="7">
        <f t="shared" si="834"/>
        <v>0</v>
      </c>
      <c r="S1714" s="89">
        <f t="shared" si="841"/>
        <v>0</v>
      </c>
      <c r="T1714" s="98">
        <f t="shared" si="835"/>
        <v>8.5000000000000006E-2</v>
      </c>
      <c r="U1714" s="97">
        <f t="shared" si="840"/>
        <v>2</v>
      </c>
      <c r="V1714" s="97">
        <v>252</v>
      </c>
      <c r="W1714" s="96">
        <f t="shared" si="827"/>
        <v>1.00064767</v>
      </c>
      <c r="X1714" s="89">
        <f t="shared" si="828"/>
        <v>0</v>
      </c>
      <c r="Y1714" s="137">
        <f t="shared" si="829"/>
        <v>0</v>
      </c>
      <c r="Z1714" s="99" t="str">
        <f t="shared" si="837"/>
        <v>J=</v>
      </c>
      <c r="AA1714" s="94">
        <f t="shared" si="838"/>
        <v>46619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30"/>
        <v>46591</v>
      </c>
      <c r="B1715" s="89">
        <f t="shared" si="823"/>
        <v>0</v>
      </c>
      <c r="C1715" s="89">
        <f t="shared" si="843"/>
        <v>3.1009221856947988E-9</v>
      </c>
      <c r="D1715" s="90">
        <f t="shared" si="831"/>
        <v>7205.03</v>
      </c>
      <c r="E1715" s="91">
        <f t="shared" si="846"/>
        <v>7245.38</v>
      </c>
      <c r="F1715" s="92">
        <f t="shared" si="847"/>
        <v>46558</v>
      </c>
      <c r="G1715" s="93">
        <f t="shared" si="824"/>
        <v>5.6002542668107669E-3</v>
      </c>
      <c r="H1715" s="94">
        <f t="shared" si="848"/>
        <v>46619</v>
      </c>
      <c r="I1715" s="94">
        <f t="shared" si="825"/>
        <v>46619</v>
      </c>
      <c r="J1715" s="95">
        <f t="shared" si="832"/>
        <v>23</v>
      </c>
      <c r="K1715" s="95">
        <f t="shared" si="845"/>
        <v>3</v>
      </c>
      <c r="L1715" s="8">
        <f t="shared" si="833"/>
        <v>1.0007286900000001</v>
      </c>
      <c r="M1715" s="96">
        <f t="shared" si="844"/>
        <v>1.0056002500000001</v>
      </c>
      <c r="N1715" s="96">
        <f t="shared" si="839"/>
        <v>1.3105255338900574</v>
      </c>
      <c r="O1715" s="89">
        <f t="shared" si="842"/>
        <v>1.3114805</v>
      </c>
      <c r="P1715" s="89">
        <f t="shared" si="826"/>
        <v>0</v>
      </c>
      <c r="Q1715" s="11">
        <f t="shared" si="836"/>
        <v>0</v>
      </c>
      <c r="R1715" s="7">
        <f t="shared" si="834"/>
        <v>0</v>
      </c>
      <c r="S1715" s="89">
        <f t="shared" si="841"/>
        <v>0</v>
      </c>
      <c r="T1715" s="98">
        <f t="shared" si="835"/>
        <v>8.5000000000000006E-2</v>
      </c>
      <c r="U1715" s="97">
        <f t="shared" si="840"/>
        <v>3</v>
      </c>
      <c r="V1715" s="97">
        <v>252</v>
      </c>
      <c r="W1715" s="96">
        <f t="shared" si="827"/>
        <v>1.000971662</v>
      </c>
      <c r="X1715" s="89">
        <f t="shared" si="828"/>
        <v>0</v>
      </c>
      <c r="Y1715" s="137">
        <f t="shared" si="829"/>
        <v>0</v>
      </c>
      <c r="Z1715" s="99" t="str">
        <f t="shared" si="837"/>
        <v>J=</v>
      </c>
      <c r="AA1715" s="94">
        <f t="shared" si="838"/>
        <v>46619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30"/>
        <v>46592</v>
      </c>
      <c r="B1716" s="89">
        <f t="shared" si="823"/>
        <v>0</v>
      </c>
      <c r="C1716" s="89">
        <f t="shared" si="843"/>
        <v>3.1009221856947988E-9</v>
      </c>
      <c r="D1716" s="90">
        <f t="shared" si="831"/>
        <v>7205.03</v>
      </c>
      <c r="E1716" s="91">
        <f t="shared" si="846"/>
        <v>7245.38</v>
      </c>
      <c r="F1716" s="92">
        <f t="shared" si="847"/>
        <v>46558</v>
      </c>
      <c r="G1716" s="93">
        <f t="shared" si="824"/>
        <v>5.6002542668107669E-3</v>
      </c>
      <c r="H1716" s="94">
        <f t="shared" si="848"/>
        <v>46619</v>
      </c>
      <c r="I1716" s="94">
        <f t="shared" si="825"/>
        <v>46619</v>
      </c>
      <c r="J1716" s="95">
        <f t="shared" si="832"/>
        <v>23</v>
      </c>
      <c r="K1716" s="95">
        <f t="shared" si="845"/>
        <v>4</v>
      </c>
      <c r="L1716" s="8">
        <f t="shared" si="833"/>
        <v>1.00097171</v>
      </c>
      <c r="M1716" s="96">
        <f t="shared" si="844"/>
        <v>1.0056002500000001</v>
      </c>
      <c r="N1716" s="96">
        <f t="shared" si="839"/>
        <v>1.3105255338900574</v>
      </c>
      <c r="O1716" s="89">
        <f t="shared" si="842"/>
        <v>1.3117989800000001</v>
      </c>
      <c r="P1716" s="89">
        <f t="shared" si="826"/>
        <v>0</v>
      </c>
      <c r="Q1716" s="11">
        <f t="shared" si="836"/>
        <v>0</v>
      </c>
      <c r="R1716" s="7">
        <f t="shared" si="834"/>
        <v>0</v>
      </c>
      <c r="S1716" s="89">
        <f t="shared" si="841"/>
        <v>0</v>
      </c>
      <c r="T1716" s="98">
        <f t="shared" si="835"/>
        <v>8.5000000000000006E-2</v>
      </c>
      <c r="U1716" s="97">
        <f t="shared" si="840"/>
        <v>4</v>
      </c>
      <c r="V1716" s="97">
        <v>252</v>
      </c>
      <c r="W1716" s="96">
        <f t="shared" si="827"/>
        <v>1.001295759</v>
      </c>
      <c r="X1716" s="89">
        <f t="shared" si="828"/>
        <v>0</v>
      </c>
      <c r="Y1716" s="137">
        <f t="shared" si="829"/>
        <v>0</v>
      </c>
      <c r="Z1716" s="99" t="str">
        <f t="shared" si="837"/>
        <v>J=</v>
      </c>
      <c r="AA1716" s="94">
        <f t="shared" si="838"/>
        <v>46619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30"/>
        <v>46593</v>
      </c>
      <c r="B1717" s="89">
        <f t="shared" si="823"/>
        <v>0</v>
      </c>
      <c r="C1717" s="89">
        <f t="shared" si="843"/>
        <v>3.1009221856947988E-9</v>
      </c>
      <c r="D1717" s="90">
        <f t="shared" si="831"/>
        <v>7205.03</v>
      </c>
      <c r="E1717" s="91">
        <f t="shared" si="846"/>
        <v>7245.38</v>
      </c>
      <c r="F1717" s="92">
        <f t="shared" si="847"/>
        <v>46558</v>
      </c>
      <c r="G1717" s="93">
        <f t="shared" si="824"/>
        <v>5.6002542668107669E-3</v>
      </c>
      <c r="H1717" s="94">
        <f t="shared" si="848"/>
        <v>46619</v>
      </c>
      <c r="I1717" s="94">
        <f t="shared" si="825"/>
        <v>46619</v>
      </c>
      <c r="J1717" s="95">
        <f t="shared" si="832"/>
        <v>23</v>
      </c>
      <c r="K1717" s="95">
        <f t="shared" si="845"/>
        <v>4</v>
      </c>
      <c r="L1717" s="8">
        <f t="shared" si="833"/>
        <v>1.00097171</v>
      </c>
      <c r="M1717" s="96">
        <f t="shared" si="844"/>
        <v>1.0056002500000001</v>
      </c>
      <c r="N1717" s="96">
        <f t="shared" si="839"/>
        <v>1.3105255338900574</v>
      </c>
      <c r="O1717" s="89">
        <f t="shared" si="842"/>
        <v>1.3117989800000001</v>
      </c>
      <c r="P1717" s="89">
        <f t="shared" si="826"/>
        <v>0</v>
      </c>
      <c r="Q1717" s="11">
        <f t="shared" si="836"/>
        <v>0</v>
      </c>
      <c r="R1717" s="7">
        <f t="shared" si="834"/>
        <v>0</v>
      </c>
      <c r="S1717" s="89">
        <f t="shared" si="841"/>
        <v>0</v>
      </c>
      <c r="T1717" s="98">
        <f t="shared" si="835"/>
        <v>8.5000000000000006E-2</v>
      </c>
      <c r="U1717" s="97">
        <f t="shared" si="840"/>
        <v>4</v>
      </c>
      <c r="V1717" s="97">
        <v>252</v>
      </c>
      <c r="W1717" s="96">
        <f t="shared" si="827"/>
        <v>1.001295759</v>
      </c>
      <c r="X1717" s="89">
        <f t="shared" si="828"/>
        <v>0</v>
      </c>
      <c r="Y1717" s="137">
        <f t="shared" si="829"/>
        <v>0</v>
      </c>
      <c r="Z1717" s="99" t="str">
        <f t="shared" si="837"/>
        <v>J=</v>
      </c>
      <c r="AA1717" s="94">
        <f t="shared" si="838"/>
        <v>46619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30"/>
        <v>46594</v>
      </c>
      <c r="B1718" s="89">
        <f t="shared" si="823"/>
        <v>0</v>
      </c>
      <c r="C1718" s="89">
        <f t="shared" si="843"/>
        <v>3.1009221856947988E-9</v>
      </c>
      <c r="D1718" s="90">
        <f t="shared" si="831"/>
        <v>7205.03</v>
      </c>
      <c r="E1718" s="91">
        <f t="shared" si="846"/>
        <v>7245.38</v>
      </c>
      <c r="F1718" s="92">
        <f t="shared" si="847"/>
        <v>46558</v>
      </c>
      <c r="G1718" s="93">
        <f t="shared" si="824"/>
        <v>5.6002542668107669E-3</v>
      </c>
      <c r="H1718" s="94">
        <f t="shared" si="848"/>
        <v>46619</v>
      </c>
      <c r="I1718" s="94">
        <f t="shared" si="825"/>
        <v>46619</v>
      </c>
      <c r="J1718" s="95">
        <f t="shared" si="832"/>
        <v>23</v>
      </c>
      <c r="K1718" s="95">
        <f t="shared" si="845"/>
        <v>4</v>
      </c>
      <c r="L1718" s="8">
        <f t="shared" si="833"/>
        <v>1.00097171</v>
      </c>
      <c r="M1718" s="96">
        <f t="shared" si="844"/>
        <v>1.0056002500000001</v>
      </c>
      <c r="N1718" s="96">
        <f t="shared" si="839"/>
        <v>1.3105255338900574</v>
      </c>
      <c r="O1718" s="89">
        <f t="shared" si="842"/>
        <v>1.3117989800000001</v>
      </c>
      <c r="P1718" s="89">
        <f t="shared" si="826"/>
        <v>0</v>
      </c>
      <c r="Q1718" s="11">
        <f t="shared" si="836"/>
        <v>0</v>
      </c>
      <c r="R1718" s="7">
        <f t="shared" si="834"/>
        <v>0</v>
      </c>
      <c r="S1718" s="89">
        <f t="shared" si="841"/>
        <v>0</v>
      </c>
      <c r="T1718" s="98">
        <f t="shared" si="835"/>
        <v>8.5000000000000006E-2</v>
      </c>
      <c r="U1718" s="97">
        <f t="shared" si="840"/>
        <v>4</v>
      </c>
      <c r="V1718" s="97">
        <v>252</v>
      </c>
      <c r="W1718" s="96">
        <f t="shared" si="827"/>
        <v>1.001295759</v>
      </c>
      <c r="X1718" s="89">
        <f t="shared" si="828"/>
        <v>0</v>
      </c>
      <c r="Y1718" s="137">
        <f t="shared" si="829"/>
        <v>0</v>
      </c>
      <c r="Z1718" s="99" t="str">
        <f t="shared" si="837"/>
        <v>J=</v>
      </c>
      <c r="AA1718" s="94">
        <f t="shared" si="838"/>
        <v>46619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30"/>
        <v>46595</v>
      </c>
      <c r="B1719" s="89">
        <f t="shared" si="823"/>
        <v>0</v>
      </c>
      <c r="C1719" s="89">
        <f t="shared" si="843"/>
        <v>3.1009221856947988E-9</v>
      </c>
      <c r="D1719" s="90">
        <f t="shared" si="831"/>
        <v>7205.03</v>
      </c>
      <c r="E1719" s="91">
        <f t="shared" si="846"/>
        <v>7245.38</v>
      </c>
      <c r="F1719" s="92">
        <f t="shared" si="847"/>
        <v>46558</v>
      </c>
      <c r="G1719" s="93">
        <f t="shared" si="824"/>
        <v>5.6002542668107669E-3</v>
      </c>
      <c r="H1719" s="94">
        <f t="shared" si="848"/>
        <v>46619</v>
      </c>
      <c r="I1719" s="94">
        <f t="shared" si="825"/>
        <v>46619</v>
      </c>
      <c r="J1719" s="95">
        <f t="shared" si="832"/>
        <v>23</v>
      </c>
      <c r="K1719" s="95">
        <f t="shared" si="845"/>
        <v>5</v>
      </c>
      <c r="L1719" s="8">
        <f t="shared" si="833"/>
        <v>1.00121478</v>
      </c>
      <c r="M1719" s="96">
        <f t="shared" si="844"/>
        <v>1.0056002500000001</v>
      </c>
      <c r="N1719" s="96">
        <f t="shared" si="839"/>
        <v>1.3105255338900574</v>
      </c>
      <c r="O1719" s="89">
        <f t="shared" si="842"/>
        <v>1.3121175300000001</v>
      </c>
      <c r="P1719" s="89">
        <f t="shared" si="826"/>
        <v>0</v>
      </c>
      <c r="Q1719" s="11">
        <f t="shared" si="836"/>
        <v>0</v>
      </c>
      <c r="R1719" s="7">
        <f t="shared" si="834"/>
        <v>0</v>
      </c>
      <c r="S1719" s="89">
        <f t="shared" si="841"/>
        <v>0</v>
      </c>
      <c r="T1719" s="98">
        <f t="shared" si="835"/>
        <v>8.5000000000000006E-2</v>
      </c>
      <c r="U1719" s="97">
        <f t="shared" si="840"/>
        <v>5</v>
      </c>
      <c r="V1719" s="97">
        <v>252</v>
      </c>
      <c r="W1719" s="96">
        <f t="shared" si="827"/>
        <v>1.0016199610000001</v>
      </c>
      <c r="X1719" s="89">
        <f t="shared" si="828"/>
        <v>0</v>
      </c>
      <c r="Y1719" s="137">
        <f t="shared" si="829"/>
        <v>0</v>
      </c>
      <c r="Z1719" s="99" t="str">
        <f t="shared" si="837"/>
        <v>J=</v>
      </c>
      <c r="AA1719" s="94">
        <f t="shared" si="838"/>
        <v>46619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30"/>
        <v>46596</v>
      </c>
      <c r="B1720" s="89">
        <f t="shared" si="823"/>
        <v>0</v>
      </c>
      <c r="C1720" s="89">
        <f t="shared" si="843"/>
        <v>3.1009221856947988E-9</v>
      </c>
      <c r="D1720" s="90">
        <f t="shared" si="831"/>
        <v>7205.03</v>
      </c>
      <c r="E1720" s="91">
        <f t="shared" si="846"/>
        <v>7245.38</v>
      </c>
      <c r="F1720" s="92">
        <f t="shared" si="847"/>
        <v>46558</v>
      </c>
      <c r="G1720" s="93">
        <f t="shared" si="824"/>
        <v>5.6002542668107669E-3</v>
      </c>
      <c r="H1720" s="94">
        <f t="shared" si="848"/>
        <v>46619</v>
      </c>
      <c r="I1720" s="94">
        <f t="shared" si="825"/>
        <v>46619</v>
      </c>
      <c r="J1720" s="95">
        <f t="shared" si="832"/>
        <v>23</v>
      </c>
      <c r="K1720" s="95">
        <f t="shared" si="845"/>
        <v>6</v>
      </c>
      <c r="L1720" s="8">
        <f t="shared" si="833"/>
        <v>1.00145792</v>
      </c>
      <c r="M1720" s="96">
        <f t="shared" si="844"/>
        <v>1.0056002500000001</v>
      </c>
      <c r="N1720" s="96">
        <f t="shared" si="839"/>
        <v>1.3105255338900574</v>
      </c>
      <c r="O1720" s="89">
        <f t="shared" si="842"/>
        <v>1.31243617</v>
      </c>
      <c r="P1720" s="89">
        <f t="shared" si="826"/>
        <v>0</v>
      </c>
      <c r="Q1720" s="11">
        <f t="shared" si="836"/>
        <v>0</v>
      </c>
      <c r="R1720" s="7">
        <f t="shared" si="834"/>
        <v>0</v>
      </c>
      <c r="S1720" s="89">
        <f t="shared" si="841"/>
        <v>0</v>
      </c>
      <c r="T1720" s="98">
        <f t="shared" si="835"/>
        <v>8.5000000000000006E-2</v>
      </c>
      <c r="U1720" s="97">
        <f t="shared" si="840"/>
        <v>6</v>
      </c>
      <c r="V1720" s="97">
        <v>252</v>
      </c>
      <c r="W1720" s="96">
        <f t="shared" si="827"/>
        <v>1.0019442679999999</v>
      </c>
      <c r="X1720" s="89">
        <f t="shared" si="828"/>
        <v>0</v>
      </c>
      <c r="Y1720" s="137">
        <f t="shared" si="829"/>
        <v>0</v>
      </c>
      <c r="Z1720" s="99" t="str">
        <f t="shared" si="837"/>
        <v>J=</v>
      </c>
      <c r="AA1720" s="94">
        <f t="shared" si="838"/>
        <v>46619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30"/>
        <v>46597</v>
      </c>
      <c r="B1721" s="89">
        <f t="shared" si="823"/>
        <v>0</v>
      </c>
      <c r="C1721" s="89">
        <f t="shared" si="843"/>
        <v>3.1009221856947988E-9</v>
      </c>
      <c r="D1721" s="90">
        <f t="shared" si="831"/>
        <v>7205.03</v>
      </c>
      <c r="E1721" s="91">
        <f t="shared" si="846"/>
        <v>7245.38</v>
      </c>
      <c r="F1721" s="92">
        <f t="shared" si="847"/>
        <v>46558</v>
      </c>
      <c r="G1721" s="93">
        <f t="shared" si="824"/>
        <v>5.6002542668107669E-3</v>
      </c>
      <c r="H1721" s="94">
        <f t="shared" si="848"/>
        <v>46619</v>
      </c>
      <c r="I1721" s="94">
        <f t="shared" si="825"/>
        <v>46619</v>
      </c>
      <c r="J1721" s="95">
        <f t="shared" si="832"/>
        <v>23</v>
      </c>
      <c r="K1721" s="95">
        <f t="shared" si="845"/>
        <v>7</v>
      </c>
      <c r="L1721" s="8">
        <f t="shared" si="833"/>
        <v>1.00170111</v>
      </c>
      <c r="M1721" s="96">
        <f t="shared" si="844"/>
        <v>1.0056002500000001</v>
      </c>
      <c r="N1721" s="96">
        <f t="shared" si="839"/>
        <v>1.3105255338900574</v>
      </c>
      <c r="O1721" s="89">
        <f t="shared" si="842"/>
        <v>1.31275488</v>
      </c>
      <c r="P1721" s="89">
        <f t="shared" si="826"/>
        <v>0</v>
      </c>
      <c r="Q1721" s="11">
        <f t="shared" si="836"/>
        <v>0</v>
      </c>
      <c r="R1721" s="7">
        <f t="shared" si="834"/>
        <v>0</v>
      </c>
      <c r="S1721" s="89">
        <f t="shared" si="841"/>
        <v>0</v>
      </c>
      <c r="T1721" s="98">
        <f t="shared" si="835"/>
        <v>8.5000000000000006E-2</v>
      </c>
      <c r="U1721" s="97">
        <f t="shared" si="840"/>
        <v>7</v>
      </c>
      <c r="V1721" s="97">
        <v>252</v>
      </c>
      <c r="W1721" s="96">
        <f t="shared" si="827"/>
        <v>1.00226868</v>
      </c>
      <c r="X1721" s="89">
        <f t="shared" si="828"/>
        <v>0</v>
      </c>
      <c r="Y1721" s="137">
        <f t="shared" si="829"/>
        <v>0</v>
      </c>
      <c r="Z1721" s="99" t="str">
        <f t="shared" si="837"/>
        <v>J=</v>
      </c>
      <c r="AA1721" s="94">
        <f t="shared" si="838"/>
        <v>46619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30"/>
        <v>46598</v>
      </c>
      <c r="B1722" s="89">
        <f t="shared" si="823"/>
        <v>0</v>
      </c>
      <c r="C1722" s="89">
        <f t="shared" si="843"/>
        <v>3.1009221856947988E-9</v>
      </c>
      <c r="D1722" s="90">
        <f t="shared" si="831"/>
        <v>7205.03</v>
      </c>
      <c r="E1722" s="91">
        <f t="shared" si="846"/>
        <v>7245.38</v>
      </c>
      <c r="F1722" s="92">
        <f t="shared" si="847"/>
        <v>46558</v>
      </c>
      <c r="G1722" s="93">
        <f t="shared" si="824"/>
        <v>5.6002542668107669E-3</v>
      </c>
      <c r="H1722" s="94">
        <f t="shared" si="848"/>
        <v>46619</v>
      </c>
      <c r="I1722" s="94">
        <f t="shared" si="825"/>
        <v>46619</v>
      </c>
      <c r="J1722" s="95">
        <f t="shared" si="832"/>
        <v>23</v>
      </c>
      <c r="K1722" s="95">
        <f t="shared" si="845"/>
        <v>8</v>
      </c>
      <c r="L1722" s="8">
        <f t="shared" si="833"/>
        <v>1.00194436</v>
      </c>
      <c r="M1722" s="96">
        <f t="shared" si="844"/>
        <v>1.0056002500000001</v>
      </c>
      <c r="N1722" s="96">
        <f t="shared" si="839"/>
        <v>1.3105255338900574</v>
      </c>
      <c r="O1722" s="89">
        <f t="shared" si="842"/>
        <v>1.3130736599999999</v>
      </c>
      <c r="P1722" s="89">
        <f t="shared" si="826"/>
        <v>0</v>
      </c>
      <c r="Q1722" s="11">
        <f t="shared" si="836"/>
        <v>0</v>
      </c>
      <c r="R1722" s="7">
        <f t="shared" si="834"/>
        <v>0</v>
      </c>
      <c r="S1722" s="89">
        <f t="shared" si="841"/>
        <v>0</v>
      </c>
      <c r="T1722" s="98">
        <f t="shared" si="835"/>
        <v>8.5000000000000006E-2</v>
      </c>
      <c r="U1722" s="97">
        <f t="shared" si="840"/>
        <v>8</v>
      </c>
      <c r="V1722" s="97">
        <v>252</v>
      </c>
      <c r="W1722" s="96">
        <f t="shared" si="827"/>
        <v>1.0025931969999999</v>
      </c>
      <c r="X1722" s="89">
        <f t="shared" si="828"/>
        <v>0</v>
      </c>
      <c r="Y1722" s="137">
        <f t="shared" si="829"/>
        <v>0</v>
      </c>
      <c r="Z1722" s="99" t="str">
        <f t="shared" si="837"/>
        <v>J=</v>
      </c>
      <c r="AA1722" s="94">
        <f t="shared" si="838"/>
        <v>46619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30"/>
        <v>46599</v>
      </c>
      <c r="B1723" s="89">
        <f t="shared" si="823"/>
        <v>0</v>
      </c>
      <c r="C1723" s="89">
        <f t="shared" si="843"/>
        <v>3.1009221856947988E-9</v>
      </c>
      <c r="D1723" s="90">
        <f t="shared" si="831"/>
        <v>7205.03</v>
      </c>
      <c r="E1723" s="91">
        <f t="shared" si="846"/>
        <v>7245.38</v>
      </c>
      <c r="F1723" s="92">
        <f t="shared" si="847"/>
        <v>46558</v>
      </c>
      <c r="G1723" s="93">
        <f t="shared" si="824"/>
        <v>5.6002542668107669E-3</v>
      </c>
      <c r="H1723" s="94">
        <f t="shared" si="848"/>
        <v>46619</v>
      </c>
      <c r="I1723" s="94">
        <f t="shared" si="825"/>
        <v>46619</v>
      </c>
      <c r="J1723" s="95">
        <f t="shared" si="832"/>
        <v>23</v>
      </c>
      <c r="K1723" s="95">
        <f t="shared" si="845"/>
        <v>9</v>
      </c>
      <c r="L1723" s="8">
        <f t="shared" si="833"/>
        <v>1.0021876700000001</v>
      </c>
      <c r="M1723" s="96">
        <f t="shared" si="844"/>
        <v>1.0056002500000001</v>
      </c>
      <c r="N1723" s="96">
        <f t="shared" si="839"/>
        <v>1.3105255338900574</v>
      </c>
      <c r="O1723" s="89">
        <f t="shared" si="842"/>
        <v>1.31339253</v>
      </c>
      <c r="P1723" s="89">
        <f t="shared" si="826"/>
        <v>0</v>
      </c>
      <c r="Q1723" s="11">
        <f t="shared" si="836"/>
        <v>0</v>
      </c>
      <c r="R1723" s="7">
        <f t="shared" si="834"/>
        <v>0</v>
      </c>
      <c r="S1723" s="89">
        <f t="shared" si="841"/>
        <v>0</v>
      </c>
      <c r="T1723" s="98">
        <f t="shared" si="835"/>
        <v>8.5000000000000006E-2</v>
      </c>
      <c r="U1723" s="97">
        <f t="shared" si="840"/>
        <v>9</v>
      </c>
      <c r="V1723" s="97">
        <v>252</v>
      </c>
      <c r="W1723" s="96">
        <f t="shared" si="827"/>
        <v>1.0029178190000001</v>
      </c>
      <c r="X1723" s="89">
        <f t="shared" si="828"/>
        <v>0</v>
      </c>
      <c r="Y1723" s="137">
        <f t="shared" si="829"/>
        <v>0</v>
      </c>
      <c r="Z1723" s="99" t="str">
        <f t="shared" si="837"/>
        <v>J=</v>
      </c>
      <c r="AA1723" s="94">
        <f t="shared" si="838"/>
        <v>46619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30"/>
        <v>46600</v>
      </c>
      <c r="B1724" s="89">
        <f t="shared" si="823"/>
        <v>0</v>
      </c>
      <c r="C1724" s="89">
        <f t="shared" si="843"/>
        <v>3.1009221856947988E-9</v>
      </c>
      <c r="D1724" s="90">
        <f t="shared" si="831"/>
        <v>7205.03</v>
      </c>
      <c r="E1724" s="91">
        <f t="shared" si="846"/>
        <v>7245.38</v>
      </c>
      <c r="F1724" s="92">
        <f t="shared" si="847"/>
        <v>46558</v>
      </c>
      <c r="G1724" s="93">
        <f t="shared" si="824"/>
        <v>5.6002542668107669E-3</v>
      </c>
      <c r="H1724" s="94">
        <f t="shared" si="848"/>
        <v>46619</v>
      </c>
      <c r="I1724" s="94">
        <f t="shared" si="825"/>
        <v>46619</v>
      </c>
      <c r="J1724" s="95">
        <f t="shared" si="832"/>
        <v>23</v>
      </c>
      <c r="K1724" s="95">
        <f t="shared" si="845"/>
        <v>9</v>
      </c>
      <c r="L1724" s="8">
        <f t="shared" si="833"/>
        <v>1.0021876700000001</v>
      </c>
      <c r="M1724" s="96">
        <f t="shared" si="844"/>
        <v>1.0056002500000001</v>
      </c>
      <c r="N1724" s="96">
        <f t="shared" si="839"/>
        <v>1.3105255338900574</v>
      </c>
      <c r="O1724" s="89">
        <f t="shared" si="842"/>
        <v>1.31339253</v>
      </c>
      <c r="P1724" s="89">
        <f t="shared" si="826"/>
        <v>0</v>
      </c>
      <c r="Q1724" s="11">
        <f t="shared" si="836"/>
        <v>0</v>
      </c>
      <c r="R1724" s="7">
        <f t="shared" si="834"/>
        <v>0</v>
      </c>
      <c r="S1724" s="89">
        <f t="shared" si="841"/>
        <v>0</v>
      </c>
      <c r="T1724" s="98">
        <f t="shared" si="835"/>
        <v>8.5000000000000006E-2</v>
      </c>
      <c r="U1724" s="97">
        <f t="shared" si="840"/>
        <v>9</v>
      </c>
      <c r="V1724" s="97">
        <v>252</v>
      </c>
      <c r="W1724" s="96">
        <f t="shared" si="827"/>
        <v>1.0029178190000001</v>
      </c>
      <c r="X1724" s="89">
        <f t="shared" si="828"/>
        <v>0</v>
      </c>
      <c r="Y1724" s="137">
        <f t="shared" si="829"/>
        <v>0</v>
      </c>
      <c r="Z1724" s="99" t="str">
        <f t="shared" si="837"/>
        <v>J=</v>
      </c>
      <c r="AA1724" s="94">
        <f t="shared" si="838"/>
        <v>46619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30"/>
        <v>46601</v>
      </c>
      <c r="B1725" s="89">
        <f t="shared" si="823"/>
        <v>0</v>
      </c>
      <c r="C1725" s="89">
        <f t="shared" si="843"/>
        <v>3.1009221856947988E-9</v>
      </c>
      <c r="D1725" s="90">
        <f t="shared" si="831"/>
        <v>7205.03</v>
      </c>
      <c r="E1725" s="91">
        <f t="shared" si="846"/>
        <v>7245.38</v>
      </c>
      <c r="F1725" s="92">
        <f t="shared" si="847"/>
        <v>46558</v>
      </c>
      <c r="G1725" s="93">
        <f t="shared" si="824"/>
        <v>5.6002542668107669E-3</v>
      </c>
      <c r="H1725" s="94">
        <f t="shared" si="848"/>
        <v>46619</v>
      </c>
      <c r="I1725" s="94">
        <f t="shared" si="825"/>
        <v>46619</v>
      </c>
      <c r="J1725" s="95">
        <f t="shared" si="832"/>
        <v>23</v>
      </c>
      <c r="K1725" s="95">
        <f t="shared" si="845"/>
        <v>9</v>
      </c>
      <c r="L1725" s="8">
        <f t="shared" si="833"/>
        <v>1.0021876700000001</v>
      </c>
      <c r="M1725" s="96">
        <f t="shared" si="844"/>
        <v>1.0056002500000001</v>
      </c>
      <c r="N1725" s="96">
        <f t="shared" si="839"/>
        <v>1.3105255338900574</v>
      </c>
      <c r="O1725" s="89">
        <f t="shared" si="842"/>
        <v>1.31339253</v>
      </c>
      <c r="P1725" s="89">
        <f t="shared" si="826"/>
        <v>0</v>
      </c>
      <c r="Q1725" s="11">
        <f t="shared" si="836"/>
        <v>0</v>
      </c>
      <c r="R1725" s="7">
        <f t="shared" si="834"/>
        <v>0</v>
      </c>
      <c r="S1725" s="89">
        <f t="shared" si="841"/>
        <v>0</v>
      </c>
      <c r="T1725" s="98">
        <f t="shared" si="835"/>
        <v>8.5000000000000006E-2</v>
      </c>
      <c r="U1725" s="97">
        <f t="shared" si="840"/>
        <v>9</v>
      </c>
      <c r="V1725" s="97">
        <v>252</v>
      </c>
      <c r="W1725" s="96">
        <f t="shared" si="827"/>
        <v>1.0029178190000001</v>
      </c>
      <c r="X1725" s="89">
        <f t="shared" si="828"/>
        <v>0</v>
      </c>
      <c r="Y1725" s="137">
        <f t="shared" si="829"/>
        <v>0</v>
      </c>
      <c r="Z1725" s="99" t="str">
        <f t="shared" si="837"/>
        <v>J=</v>
      </c>
      <c r="AA1725" s="94">
        <f t="shared" si="838"/>
        <v>46619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30"/>
        <v>46602</v>
      </c>
      <c r="B1726" s="89">
        <f t="shared" si="823"/>
        <v>0</v>
      </c>
      <c r="C1726" s="89">
        <f t="shared" si="843"/>
        <v>3.1009221856947988E-9</v>
      </c>
      <c r="D1726" s="90">
        <f t="shared" si="831"/>
        <v>7205.03</v>
      </c>
      <c r="E1726" s="91">
        <f t="shared" si="846"/>
        <v>7245.38</v>
      </c>
      <c r="F1726" s="92">
        <f t="shared" si="847"/>
        <v>46558</v>
      </c>
      <c r="G1726" s="93">
        <f t="shared" si="824"/>
        <v>5.6002542668107669E-3</v>
      </c>
      <c r="H1726" s="94">
        <f t="shared" si="848"/>
        <v>46619</v>
      </c>
      <c r="I1726" s="94">
        <f t="shared" si="825"/>
        <v>46619</v>
      </c>
      <c r="J1726" s="95">
        <f t="shared" si="832"/>
        <v>23</v>
      </c>
      <c r="K1726" s="95">
        <f t="shared" si="845"/>
        <v>10</v>
      </c>
      <c r="L1726" s="8">
        <f t="shared" si="833"/>
        <v>1.00243105</v>
      </c>
      <c r="M1726" s="96">
        <f t="shared" si="844"/>
        <v>1.0056002500000001</v>
      </c>
      <c r="N1726" s="96">
        <f t="shared" si="839"/>
        <v>1.3105255338900574</v>
      </c>
      <c r="O1726" s="89">
        <f t="shared" si="842"/>
        <v>1.31371148</v>
      </c>
      <c r="P1726" s="89">
        <f t="shared" si="826"/>
        <v>0</v>
      </c>
      <c r="Q1726" s="11">
        <f t="shared" si="836"/>
        <v>0</v>
      </c>
      <c r="R1726" s="7">
        <f t="shared" si="834"/>
        <v>0</v>
      </c>
      <c r="S1726" s="89">
        <f t="shared" si="841"/>
        <v>0</v>
      </c>
      <c r="T1726" s="98">
        <f t="shared" si="835"/>
        <v>8.5000000000000006E-2</v>
      </c>
      <c r="U1726" s="97">
        <f t="shared" si="840"/>
        <v>10</v>
      </c>
      <c r="V1726" s="97">
        <v>252</v>
      </c>
      <c r="W1726" s="96">
        <f t="shared" si="827"/>
        <v>1.0032425469999999</v>
      </c>
      <c r="X1726" s="89">
        <f t="shared" si="828"/>
        <v>0</v>
      </c>
      <c r="Y1726" s="137">
        <f t="shared" si="829"/>
        <v>0</v>
      </c>
      <c r="Z1726" s="99" t="str">
        <f t="shared" si="837"/>
        <v>J=</v>
      </c>
      <c r="AA1726" s="94">
        <f t="shared" si="838"/>
        <v>46619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30"/>
        <v>46603</v>
      </c>
      <c r="B1727" s="89">
        <f t="shared" si="823"/>
        <v>0</v>
      </c>
      <c r="C1727" s="89">
        <f t="shared" si="843"/>
        <v>3.1009221856947988E-9</v>
      </c>
      <c r="D1727" s="90">
        <f t="shared" si="831"/>
        <v>7205.03</v>
      </c>
      <c r="E1727" s="91">
        <f t="shared" si="846"/>
        <v>7245.38</v>
      </c>
      <c r="F1727" s="92">
        <f t="shared" si="847"/>
        <v>46558</v>
      </c>
      <c r="G1727" s="93">
        <f t="shared" si="824"/>
        <v>5.6002542668107669E-3</v>
      </c>
      <c r="H1727" s="94">
        <f t="shared" si="848"/>
        <v>46619</v>
      </c>
      <c r="I1727" s="94">
        <f t="shared" si="825"/>
        <v>46619</v>
      </c>
      <c r="J1727" s="95">
        <f t="shared" si="832"/>
        <v>23</v>
      </c>
      <c r="K1727" s="95">
        <f t="shared" si="845"/>
        <v>11</v>
      </c>
      <c r="L1727" s="8">
        <f t="shared" si="833"/>
        <v>1.00267448</v>
      </c>
      <c r="M1727" s="96">
        <f t="shared" si="844"/>
        <v>1.0056002500000001</v>
      </c>
      <c r="N1727" s="96">
        <f t="shared" si="839"/>
        <v>1.3105255338900574</v>
      </c>
      <c r="O1727" s="89">
        <f t="shared" si="842"/>
        <v>1.3140305000000001</v>
      </c>
      <c r="P1727" s="89">
        <f t="shared" si="826"/>
        <v>0</v>
      </c>
      <c r="Q1727" s="11">
        <f t="shared" si="836"/>
        <v>0</v>
      </c>
      <c r="R1727" s="7">
        <f t="shared" si="834"/>
        <v>0</v>
      </c>
      <c r="S1727" s="89">
        <f t="shared" si="841"/>
        <v>0</v>
      </c>
      <c r="T1727" s="98">
        <f t="shared" si="835"/>
        <v>8.5000000000000006E-2</v>
      </c>
      <c r="U1727" s="97">
        <f t="shared" si="840"/>
        <v>11</v>
      </c>
      <c r="V1727" s="97">
        <v>252</v>
      </c>
      <c r="W1727" s="96">
        <f t="shared" si="827"/>
        <v>1.0035673789999999</v>
      </c>
      <c r="X1727" s="89">
        <f t="shared" si="828"/>
        <v>0</v>
      </c>
      <c r="Y1727" s="137">
        <f t="shared" si="829"/>
        <v>0</v>
      </c>
      <c r="Z1727" s="99" t="str">
        <f t="shared" si="837"/>
        <v>J=</v>
      </c>
      <c r="AA1727" s="94">
        <f t="shared" si="838"/>
        <v>46619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30"/>
        <v>46604</v>
      </c>
      <c r="B1728" s="89">
        <f t="shared" si="823"/>
        <v>0</v>
      </c>
      <c r="C1728" s="89">
        <f t="shared" si="843"/>
        <v>3.1009221856947988E-9</v>
      </c>
      <c r="D1728" s="90">
        <f t="shared" si="831"/>
        <v>7205.03</v>
      </c>
      <c r="E1728" s="91">
        <f t="shared" si="846"/>
        <v>7245.38</v>
      </c>
      <c r="F1728" s="92">
        <f t="shared" si="847"/>
        <v>46558</v>
      </c>
      <c r="G1728" s="93">
        <f t="shared" si="824"/>
        <v>5.6002542668107669E-3</v>
      </c>
      <c r="H1728" s="94">
        <f t="shared" si="848"/>
        <v>46619</v>
      </c>
      <c r="I1728" s="94">
        <f t="shared" si="825"/>
        <v>46619</v>
      </c>
      <c r="J1728" s="95">
        <f t="shared" si="832"/>
        <v>23</v>
      </c>
      <c r="K1728" s="95">
        <f t="shared" si="845"/>
        <v>12</v>
      </c>
      <c r="L1728" s="8">
        <f t="shared" si="833"/>
        <v>1.00291796</v>
      </c>
      <c r="M1728" s="96">
        <f t="shared" si="844"/>
        <v>1.0056002500000001</v>
      </c>
      <c r="N1728" s="96">
        <f t="shared" si="839"/>
        <v>1.3105255338900574</v>
      </c>
      <c r="O1728" s="89">
        <f t="shared" si="842"/>
        <v>1.31434959</v>
      </c>
      <c r="P1728" s="89">
        <f t="shared" si="826"/>
        <v>0</v>
      </c>
      <c r="Q1728" s="11">
        <f t="shared" si="836"/>
        <v>0</v>
      </c>
      <c r="R1728" s="7">
        <f t="shared" si="834"/>
        <v>0</v>
      </c>
      <c r="S1728" s="89">
        <f t="shared" si="841"/>
        <v>0</v>
      </c>
      <c r="T1728" s="98">
        <f t="shared" si="835"/>
        <v>8.5000000000000006E-2</v>
      </c>
      <c r="U1728" s="97">
        <f t="shared" si="840"/>
        <v>12</v>
      </c>
      <c r="V1728" s="97">
        <v>252</v>
      </c>
      <c r="W1728" s="96">
        <f t="shared" si="827"/>
        <v>1.003892317</v>
      </c>
      <c r="X1728" s="89">
        <f t="shared" si="828"/>
        <v>0</v>
      </c>
      <c r="Y1728" s="137">
        <f t="shared" si="829"/>
        <v>0</v>
      </c>
      <c r="Z1728" s="99" t="str">
        <f t="shared" si="837"/>
        <v>J=</v>
      </c>
      <c r="AA1728" s="94">
        <f t="shared" si="838"/>
        <v>46619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30"/>
        <v>46605</v>
      </c>
      <c r="B1729" s="89">
        <f t="shared" si="823"/>
        <v>0</v>
      </c>
      <c r="C1729" s="89">
        <f t="shared" si="843"/>
        <v>3.1009221856947988E-9</v>
      </c>
      <c r="D1729" s="90">
        <f t="shared" si="831"/>
        <v>7205.03</v>
      </c>
      <c r="E1729" s="91">
        <f t="shared" si="846"/>
        <v>7245.38</v>
      </c>
      <c r="F1729" s="92">
        <f t="shared" si="847"/>
        <v>46558</v>
      </c>
      <c r="G1729" s="93">
        <f t="shared" si="824"/>
        <v>5.6002542668107669E-3</v>
      </c>
      <c r="H1729" s="94">
        <f t="shared" si="848"/>
        <v>46619</v>
      </c>
      <c r="I1729" s="94">
        <f t="shared" si="825"/>
        <v>46619</v>
      </c>
      <c r="J1729" s="95">
        <f t="shared" si="832"/>
        <v>23</v>
      </c>
      <c r="K1729" s="95">
        <f t="shared" si="845"/>
        <v>13</v>
      </c>
      <c r="L1729" s="8">
        <f t="shared" si="833"/>
        <v>1.00316151</v>
      </c>
      <c r="M1729" s="96">
        <f t="shared" si="844"/>
        <v>1.0056002500000001</v>
      </c>
      <c r="N1729" s="96">
        <f t="shared" si="839"/>
        <v>1.3105255338900574</v>
      </c>
      <c r="O1729" s="89">
        <f t="shared" si="842"/>
        <v>1.3146687699999999</v>
      </c>
      <c r="P1729" s="89">
        <f t="shared" si="826"/>
        <v>0</v>
      </c>
      <c r="Q1729" s="11">
        <f t="shared" si="836"/>
        <v>0</v>
      </c>
      <c r="R1729" s="7">
        <f t="shared" si="834"/>
        <v>0</v>
      </c>
      <c r="S1729" s="89">
        <f t="shared" si="841"/>
        <v>0</v>
      </c>
      <c r="T1729" s="98">
        <f t="shared" si="835"/>
        <v>8.5000000000000006E-2</v>
      </c>
      <c r="U1729" s="97">
        <f t="shared" si="840"/>
        <v>13</v>
      </c>
      <c r="V1729" s="97">
        <v>252</v>
      </c>
      <c r="W1729" s="96">
        <f t="shared" si="827"/>
        <v>1.0042173590000001</v>
      </c>
      <c r="X1729" s="89">
        <f t="shared" si="828"/>
        <v>0</v>
      </c>
      <c r="Y1729" s="137">
        <f t="shared" si="829"/>
        <v>0</v>
      </c>
      <c r="Z1729" s="99" t="str">
        <f t="shared" si="837"/>
        <v>J=</v>
      </c>
      <c r="AA1729" s="94">
        <f t="shared" si="838"/>
        <v>46619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30"/>
        <v>46606</v>
      </c>
      <c r="B1730" s="89">
        <f t="shared" si="823"/>
        <v>0</v>
      </c>
      <c r="C1730" s="89">
        <f t="shared" si="843"/>
        <v>3.1009221856947988E-9</v>
      </c>
      <c r="D1730" s="90">
        <f t="shared" si="831"/>
        <v>7205.03</v>
      </c>
      <c r="E1730" s="91">
        <f t="shared" si="846"/>
        <v>7245.38</v>
      </c>
      <c r="F1730" s="92">
        <f t="shared" si="847"/>
        <v>46558</v>
      </c>
      <c r="G1730" s="93">
        <f t="shared" si="824"/>
        <v>5.6002542668107669E-3</v>
      </c>
      <c r="H1730" s="94">
        <f t="shared" si="848"/>
        <v>46619</v>
      </c>
      <c r="I1730" s="94">
        <f t="shared" si="825"/>
        <v>46619</v>
      </c>
      <c r="J1730" s="95">
        <f t="shared" si="832"/>
        <v>23</v>
      </c>
      <c r="K1730" s="95">
        <f t="shared" si="845"/>
        <v>14</v>
      </c>
      <c r="L1730" s="8">
        <f t="shared" si="833"/>
        <v>1.00340512</v>
      </c>
      <c r="M1730" s="96">
        <f t="shared" si="844"/>
        <v>1.0056002500000001</v>
      </c>
      <c r="N1730" s="96">
        <f t="shared" si="839"/>
        <v>1.3105255338900574</v>
      </c>
      <c r="O1730" s="89">
        <f t="shared" si="842"/>
        <v>1.3149880300000001</v>
      </c>
      <c r="P1730" s="89">
        <f t="shared" si="826"/>
        <v>0</v>
      </c>
      <c r="Q1730" s="11">
        <f t="shared" si="836"/>
        <v>0</v>
      </c>
      <c r="R1730" s="7">
        <f t="shared" si="834"/>
        <v>0</v>
      </c>
      <c r="S1730" s="89">
        <f t="shared" si="841"/>
        <v>0</v>
      </c>
      <c r="T1730" s="98">
        <f t="shared" si="835"/>
        <v>8.5000000000000006E-2</v>
      </c>
      <c r="U1730" s="97">
        <f t="shared" si="840"/>
        <v>14</v>
      </c>
      <c r="V1730" s="97">
        <v>252</v>
      </c>
      <c r="W1730" s="96">
        <f t="shared" si="827"/>
        <v>1.0045425079999999</v>
      </c>
      <c r="X1730" s="89">
        <f t="shared" si="828"/>
        <v>0</v>
      </c>
      <c r="Y1730" s="137">
        <f t="shared" si="829"/>
        <v>0</v>
      </c>
      <c r="Z1730" s="99" t="str">
        <f t="shared" si="837"/>
        <v>J=</v>
      </c>
      <c r="AA1730" s="94">
        <f t="shared" si="838"/>
        <v>46619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30"/>
        <v>46607</v>
      </c>
      <c r="B1731" s="89">
        <f t="shared" si="823"/>
        <v>0</v>
      </c>
      <c r="C1731" s="89">
        <f t="shared" si="843"/>
        <v>3.1009221856947988E-9</v>
      </c>
      <c r="D1731" s="90">
        <f t="shared" si="831"/>
        <v>7205.03</v>
      </c>
      <c r="E1731" s="91">
        <f t="shared" si="846"/>
        <v>7245.38</v>
      </c>
      <c r="F1731" s="92">
        <f t="shared" si="847"/>
        <v>46558</v>
      </c>
      <c r="G1731" s="93">
        <f t="shared" si="824"/>
        <v>5.6002542668107669E-3</v>
      </c>
      <c r="H1731" s="94">
        <f t="shared" si="848"/>
        <v>46619</v>
      </c>
      <c r="I1731" s="94">
        <f t="shared" si="825"/>
        <v>46619</v>
      </c>
      <c r="J1731" s="95">
        <f t="shared" si="832"/>
        <v>23</v>
      </c>
      <c r="K1731" s="95">
        <f t="shared" si="845"/>
        <v>14</v>
      </c>
      <c r="L1731" s="8">
        <f t="shared" si="833"/>
        <v>1.00340512</v>
      </c>
      <c r="M1731" s="96">
        <f t="shared" si="844"/>
        <v>1.0056002500000001</v>
      </c>
      <c r="N1731" s="96">
        <f t="shared" si="839"/>
        <v>1.3105255338900574</v>
      </c>
      <c r="O1731" s="89">
        <f t="shared" si="842"/>
        <v>1.3149880300000001</v>
      </c>
      <c r="P1731" s="89">
        <f t="shared" si="826"/>
        <v>0</v>
      </c>
      <c r="Q1731" s="11">
        <f t="shared" si="836"/>
        <v>0</v>
      </c>
      <c r="R1731" s="7">
        <f t="shared" si="834"/>
        <v>0</v>
      </c>
      <c r="S1731" s="89">
        <f t="shared" si="841"/>
        <v>0</v>
      </c>
      <c r="T1731" s="98">
        <f t="shared" si="835"/>
        <v>8.5000000000000006E-2</v>
      </c>
      <c r="U1731" s="97">
        <f t="shared" si="840"/>
        <v>14</v>
      </c>
      <c r="V1731" s="97">
        <v>252</v>
      </c>
      <c r="W1731" s="96">
        <f t="shared" si="827"/>
        <v>1.0045425079999999</v>
      </c>
      <c r="X1731" s="89">
        <f t="shared" si="828"/>
        <v>0</v>
      </c>
      <c r="Y1731" s="137">
        <f t="shared" si="829"/>
        <v>0</v>
      </c>
      <c r="Z1731" s="99" t="str">
        <f t="shared" si="837"/>
        <v>J=</v>
      </c>
      <c r="AA1731" s="94">
        <f t="shared" si="838"/>
        <v>46619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30"/>
        <v>46608</v>
      </c>
      <c r="B1732" s="89">
        <f t="shared" si="823"/>
        <v>0</v>
      </c>
      <c r="C1732" s="89">
        <f t="shared" si="843"/>
        <v>3.1009221856947988E-9</v>
      </c>
      <c r="D1732" s="90">
        <f t="shared" si="831"/>
        <v>7205.03</v>
      </c>
      <c r="E1732" s="91">
        <f t="shared" si="846"/>
        <v>7245.38</v>
      </c>
      <c r="F1732" s="92">
        <f t="shared" si="847"/>
        <v>46558</v>
      </c>
      <c r="G1732" s="93">
        <f t="shared" si="824"/>
        <v>5.6002542668107669E-3</v>
      </c>
      <c r="H1732" s="94">
        <f t="shared" si="848"/>
        <v>46619</v>
      </c>
      <c r="I1732" s="94">
        <f t="shared" si="825"/>
        <v>46619</v>
      </c>
      <c r="J1732" s="95">
        <f t="shared" si="832"/>
        <v>23</v>
      </c>
      <c r="K1732" s="95">
        <f t="shared" si="845"/>
        <v>14</v>
      </c>
      <c r="L1732" s="8">
        <f t="shared" si="833"/>
        <v>1.00340512</v>
      </c>
      <c r="M1732" s="96">
        <f t="shared" si="844"/>
        <v>1.0056002500000001</v>
      </c>
      <c r="N1732" s="96">
        <f t="shared" si="839"/>
        <v>1.3105255338900574</v>
      </c>
      <c r="O1732" s="89">
        <f t="shared" si="842"/>
        <v>1.3149880300000001</v>
      </c>
      <c r="P1732" s="89">
        <f t="shared" si="826"/>
        <v>0</v>
      </c>
      <c r="Q1732" s="11">
        <f t="shared" si="836"/>
        <v>0</v>
      </c>
      <c r="R1732" s="7">
        <f t="shared" si="834"/>
        <v>0</v>
      </c>
      <c r="S1732" s="89">
        <f t="shared" si="841"/>
        <v>0</v>
      </c>
      <c r="T1732" s="98">
        <f t="shared" si="835"/>
        <v>8.5000000000000006E-2</v>
      </c>
      <c r="U1732" s="97">
        <f t="shared" si="840"/>
        <v>14</v>
      </c>
      <c r="V1732" s="97">
        <v>252</v>
      </c>
      <c r="W1732" s="96">
        <f t="shared" si="827"/>
        <v>1.0045425079999999</v>
      </c>
      <c r="X1732" s="89">
        <f t="shared" si="828"/>
        <v>0</v>
      </c>
      <c r="Y1732" s="137">
        <f t="shared" si="829"/>
        <v>0</v>
      </c>
      <c r="Z1732" s="99" t="str">
        <f t="shared" si="837"/>
        <v>J=</v>
      </c>
      <c r="AA1732" s="94">
        <f t="shared" si="838"/>
        <v>46619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30"/>
        <v>46609</v>
      </c>
      <c r="B1733" s="89">
        <f t="shared" si="823"/>
        <v>0</v>
      </c>
      <c r="C1733" s="89">
        <f t="shared" si="843"/>
        <v>3.1009221856947988E-9</v>
      </c>
      <c r="D1733" s="90">
        <f t="shared" si="831"/>
        <v>7205.03</v>
      </c>
      <c r="E1733" s="91">
        <f t="shared" si="846"/>
        <v>7245.38</v>
      </c>
      <c r="F1733" s="92">
        <f t="shared" si="847"/>
        <v>46558</v>
      </c>
      <c r="G1733" s="93">
        <f t="shared" si="824"/>
        <v>5.6002542668107669E-3</v>
      </c>
      <c r="H1733" s="94">
        <f t="shared" si="848"/>
        <v>46619</v>
      </c>
      <c r="I1733" s="94">
        <f t="shared" si="825"/>
        <v>46619</v>
      </c>
      <c r="J1733" s="95">
        <f t="shared" si="832"/>
        <v>23</v>
      </c>
      <c r="K1733" s="95">
        <f t="shared" si="845"/>
        <v>15</v>
      </c>
      <c r="L1733" s="8">
        <f t="shared" si="833"/>
        <v>1.00364879</v>
      </c>
      <c r="M1733" s="96">
        <f t="shared" si="844"/>
        <v>1.0056002500000001</v>
      </c>
      <c r="N1733" s="96">
        <f t="shared" si="839"/>
        <v>1.3105255338900574</v>
      </c>
      <c r="O1733" s="89">
        <f t="shared" si="842"/>
        <v>1.31530736</v>
      </c>
      <c r="P1733" s="89">
        <f t="shared" si="826"/>
        <v>0</v>
      </c>
      <c r="Q1733" s="11">
        <f t="shared" si="836"/>
        <v>0</v>
      </c>
      <c r="R1733" s="7">
        <f t="shared" si="834"/>
        <v>0</v>
      </c>
      <c r="S1733" s="89">
        <f t="shared" si="841"/>
        <v>0</v>
      </c>
      <c r="T1733" s="98">
        <f t="shared" si="835"/>
        <v>8.5000000000000006E-2</v>
      </c>
      <c r="U1733" s="97">
        <f t="shared" si="840"/>
        <v>15</v>
      </c>
      <c r="V1733" s="97">
        <v>252</v>
      </c>
      <c r="W1733" s="96">
        <f t="shared" si="827"/>
        <v>1.0048677610000001</v>
      </c>
      <c r="X1733" s="89">
        <f t="shared" si="828"/>
        <v>0</v>
      </c>
      <c r="Y1733" s="137">
        <f t="shared" si="829"/>
        <v>0</v>
      </c>
      <c r="Z1733" s="99" t="str">
        <f t="shared" si="837"/>
        <v>J=</v>
      </c>
      <c r="AA1733" s="94">
        <f t="shared" si="838"/>
        <v>46619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30"/>
        <v>46610</v>
      </c>
      <c r="B1734" s="89">
        <f t="shared" si="823"/>
        <v>0</v>
      </c>
      <c r="C1734" s="89">
        <f t="shared" si="843"/>
        <v>3.1009221856947988E-9</v>
      </c>
      <c r="D1734" s="90">
        <f t="shared" si="831"/>
        <v>7205.03</v>
      </c>
      <c r="E1734" s="91">
        <f t="shared" si="846"/>
        <v>7245.38</v>
      </c>
      <c r="F1734" s="92">
        <f t="shared" si="847"/>
        <v>46558</v>
      </c>
      <c r="G1734" s="93">
        <f t="shared" si="824"/>
        <v>5.6002542668107669E-3</v>
      </c>
      <c r="H1734" s="94">
        <f t="shared" si="848"/>
        <v>46619</v>
      </c>
      <c r="I1734" s="94">
        <f t="shared" si="825"/>
        <v>46619</v>
      </c>
      <c r="J1734" s="95">
        <f t="shared" si="832"/>
        <v>23</v>
      </c>
      <c r="K1734" s="95">
        <f t="shared" si="845"/>
        <v>16</v>
      </c>
      <c r="L1734" s="8">
        <f t="shared" si="833"/>
        <v>1.00389251</v>
      </c>
      <c r="M1734" s="96">
        <f t="shared" si="844"/>
        <v>1.0056002500000001</v>
      </c>
      <c r="N1734" s="96">
        <f t="shared" si="839"/>
        <v>1.3105255338900574</v>
      </c>
      <c r="O1734" s="89">
        <f t="shared" si="842"/>
        <v>1.31562676</v>
      </c>
      <c r="P1734" s="89">
        <f t="shared" si="826"/>
        <v>0</v>
      </c>
      <c r="Q1734" s="11">
        <f t="shared" si="836"/>
        <v>0</v>
      </c>
      <c r="R1734" s="7">
        <f t="shared" si="834"/>
        <v>0</v>
      </c>
      <c r="S1734" s="89">
        <f t="shared" si="841"/>
        <v>0</v>
      </c>
      <c r="T1734" s="98">
        <f t="shared" si="835"/>
        <v>8.5000000000000006E-2</v>
      </c>
      <c r="U1734" s="97">
        <f t="shared" si="840"/>
        <v>16</v>
      </c>
      <c r="V1734" s="97">
        <v>252</v>
      </c>
      <c r="W1734" s="96">
        <f t="shared" si="827"/>
        <v>1.0051931190000001</v>
      </c>
      <c r="X1734" s="89">
        <f t="shared" si="828"/>
        <v>0</v>
      </c>
      <c r="Y1734" s="137">
        <f t="shared" si="829"/>
        <v>0</v>
      </c>
      <c r="Z1734" s="99" t="str">
        <f t="shared" si="837"/>
        <v>J=</v>
      </c>
      <c r="AA1734" s="94">
        <f t="shared" si="838"/>
        <v>46619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30"/>
        <v>46611</v>
      </c>
      <c r="B1735" s="89">
        <f t="shared" si="823"/>
        <v>0</v>
      </c>
      <c r="C1735" s="89">
        <f t="shared" si="843"/>
        <v>3.1009221856947988E-9</v>
      </c>
      <c r="D1735" s="90">
        <f t="shared" si="831"/>
        <v>7205.03</v>
      </c>
      <c r="E1735" s="91">
        <f t="shared" si="846"/>
        <v>7245.38</v>
      </c>
      <c r="F1735" s="92">
        <f t="shared" si="847"/>
        <v>46558</v>
      </c>
      <c r="G1735" s="93">
        <f t="shared" si="824"/>
        <v>5.6002542668107669E-3</v>
      </c>
      <c r="H1735" s="94">
        <f t="shared" si="848"/>
        <v>46619</v>
      </c>
      <c r="I1735" s="94">
        <f t="shared" si="825"/>
        <v>46619</v>
      </c>
      <c r="J1735" s="95">
        <f t="shared" si="832"/>
        <v>23</v>
      </c>
      <c r="K1735" s="95">
        <f t="shared" si="845"/>
        <v>17</v>
      </c>
      <c r="L1735" s="8">
        <f t="shared" si="833"/>
        <v>1.0041363000000001</v>
      </c>
      <c r="M1735" s="96">
        <f t="shared" si="844"/>
        <v>1.0056002500000001</v>
      </c>
      <c r="N1735" s="96">
        <f t="shared" si="839"/>
        <v>1.3105255338900574</v>
      </c>
      <c r="O1735" s="89">
        <f t="shared" si="842"/>
        <v>1.31594626</v>
      </c>
      <c r="P1735" s="89">
        <f t="shared" si="826"/>
        <v>0</v>
      </c>
      <c r="Q1735" s="11">
        <f t="shared" si="836"/>
        <v>0</v>
      </c>
      <c r="R1735" s="7">
        <f t="shared" si="834"/>
        <v>0</v>
      </c>
      <c r="S1735" s="89">
        <f t="shared" si="841"/>
        <v>0</v>
      </c>
      <c r="T1735" s="98">
        <f t="shared" si="835"/>
        <v>8.5000000000000006E-2</v>
      </c>
      <c r="U1735" s="97">
        <f t="shared" si="840"/>
        <v>17</v>
      </c>
      <c r="V1735" s="97">
        <v>252</v>
      </c>
      <c r="W1735" s="96">
        <f t="shared" si="827"/>
        <v>1.005518583</v>
      </c>
      <c r="X1735" s="89">
        <f t="shared" si="828"/>
        <v>0</v>
      </c>
      <c r="Y1735" s="137">
        <f t="shared" si="829"/>
        <v>0</v>
      </c>
      <c r="Z1735" s="99" t="str">
        <f t="shared" si="837"/>
        <v>J=</v>
      </c>
      <c r="AA1735" s="94">
        <f t="shared" si="838"/>
        <v>46619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30"/>
        <v>46612</v>
      </c>
      <c r="B1736" s="89">
        <f t="shared" si="823"/>
        <v>0</v>
      </c>
      <c r="C1736" s="89">
        <f t="shared" si="843"/>
        <v>3.1009221856947988E-9</v>
      </c>
      <c r="D1736" s="90">
        <f t="shared" si="831"/>
        <v>7205.03</v>
      </c>
      <c r="E1736" s="91">
        <f t="shared" si="846"/>
        <v>7245.38</v>
      </c>
      <c r="F1736" s="92">
        <f t="shared" si="847"/>
        <v>46558</v>
      </c>
      <c r="G1736" s="93">
        <f t="shared" si="824"/>
        <v>5.6002542668107669E-3</v>
      </c>
      <c r="H1736" s="94">
        <f t="shared" si="848"/>
        <v>46619</v>
      </c>
      <c r="I1736" s="94">
        <f t="shared" si="825"/>
        <v>46619</v>
      </c>
      <c r="J1736" s="95">
        <f t="shared" si="832"/>
        <v>23</v>
      </c>
      <c r="K1736" s="95">
        <f t="shared" si="845"/>
        <v>18</v>
      </c>
      <c r="L1736" s="8">
        <f t="shared" si="833"/>
        <v>1.0043801400000001</v>
      </c>
      <c r="M1736" s="96">
        <f t="shared" si="844"/>
        <v>1.0056002500000001</v>
      </c>
      <c r="N1736" s="96">
        <f t="shared" si="839"/>
        <v>1.3105255338900574</v>
      </c>
      <c r="O1736" s="89">
        <f t="shared" si="842"/>
        <v>1.31626581</v>
      </c>
      <c r="P1736" s="89">
        <f t="shared" si="826"/>
        <v>0</v>
      </c>
      <c r="Q1736" s="11">
        <f t="shared" si="836"/>
        <v>0</v>
      </c>
      <c r="R1736" s="7">
        <f t="shared" si="834"/>
        <v>0</v>
      </c>
      <c r="S1736" s="89">
        <f t="shared" si="841"/>
        <v>0</v>
      </c>
      <c r="T1736" s="98">
        <f t="shared" si="835"/>
        <v>8.5000000000000006E-2</v>
      </c>
      <c r="U1736" s="97">
        <f t="shared" si="840"/>
        <v>18</v>
      </c>
      <c r="V1736" s="97">
        <v>252</v>
      </c>
      <c r="W1736" s="96">
        <f t="shared" si="827"/>
        <v>1.005844153</v>
      </c>
      <c r="X1736" s="89">
        <f t="shared" si="828"/>
        <v>0</v>
      </c>
      <c r="Y1736" s="137">
        <f t="shared" si="829"/>
        <v>0</v>
      </c>
      <c r="Z1736" s="99" t="str">
        <f t="shared" si="837"/>
        <v>J=</v>
      </c>
      <c r="AA1736" s="94">
        <f t="shared" si="838"/>
        <v>46619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30"/>
        <v>46613</v>
      </c>
      <c r="B1737" s="89">
        <f t="shared" si="823"/>
        <v>0</v>
      </c>
      <c r="C1737" s="89">
        <f t="shared" si="843"/>
        <v>3.1009221856947988E-9</v>
      </c>
      <c r="D1737" s="90">
        <f t="shared" si="831"/>
        <v>7205.03</v>
      </c>
      <c r="E1737" s="91">
        <f t="shared" si="846"/>
        <v>7245.38</v>
      </c>
      <c r="F1737" s="92">
        <f t="shared" si="847"/>
        <v>46558</v>
      </c>
      <c r="G1737" s="93">
        <f t="shared" si="824"/>
        <v>5.6002542668107669E-3</v>
      </c>
      <c r="H1737" s="94">
        <f t="shared" si="848"/>
        <v>46619</v>
      </c>
      <c r="I1737" s="94">
        <f t="shared" si="825"/>
        <v>46619</v>
      </c>
      <c r="J1737" s="95">
        <f t="shared" si="832"/>
        <v>23</v>
      </c>
      <c r="K1737" s="95">
        <f t="shared" si="845"/>
        <v>19</v>
      </c>
      <c r="L1737" s="8">
        <f t="shared" si="833"/>
        <v>1.0046240399999999</v>
      </c>
      <c r="M1737" s="96">
        <f t="shared" si="844"/>
        <v>1.0056002500000001</v>
      </c>
      <c r="N1737" s="96">
        <f t="shared" si="839"/>
        <v>1.3105255338900574</v>
      </c>
      <c r="O1737" s="89">
        <f t="shared" si="842"/>
        <v>1.31658545</v>
      </c>
      <c r="P1737" s="89">
        <f t="shared" si="826"/>
        <v>0</v>
      </c>
      <c r="Q1737" s="11">
        <f t="shared" si="836"/>
        <v>0</v>
      </c>
      <c r="R1737" s="7">
        <f t="shared" si="834"/>
        <v>0</v>
      </c>
      <c r="S1737" s="89">
        <f t="shared" si="841"/>
        <v>0</v>
      </c>
      <c r="T1737" s="98">
        <f t="shared" si="835"/>
        <v>8.5000000000000006E-2</v>
      </c>
      <c r="U1737" s="97">
        <f t="shared" si="840"/>
        <v>19</v>
      </c>
      <c r="V1737" s="97">
        <v>252</v>
      </c>
      <c r="W1737" s="96">
        <f t="shared" si="827"/>
        <v>1.0061698269999999</v>
      </c>
      <c r="X1737" s="89">
        <f t="shared" si="828"/>
        <v>0</v>
      </c>
      <c r="Y1737" s="137">
        <f t="shared" si="829"/>
        <v>0</v>
      </c>
      <c r="Z1737" s="99" t="str">
        <f t="shared" si="837"/>
        <v>J=</v>
      </c>
      <c r="AA1737" s="94">
        <f t="shared" si="838"/>
        <v>46619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30"/>
        <v>46614</v>
      </c>
      <c r="B1738" s="89">
        <f t="shared" ref="B1738:B1801" si="849">(P1738+X1738)</f>
        <v>0</v>
      </c>
      <c r="C1738" s="89">
        <f t="shared" si="843"/>
        <v>3.1009221856947988E-9</v>
      </c>
      <c r="D1738" s="90">
        <f t="shared" si="831"/>
        <v>7205.03</v>
      </c>
      <c r="E1738" s="91">
        <f t="shared" si="846"/>
        <v>7245.38</v>
      </c>
      <c r="F1738" s="92">
        <f t="shared" si="847"/>
        <v>46558</v>
      </c>
      <c r="G1738" s="93">
        <f t="shared" ref="G1738:G1801" si="850">(E1738/D1738)-1</f>
        <v>5.6002542668107669E-3</v>
      </c>
      <c r="H1738" s="94">
        <f t="shared" si="848"/>
        <v>46619</v>
      </c>
      <c r="I1738" s="94">
        <f t="shared" ref="I1738:I1801" si="851">IF(A1738&gt;I1737,H1738,I1737)</f>
        <v>46619</v>
      </c>
      <c r="J1738" s="95">
        <f t="shared" si="832"/>
        <v>23</v>
      </c>
      <c r="K1738" s="95">
        <f t="shared" si="845"/>
        <v>19</v>
      </c>
      <c r="L1738" s="8">
        <f t="shared" si="833"/>
        <v>1.0046240399999999</v>
      </c>
      <c r="M1738" s="96">
        <f t="shared" si="844"/>
        <v>1.0056002500000001</v>
      </c>
      <c r="N1738" s="96">
        <f t="shared" si="839"/>
        <v>1.3105255338900574</v>
      </c>
      <c r="O1738" s="89">
        <f t="shared" si="842"/>
        <v>1.31658545</v>
      </c>
      <c r="P1738" s="89">
        <f t="shared" ref="P1738:P1801" si="852">TRUNC(C1738*O1738,8)</f>
        <v>0</v>
      </c>
      <c r="Q1738" s="11">
        <f t="shared" si="836"/>
        <v>0</v>
      </c>
      <c r="R1738" s="7">
        <f t="shared" si="834"/>
        <v>0</v>
      </c>
      <c r="S1738" s="89">
        <f t="shared" si="841"/>
        <v>0</v>
      </c>
      <c r="T1738" s="98">
        <f t="shared" si="835"/>
        <v>8.5000000000000006E-2</v>
      </c>
      <c r="U1738" s="97">
        <f t="shared" si="840"/>
        <v>19</v>
      </c>
      <c r="V1738" s="97">
        <v>252</v>
      </c>
      <c r="W1738" s="96">
        <f t="shared" ref="W1738:W1801" si="853">ROUND((1+T1738)^TRUNC((U1738/V1738),9),9)</f>
        <v>1.0061698269999999</v>
      </c>
      <c r="X1738" s="89">
        <f t="shared" ref="X1738:X1801" si="854">TRUNC((P1738*(W1738-1)),8)</f>
        <v>0</v>
      </c>
      <c r="Y1738" s="137">
        <f t="shared" ref="Y1738:Y1801" si="855">IF(AND(Q1738&gt;0,Z1738&lt;&gt;"INCORPJ="),S1738+X1738,0)</f>
        <v>0</v>
      </c>
      <c r="Z1738" s="99" t="str">
        <f t="shared" si="837"/>
        <v>J=</v>
      </c>
      <c r="AA1738" s="94">
        <f t="shared" si="838"/>
        <v>46619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56">(A1738+1)</f>
        <v>46615</v>
      </c>
      <c r="B1739" s="89">
        <f t="shared" si="849"/>
        <v>0</v>
      </c>
      <c r="C1739" s="89">
        <f t="shared" si="843"/>
        <v>3.1009221856947988E-9</v>
      </c>
      <c r="D1739" s="90">
        <f t="shared" ref="D1739:D1802" si="857">IF(E1739=E1738,D1738,E1738)</f>
        <v>7205.03</v>
      </c>
      <c r="E1739" s="91">
        <f t="shared" si="846"/>
        <v>7245.38</v>
      </c>
      <c r="F1739" s="92">
        <f t="shared" si="847"/>
        <v>46558</v>
      </c>
      <c r="G1739" s="93">
        <f t="shared" si="850"/>
        <v>5.6002542668107669E-3</v>
      </c>
      <c r="H1739" s="94">
        <f t="shared" si="848"/>
        <v>46619</v>
      </c>
      <c r="I1739" s="94">
        <f t="shared" si="851"/>
        <v>46619</v>
      </c>
      <c r="J1739" s="95">
        <f t="shared" ref="J1739:J1802" si="858">IF(I1739=I1738,J1738,NETWORKDAYS(I1738,I1739,$AD$201:$AD$502)-1)</f>
        <v>23</v>
      </c>
      <c r="K1739" s="95">
        <f t="shared" si="845"/>
        <v>19</v>
      </c>
      <c r="L1739" s="8">
        <f t="shared" ref="L1739:L1802" si="859">IF(E1739&lt;D1739,1,TRUNC((E1739/D1739)^TRUNC((K1739/J1739),9),8))</f>
        <v>1.0046240399999999</v>
      </c>
      <c r="M1739" s="96">
        <f t="shared" si="844"/>
        <v>1.0056002500000001</v>
      </c>
      <c r="N1739" s="96">
        <f t="shared" si="839"/>
        <v>1.3105255338900574</v>
      </c>
      <c r="O1739" s="89">
        <f t="shared" si="842"/>
        <v>1.31658545</v>
      </c>
      <c r="P1739" s="89">
        <f t="shared" si="852"/>
        <v>0</v>
      </c>
      <c r="Q1739" s="11">
        <f t="shared" si="836"/>
        <v>0</v>
      </c>
      <c r="R1739" s="7">
        <f t="shared" ref="R1739:R1802" si="860">IF(Q1739&gt;0,VLOOKUP($A1739,$AD$10:$AI$200,6),0)</f>
        <v>0</v>
      </c>
      <c r="S1739" s="89">
        <f t="shared" si="841"/>
        <v>0</v>
      </c>
      <c r="T1739" s="98">
        <f t="shared" ref="T1739:T1802" si="861">(T1738)</f>
        <v>8.5000000000000006E-2</v>
      </c>
      <c r="U1739" s="97">
        <f t="shared" si="840"/>
        <v>19</v>
      </c>
      <c r="V1739" s="97">
        <v>252</v>
      </c>
      <c r="W1739" s="96">
        <f t="shared" si="853"/>
        <v>1.0061698269999999</v>
      </c>
      <c r="X1739" s="89">
        <f t="shared" si="854"/>
        <v>0</v>
      </c>
      <c r="Y1739" s="137">
        <f t="shared" si="855"/>
        <v>0</v>
      </c>
      <c r="Z1739" s="99" t="str">
        <f t="shared" si="837"/>
        <v>J=</v>
      </c>
      <c r="AA1739" s="94">
        <f t="shared" si="838"/>
        <v>46619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56"/>
        <v>46616</v>
      </c>
      <c r="B1740" s="89">
        <f t="shared" si="849"/>
        <v>0</v>
      </c>
      <c r="C1740" s="89">
        <f t="shared" si="843"/>
        <v>3.1009221856947988E-9</v>
      </c>
      <c r="D1740" s="90">
        <f t="shared" si="857"/>
        <v>7205.03</v>
      </c>
      <c r="E1740" s="91">
        <f t="shared" si="846"/>
        <v>7245.38</v>
      </c>
      <c r="F1740" s="92">
        <f t="shared" si="847"/>
        <v>46558</v>
      </c>
      <c r="G1740" s="93">
        <f t="shared" si="850"/>
        <v>5.6002542668107669E-3</v>
      </c>
      <c r="H1740" s="94">
        <f t="shared" si="848"/>
        <v>46619</v>
      </c>
      <c r="I1740" s="94">
        <f t="shared" si="851"/>
        <v>46619</v>
      </c>
      <c r="J1740" s="95">
        <f t="shared" si="858"/>
        <v>23</v>
      </c>
      <c r="K1740" s="95">
        <f t="shared" si="845"/>
        <v>20</v>
      </c>
      <c r="L1740" s="8">
        <f t="shared" si="859"/>
        <v>1.00486801</v>
      </c>
      <c r="M1740" s="96">
        <f t="shared" si="844"/>
        <v>1.0056002500000001</v>
      </c>
      <c r="N1740" s="96">
        <f t="shared" si="839"/>
        <v>1.3105255338900574</v>
      </c>
      <c r="O1740" s="89">
        <f t="shared" si="842"/>
        <v>1.31690518</v>
      </c>
      <c r="P1740" s="89">
        <f t="shared" si="852"/>
        <v>0</v>
      </c>
      <c r="Q1740" s="11">
        <f t="shared" ref="Q1740:Q1803" si="862">IF(VLOOKUP(A1740,AD$10:AK$200,8)=VLOOKUP(A1739,AD$10:AK$200,8),0,VLOOKUP(A1740,AD$10:AK$200,8))</f>
        <v>0</v>
      </c>
      <c r="R1740" s="7">
        <f t="shared" si="860"/>
        <v>0</v>
      </c>
      <c r="S1740" s="89">
        <f t="shared" si="841"/>
        <v>0</v>
      </c>
      <c r="T1740" s="98">
        <f t="shared" si="861"/>
        <v>8.5000000000000006E-2</v>
      </c>
      <c r="U1740" s="97">
        <f t="shared" si="840"/>
        <v>20</v>
      </c>
      <c r="V1740" s="97">
        <v>252</v>
      </c>
      <c r="W1740" s="96">
        <f t="shared" si="853"/>
        <v>1.006495608</v>
      </c>
      <c r="X1740" s="89">
        <f t="shared" si="854"/>
        <v>0</v>
      </c>
      <c r="Y1740" s="137">
        <f t="shared" si="855"/>
        <v>0</v>
      </c>
      <c r="Z1740" s="99" t="str">
        <f t="shared" ref="Z1740:Z1803" si="863">IF($Q1739&gt;0,VLOOKUP($A1739,$AD$10:$AM$200,9),Z1739)</f>
        <v>J=</v>
      </c>
      <c r="AA1740" s="94">
        <f t="shared" ref="AA1740:AA1803" si="864">IF($Q1739&gt;0,VLOOKUP($A1739,$AD$10:$AM$200,10),AA1739)</f>
        <v>46619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56"/>
        <v>46617</v>
      </c>
      <c r="B1741" s="89">
        <f t="shared" si="849"/>
        <v>0</v>
      </c>
      <c r="C1741" s="89">
        <f t="shared" si="843"/>
        <v>3.1009221856947988E-9</v>
      </c>
      <c r="D1741" s="90">
        <f t="shared" si="857"/>
        <v>7205.03</v>
      </c>
      <c r="E1741" s="91">
        <f t="shared" si="846"/>
        <v>7245.38</v>
      </c>
      <c r="F1741" s="92">
        <f t="shared" si="847"/>
        <v>46558</v>
      </c>
      <c r="G1741" s="93">
        <f t="shared" si="850"/>
        <v>5.6002542668107669E-3</v>
      </c>
      <c r="H1741" s="94">
        <f t="shared" si="848"/>
        <v>46619</v>
      </c>
      <c r="I1741" s="94">
        <f t="shared" si="851"/>
        <v>46619</v>
      </c>
      <c r="J1741" s="95">
        <f t="shared" si="858"/>
        <v>23</v>
      </c>
      <c r="K1741" s="95">
        <f t="shared" si="845"/>
        <v>21</v>
      </c>
      <c r="L1741" s="8">
        <f t="shared" si="859"/>
        <v>1.00511203</v>
      </c>
      <c r="M1741" s="96">
        <f t="shared" si="844"/>
        <v>1.0056002500000001</v>
      </c>
      <c r="N1741" s="96">
        <f t="shared" si="839"/>
        <v>1.3105255338900574</v>
      </c>
      <c r="O1741" s="89">
        <f t="shared" si="842"/>
        <v>1.3172249700000001</v>
      </c>
      <c r="P1741" s="89">
        <f t="shared" si="852"/>
        <v>0</v>
      </c>
      <c r="Q1741" s="11">
        <f t="shared" si="862"/>
        <v>0</v>
      </c>
      <c r="R1741" s="7">
        <f t="shared" si="860"/>
        <v>0</v>
      </c>
      <c r="S1741" s="89">
        <f t="shared" si="841"/>
        <v>0</v>
      </c>
      <c r="T1741" s="98">
        <f t="shared" si="861"/>
        <v>8.5000000000000006E-2</v>
      </c>
      <c r="U1741" s="97">
        <f t="shared" si="840"/>
        <v>21</v>
      </c>
      <c r="V1741" s="97">
        <v>252</v>
      </c>
      <c r="W1741" s="96">
        <f t="shared" si="853"/>
        <v>1.0068214929999999</v>
      </c>
      <c r="X1741" s="89">
        <f t="shared" si="854"/>
        <v>0</v>
      </c>
      <c r="Y1741" s="137">
        <f t="shared" si="855"/>
        <v>0</v>
      </c>
      <c r="Z1741" s="99" t="str">
        <f t="shared" si="863"/>
        <v>J=</v>
      </c>
      <c r="AA1741" s="94">
        <f t="shared" si="864"/>
        <v>46619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56"/>
        <v>46618</v>
      </c>
      <c r="B1742" s="89">
        <f t="shared" si="849"/>
        <v>0</v>
      </c>
      <c r="C1742" s="89">
        <f t="shared" si="843"/>
        <v>3.1009221856947988E-9</v>
      </c>
      <c r="D1742" s="90">
        <f t="shared" si="857"/>
        <v>7205.03</v>
      </c>
      <c r="E1742" s="91">
        <f t="shared" si="846"/>
        <v>7245.38</v>
      </c>
      <c r="F1742" s="92">
        <f t="shared" si="847"/>
        <v>46558</v>
      </c>
      <c r="G1742" s="93">
        <f t="shared" si="850"/>
        <v>5.6002542668107669E-3</v>
      </c>
      <c r="H1742" s="94">
        <f t="shared" si="848"/>
        <v>46619</v>
      </c>
      <c r="I1742" s="94">
        <f t="shared" si="851"/>
        <v>46619</v>
      </c>
      <c r="J1742" s="95">
        <f t="shared" si="858"/>
        <v>23</v>
      </c>
      <c r="K1742" s="95">
        <f t="shared" si="845"/>
        <v>22</v>
      </c>
      <c r="L1742" s="8">
        <f t="shared" si="859"/>
        <v>1.0053561099999999</v>
      </c>
      <c r="M1742" s="96">
        <f t="shared" si="844"/>
        <v>1.0056002500000001</v>
      </c>
      <c r="N1742" s="96">
        <f t="shared" si="839"/>
        <v>1.3105255338900574</v>
      </c>
      <c r="O1742" s="89">
        <f t="shared" si="842"/>
        <v>1.31754485</v>
      </c>
      <c r="P1742" s="89">
        <f t="shared" si="852"/>
        <v>0</v>
      </c>
      <c r="Q1742" s="11">
        <f t="shared" si="862"/>
        <v>0</v>
      </c>
      <c r="R1742" s="7">
        <f t="shared" si="860"/>
        <v>0</v>
      </c>
      <c r="S1742" s="89">
        <f t="shared" si="841"/>
        <v>0</v>
      </c>
      <c r="T1742" s="98">
        <f t="shared" si="861"/>
        <v>8.5000000000000006E-2</v>
      </c>
      <c r="U1742" s="97">
        <f t="shared" si="840"/>
        <v>22</v>
      </c>
      <c r="V1742" s="97">
        <v>252</v>
      </c>
      <c r="W1742" s="96">
        <f t="shared" si="853"/>
        <v>1.007147485</v>
      </c>
      <c r="X1742" s="89">
        <f t="shared" si="854"/>
        <v>0</v>
      </c>
      <c r="Y1742" s="137">
        <f t="shared" si="855"/>
        <v>0</v>
      </c>
      <c r="Z1742" s="99" t="str">
        <f t="shared" si="863"/>
        <v>J=</v>
      </c>
      <c r="AA1742" s="94">
        <f t="shared" si="864"/>
        <v>46619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56"/>
        <v>46619</v>
      </c>
      <c r="B1743" s="89">
        <f t="shared" si="849"/>
        <v>0</v>
      </c>
      <c r="C1743" s="89">
        <f t="shared" si="843"/>
        <v>3.1009221856947988E-9</v>
      </c>
      <c r="D1743" s="90">
        <f t="shared" si="857"/>
        <v>7205.03</v>
      </c>
      <c r="E1743" s="91">
        <f t="shared" si="846"/>
        <v>7245.38</v>
      </c>
      <c r="F1743" s="92">
        <f t="shared" si="847"/>
        <v>46558</v>
      </c>
      <c r="G1743" s="93">
        <f t="shared" si="850"/>
        <v>5.6002542668107669E-3</v>
      </c>
      <c r="H1743" s="94">
        <f t="shared" si="848"/>
        <v>46650</v>
      </c>
      <c r="I1743" s="94">
        <f t="shared" si="851"/>
        <v>46619</v>
      </c>
      <c r="J1743" s="95">
        <f t="shared" si="858"/>
        <v>23</v>
      </c>
      <c r="K1743" s="95">
        <f t="shared" si="845"/>
        <v>23</v>
      </c>
      <c r="L1743" s="8">
        <f t="shared" si="859"/>
        <v>1.0056002500000001</v>
      </c>
      <c r="M1743" s="96">
        <f t="shared" si="844"/>
        <v>1.0056002500000001</v>
      </c>
      <c r="N1743" s="96">
        <f t="shared" si="839"/>
        <v>1.3105255338900574</v>
      </c>
      <c r="O1743" s="89">
        <f t="shared" si="842"/>
        <v>1.3178647999999999</v>
      </c>
      <c r="P1743" s="89">
        <f t="shared" si="852"/>
        <v>0</v>
      </c>
      <c r="Q1743" s="11">
        <f t="shared" si="862"/>
        <v>57</v>
      </c>
      <c r="R1743" s="7">
        <f t="shared" si="860"/>
        <v>7.9741000000000006E-2</v>
      </c>
      <c r="S1743" s="89">
        <f t="shared" si="841"/>
        <v>0</v>
      </c>
      <c r="T1743" s="98">
        <f t="shared" si="861"/>
        <v>8.5000000000000006E-2</v>
      </c>
      <c r="U1743" s="97">
        <f t="shared" si="840"/>
        <v>23</v>
      </c>
      <c r="V1743" s="97">
        <v>252</v>
      </c>
      <c r="W1743" s="96">
        <f t="shared" si="853"/>
        <v>1.007473581</v>
      </c>
      <c r="X1743" s="89">
        <f t="shared" si="854"/>
        <v>0</v>
      </c>
      <c r="Y1743" s="137">
        <f t="shared" si="855"/>
        <v>0</v>
      </c>
      <c r="Z1743" s="99" t="str">
        <f t="shared" si="863"/>
        <v>J=</v>
      </c>
      <c r="AA1743" s="94">
        <f t="shared" si="864"/>
        <v>46619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56"/>
        <v>46620</v>
      </c>
      <c r="B1744" s="89">
        <f t="shared" si="849"/>
        <v>0</v>
      </c>
      <c r="C1744" s="89">
        <f t="shared" si="843"/>
        <v>3.1009221856947988E-9</v>
      </c>
      <c r="D1744" s="90">
        <f t="shared" si="857"/>
        <v>7205.03</v>
      </c>
      <c r="E1744" s="91">
        <f t="shared" si="846"/>
        <v>7245.38</v>
      </c>
      <c r="F1744" s="92">
        <f t="shared" si="847"/>
        <v>46588</v>
      </c>
      <c r="G1744" s="93">
        <f t="shared" si="850"/>
        <v>5.6002542668107669E-3</v>
      </c>
      <c r="H1744" s="94">
        <f t="shared" si="848"/>
        <v>46650</v>
      </c>
      <c r="I1744" s="94">
        <f t="shared" si="851"/>
        <v>46650</v>
      </c>
      <c r="J1744" s="95">
        <f t="shared" si="858"/>
        <v>20</v>
      </c>
      <c r="K1744" s="95">
        <f t="shared" si="845"/>
        <v>1</v>
      </c>
      <c r="L1744" s="8">
        <f t="shared" si="859"/>
        <v>1.0002792700000001</v>
      </c>
      <c r="M1744" s="96">
        <f t="shared" si="844"/>
        <v>1.0056002500000001</v>
      </c>
      <c r="N1744" s="96">
        <f t="shared" si="839"/>
        <v>1.3178648045112253</v>
      </c>
      <c r="O1744" s="89">
        <f t="shared" si="842"/>
        <v>1.3182328400000001</v>
      </c>
      <c r="P1744" s="89">
        <f t="shared" si="852"/>
        <v>0</v>
      </c>
      <c r="Q1744" s="11">
        <f t="shared" si="862"/>
        <v>0</v>
      </c>
      <c r="R1744" s="7">
        <f t="shared" si="860"/>
        <v>0</v>
      </c>
      <c r="S1744" s="89">
        <f t="shared" si="841"/>
        <v>0</v>
      </c>
      <c r="T1744" s="98">
        <f t="shared" si="861"/>
        <v>8.5000000000000006E-2</v>
      </c>
      <c r="U1744" s="97">
        <f t="shared" si="840"/>
        <v>1</v>
      </c>
      <c r="V1744" s="97">
        <v>252</v>
      </c>
      <c r="W1744" s="96">
        <f t="shared" si="853"/>
        <v>1.0003237819999999</v>
      </c>
      <c r="X1744" s="89">
        <f t="shared" si="854"/>
        <v>0</v>
      </c>
      <c r="Y1744" s="137">
        <f t="shared" si="855"/>
        <v>0</v>
      </c>
      <c r="Z1744" s="99" t="str">
        <f t="shared" si="863"/>
        <v>J=</v>
      </c>
      <c r="AA1744" s="94">
        <f t="shared" si="864"/>
        <v>46650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56"/>
        <v>46621</v>
      </c>
      <c r="B1745" s="89">
        <f t="shared" si="849"/>
        <v>0</v>
      </c>
      <c r="C1745" s="89">
        <f t="shared" si="843"/>
        <v>3.1009221856947988E-9</v>
      </c>
      <c r="D1745" s="90">
        <f t="shared" si="857"/>
        <v>7205.03</v>
      </c>
      <c r="E1745" s="91">
        <f t="shared" si="846"/>
        <v>7245.38</v>
      </c>
      <c r="F1745" s="92">
        <f t="shared" si="847"/>
        <v>46588</v>
      </c>
      <c r="G1745" s="93">
        <f t="shared" si="850"/>
        <v>5.6002542668107669E-3</v>
      </c>
      <c r="H1745" s="94">
        <f t="shared" si="848"/>
        <v>46650</v>
      </c>
      <c r="I1745" s="94">
        <f t="shared" si="851"/>
        <v>46650</v>
      </c>
      <c r="J1745" s="95">
        <f t="shared" si="858"/>
        <v>20</v>
      </c>
      <c r="K1745" s="95">
        <f t="shared" si="845"/>
        <v>1</v>
      </c>
      <c r="L1745" s="8">
        <f t="shared" si="859"/>
        <v>1.0002792700000001</v>
      </c>
      <c r="M1745" s="96">
        <f t="shared" si="844"/>
        <v>1.0056002500000001</v>
      </c>
      <c r="N1745" s="96">
        <f t="shared" si="839"/>
        <v>1.3178648045112253</v>
      </c>
      <c r="O1745" s="89">
        <f t="shared" si="842"/>
        <v>1.3182328400000001</v>
      </c>
      <c r="P1745" s="89">
        <f t="shared" si="852"/>
        <v>0</v>
      </c>
      <c r="Q1745" s="11">
        <f t="shared" si="862"/>
        <v>0</v>
      </c>
      <c r="R1745" s="7">
        <f t="shared" si="860"/>
        <v>0</v>
      </c>
      <c r="S1745" s="89">
        <f t="shared" si="841"/>
        <v>0</v>
      </c>
      <c r="T1745" s="98">
        <f t="shared" si="861"/>
        <v>8.5000000000000006E-2</v>
      </c>
      <c r="U1745" s="97">
        <f t="shared" si="840"/>
        <v>1</v>
      </c>
      <c r="V1745" s="97">
        <v>252</v>
      </c>
      <c r="W1745" s="96">
        <f t="shared" si="853"/>
        <v>1.0003237819999999</v>
      </c>
      <c r="X1745" s="89">
        <f t="shared" si="854"/>
        <v>0</v>
      </c>
      <c r="Y1745" s="137">
        <f t="shared" si="855"/>
        <v>0</v>
      </c>
      <c r="Z1745" s="99" t="str">
        <f t="shared" si="863"/>
        <v>J=</v>
      </c>
      <c r="AA1745" s="94">
        <f t="shared" si="864"/>
        <v>46650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56"/>
        <v>46622</v>
      </c>
      <c r="B1746" s="89">
        <f t="shared" si="849"/>
        <v>0</v>
      </c>
      <c r="C1746" s="89">
        <f t="shared" si="843"/>
        <v>3.1009221856947988E-9</v>
      </c>
      <c r="D1746" s="90">
        <f t="shared" si="857"/>
        <v>7205.03</v>
      </c>
      <c r="E1746" s="91">
        <f t="shared" si="846"/>
        <v>7245.38</v>
      </c>
      <c r="F1746" s="92">
        <f t="shared" si="847"/>
        <v>46588</v>
      </c>
      <c r="G1746" s="93">
        <f t="shared" si="850"/>
        <v>5.6002542668107669E-3</v>
      </c>
      <c r="H1746" s="94">
        <f t="shared" si="848"/>
        <v>46650</v>
      </c>
      <c r="I1746" s="94">
        <f t="shared" si="851"/>
        <v>46650</v>
      </c>
      <c r="J1746" s="95">
        <f t="shared" si="858"/>
        <v>20</v>
      </c>
      <c r="K1746" s="95">
        <f t="shared" si="845"/>
        <v>1</v>
      </c>
      <c r="L1746" s="8">
        <f t="shared" si="859"/>
        <v>1.0002792700000001</v>
      </c>
      <c r="M1746" s="96">
        <f t="shared" si="844"/>
        <v>1.0056002500000001</v>
      </c>
      <c r="N1746" s="96">
        <f t="shared" si="839"/>
        <v>1.3178648045112253</v>
      </c>
      <c r="O1746" s="89">
        <f t="shared" si="842"/>
        <v>1.3182328400000001</v>
      </c>
      <c r="P1746" s="89">
        <f t="shared" si="852"/>
        <v>0</v>
      </c>
      <c r="Q1746" s="11">
        <f t="shared" si="862"/>
        <v>0</v>
      </c>
      <c r="R1746" s="7">
        <f t="shared" si="860"/>
        <v>0</v>
      </c>
      <c r="S1746" s="89">
        <f t="shared" si="841"/>
        <v>0</v>
      </c>
      <c r="T1746" s="98">
        <f t="shared" si="861"/>
        <v>8.5000000000000006E-2</v>
      </c>
      <c r="U1746" s="97">
        <f t="shared" si="840"/>
        <v>1</v>
      </c>
      <c r="V1746" s="97">
        <v>252</v>
      </c>
      <c r="W1746" s="96">
        <f t="shared" si="853"/>
        <v>1.0003237819999999</v>
      </c>
      <c r="X1746" s="89">
        <f t="shared" si="854"/>
        <v>0</v>
      </c>
      <c r="Y1746" s="137">
        <f t="shared" si="855"/>
        <v>0</v>
      </c>
      <c r="Z1746" s="99" t="str">
        <f t="shared" si="863"/>
        <v>J=</v>
      </c>
      <c r="AA1746" s="94">
        <f t="shared" si="864"/>
        <v>46650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56"/>
        <v>46623</v>
      </c>
      <c r="B1747" s="89">
        <f t="shared" si="849"/>
        <v>0</v>
      </c>
      <c r="C1747" s="89">
        <f t="shared" si="843"/>
        <v>3.1009221856947988E-9</v>
      </c>
      <c r="D1747" s="90">
        <f t="shared" si="857"/>
        <v>7205.03</v>
      </c>
      <c r="E1747" s="91">
        <f t="shared" si="846"/>
        <v>7245.38</v>
      </c>
      <c r="F1747" s="92">
        <f t="shared" si="847"/>
        <v>46588</v>
      </c>
      <c r="G1747" s="93">
        <f t="shared" si="850"/>
        <v>5.6002542668107669E-3</v>
      </c>
      <c r="H1747" s="94">
        <f t="shared" si="848"/>
        <v>46650</v>
      </c>
      <c r="I1747" s="94">
        <f t="shared" si="851"/>
        <v>46650</v>
      </c>
      <c r="J1747" s="95">
        <f t="shared" si="858"/>
        <v>20</v>
      </c>
      <c r="K1747" s="95">
        <f t="shared" si="845"/>
        <v>2</v>
      </c>
      <c r="L1747" s="8">
        <f t="shared" si="859"/>
        <v>1.0005586099999999</v>
      </c>
      <c r="M1747" s="96">
        <f t="shared" si="844"/>
        <v>1.0056002500000001</v>
      </c>
      <c r="N1747" s="96">
        <f t="shared" si="839"/>
        <v>1.3178648045112253</v>
      </c>
      <c r="O1747" s="89">
        <f t="shared" si="842"/>
        <v>1.3186009700000001</v>
      </c>
      <c r="P1747" s="89">
        <f t="shared" si="852"/>
        <v>0</v>
      </c>
      <c r="Q1747" s="11">
        <f t="shared" si="862"/>
        <v>0</v>
      </c>
      <c r="R1747" s="7">
        <f t="shared" si="860"/>
        <v>0</v>
      </c>
      <c r="S1747" s="89">
        <f t="shared" si="841"/>
        <v>0</v>
      </c>
      <c r="T1747" s="98">
        <f t="shared" si="861"/>
        <v>8.5000000000000006E-2</v>
      </c>
      <c r="U1747" s="97">
        <f t="shared" si="840"/>
        <v>2</v>
      </c>
      <c r="V1747" s="97">
        <v>252</v>
      </c>
      <c r="W1747" s="96">
        <f t="shared" si="853"/>
        <v>1.00064767</v>
      </c>
      <c r="X1747" s="89">
        <f t="shared" si="854"/>
        <v>0</v>
      </c>
      <c r="Y1747" s="137">
        <f t="shared" si="855"/>
        <v>0</v>
      </c>
      <c r="Z1747" s="99" t="str">
        <f t="shared" si="863"/>
        <v>J=</v>
      </c>
      <c r="AA1747" s="94">
        <f t="shared" si="864"/>
        <v>46650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56"/>
        <v>46624</v>
      </c>
      <c r="B1748" s="89">
        <f t="shared" si="849"/>
        <v>0</v>
      </c>
      <c r="C1748" s="89">
        <f t="shared" si="843"/>
        <v>3.1009221856947988E-9</v>
      </c>
      <c r="D1748" s="90">
        <f t="shared" si="857"/>
        <v>7205.03</v>
      </c>
      <c r="E1748" s="91">
        <f t="shared" si="846"/>
        <v>7245.38</v>
      </c>
      <c r="F1748" s="92">
        <f t="shared" si="847"/>
        <v>46588</v>
      </c>
      <c r="G1748" s="93">
        <f t="shared" si="850"/>
        <v>5.6002542668107669E-3</v>
      </c>
      <c r="H1748" s="94">
        <f t="shared" si="848"/>
        <v>46650</v>
      </c>
      <c r="I1748" s="94">
        <f t="shared" si="851"/>
        <v>46650</v>
      </c>
      <c r="J1748" s="95">
        <f t="shared" si="858"/>
        <v>20</v>
      </c>
      <c r="K1748" s="95">
        <f t="shared" si="845"/>
        <v>3</v>
      </c>
      <c r="L1748" s="8">
        <f t="shared" si="859"/>
        <v>1.0008380400000001</v>
      </c>
      <c r="M1748" s="96">
        <f t="shared" si="844"/>
        <v>1.0056002500000001</v>
      </c>
      <c r="N1748" s="96">
        <f t="shared" si="839"/>
        <v>1.3178648045112253</v>
      </c>
      <c r="O1748" s="89">
        <f t="shared" si="842"/>
        <v>1.3189692200000001</v>
      </c>
      <c r="P1748" s="89">
        <f t="shared" si="852"/>
        <v>0</v>
      </c>
      <c r="Q1748" s="11">
        <f t="shared" si="862"/>
        <v>0</v>
      </c>
      <c r="R1748" s="7">
        <f t="shared" si="860"/>
        <v>0</v>
      </c>
      <c r="S1748" s="89">
        <f t="shared" si="841"/>
        <v>0</v>
      </c>
      <c r="T1748" s="98">
        <f t="shared" si="861"/>
        <v>8.5000000000000006E-2</v>
      </c>
      <c r="U1748" s="97">
        <f t="shared" si="840"/>
        <v>3</v>
      </c>
      <c r="V1748" s="97">
        <v>252</v>
      </c>
      <c r="W1748" s="96">
        <f t="shared" si="853"/>
        <v>1.000971662</v>
      </c>
      <c r="X1748" s="89">
        <f t="shared" si="854"/>
        <v>0</v>
      </c>
      <c r="Y1748" s="137">
        <f t="shared" si="855"/>
        <v>0</v>
      </c>
      <c r="Z1748" s="99" t="str">
        <f t="shared" si="863"/>
        <v>J=</v>
      </c>
      <c r="AA1748" s="94">
        <f t="shared" si="864"/>
        <v>46650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56"/>
        <v>46625</v>
      </c>
      <c r="B1749" s="89">
        <f t="shared" si="849"/>
        <v>0</v>
      </c>
      <c r="C1749" s="89">
        <f t="shared" si="843"/>
        <v>3.1009221856947988E-9</v>
      </c>
      <c r="D1749" s="90">
        <f t="shared" si="857"/>
        <v>7205.03</v>
      </c>
      <c r="E1749" s="91">
        <f t="shared" si="846"/>
        <v>7245.38</v>
      </c>
      <c r="F1749" s="92">
        <f t="shared" si="847"/>
        <v>46588</v>
      </c>
      <c r="G1749" s="93">
        <f t="shared" si="850"/>
        <v>5.6002542668107669E-3</v>
      </c>
      <c r="H1749" s="94">
        <f t="shared" si="848"/>
        <v>46650</v>
      </c>
      <c r="I1749" s="94">
        <f t="shared" si="851"/>
        <v>46650</v>
      </c>
      <c r="J1749" s="95">
        <f t="shared" si="858"/>
        <v>20</v>
      </c>
      <c r="K1749" s="95">
        <f t="shared" si="845"/>
        <v>4</v>
      </c>
      <c r="L1749" s="8">
        <f t="shared" si="859"/>
        <v>1.00111755</v>
      </c>
      <c r="M1749" s="96">
        <f t="shared" si="844"/>
        <v>1.0056002500000001</v>
      </c>
      <c r="N1749" s="96">
        <f t="shared" si="839"/>
        <v>1.3178648045112253</v>
      </c>
      <c r="O1749" s="89">
        <f t="shared" si="842"/>
        <v>1.31933758</v>
      </c>
      <c r="P1749" s="89">
        <f t="shared" si="852"/>
        <v>0</v>
      </c>
      <c r="Q1749" s="11">
        <f t="shared" si="862"/>
        <v>0</v>
      </c>
      <c r="R1749" s="7">
        <f t="shared" si="860"/>
        <v>0</v>
      </c>
      <c r="S1749" s="89">
        <f t="shared" si="841"/>
        <v>0</v>
      </c>
      <c r="T1749" s="98">
        <f t="shared" si="861"/>
        <v>8.5000000000000006E-2</v>
      </c>
      <c r="U1749" s="97">
        <f t="shared" si="840"/>
        <v>4</v>
      </c>
      <c r="V1749" s="97">
        <v>252</v>
      </c>
      <c r="W1749" s="96">
        <f t="shared" si="853"/>
        <v>1.001295759</v>
      </c>
      <c r="X1749" s="89">
        <f t="shared" si="854"/>
        <v>0</v>
      </c>
      <c r="Y1749" s="137">
        <f t="shared" si="855"/>
        <v>0</v>
      </c>
      <c r="Z1749" s="99" t="str">
        <f t="shared" si="863"/>
        <v>J=</v>
      </c>
      <c r="AA1749" s="94">
        <f t="shared" si="864"/>
        <v>46650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56"/>
        <v>46626</v>
      </c>
      <c r="B1750" s="89">
        <f t="shared" si="849"/>
        <v>0</v>
      </c>
      <c r="C1750" s="89">
        <f t="shared" si="843"/>
        <v>3.1009221856947988E-9</v>
      </c>
      <c r="D1750" s="90">
        <f t="shared" si="857"/>
        <v>7205.03</v>
      </c>
      <c r="E1750" s="91">
        <f t="shared" si="846"/>
        <v>7245.38</v>
      </c>
      <c r="F1750" s="92">
        <f t="shared" si="847"/>
        <v>46588</v>
      </c>
      <c r="G1750" s="93">
        <f t="shared" si="850"/>
        <v>5.6002542668107669E-3</v>
      </c>
      <c r="H1750" s="94">
        <f t="shared" si="848"/>
        <v>46650</v>
      </c>
      <c r="I1750" s="94">
        <f t="shared" si="851"/>
        <v>46650</v>
      </c>
      <c r="J1750" s="95">
        <f t="shared" si="858"/>
        <v>20</v>
      </c>
      <c r="K1750" s="95">
        <f t="shared" si="845"/>
        <v>5</v>
      </c>
      <c r="L1750" s="8">
        <f t="shared" si="859"/>
        <v>1.00139713</v>
      </c>
      <c r="M1750" s="96">
        <f t="shared" si="844"/>
        <v>1.0056002500000001</v>
      </c>
      <c r="N1750" s="96">
        <f t="shared" si="839"/>
        <v>1.3178648045112253</v>
      </c>
      <c r="O1750" s="89">
        <f t="shared" si="842"/>
        <v>1.3197060300000001</v>
      </c>
      <c r="P1750" s="89">
        <f t="shared" si="852"/>
        <v>0</v>
      </c>
      <c r="Q1750" s="11">
        <f t="shared" si="862"/>
        <v>0</v>
      </c>
      <c r="R1750" s="7">
        <f t="shared" si="860"/>
        <v>0</v>
      </c>
      <c r="S1750" s="89">
        <f t="shared" si="841"/>
        <v>0</v>
      </c>
      <c r="T1750" s="98">
        <f t="shared" si="861"/>
        <v>8.5000000000000006E-2</v>
      </c>
      <c r="U1750" s="97">
        <f t="shared" si="840"/>
        <v>5</v>
      </c>
      <c r="V1750" s="97">
        <v>252</v>
      </c>
      <c r="W1750" s="96">
        <f t="shared" si="853"/>
        <v>1.0016199610000001</v>
      </c>
      <c r="X1750" s="89">
        <f t="shared" si="854"/>
        <v>0</v>
      </c>
      <c r="Y1750" s="137">
        <f t="shared" si="855"/>
        <v>0</v>
      </c>
      <c r="Z1750" s="99" t="str">
        <f t="shared" si="863"/>
        <v>J=</v>
      </c>
      <c r="AA1750" s="94">
        <f t="shared" si="864"/>
        <v>46650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56"/>
        <v>46627</v>
      </c>
      <c r="B1751" s="89">
        <f t="shared" si="849"/>
        <v>0</v>
      </c>
      <c r="C1751" s="89">
        <f t="shared" si="843"/>
        <v>3.1009221856947988E-9</v>
      </c>
      <c r="D1751" s="90">
        <f t="shared" si="857"/>
        <v>7205.03</v>
      </c>
      <c r="E1751" s="91">
        <f t="shared" si="846"/>
        <v>7245.38</v>
      </c>
      <c r="F1751" s="92">
        <f t="shared" si="847"/>
        <v>46588</v>
      </c>
      <c r="G1751" s="93">
        <f t="shared" si="850"/>
        <v>5.6002542668107669E-3</v>
      </c>
      <c r="H1751" s="94">
        <f t="shared" si="848"/>
        <v>46650</v>
      </c>
      <c r="I1751" s="94">
        <f t="shared" si="851"/>
        <v>46650</v>
      </c>
      <c r="J1751" s="95">
        <f t="shared" si="858"/>
        <v>20</v>
      </c>
      <c r="K1751" s="95">
        <f t="shared" si="845"/>
        <v>6</v>
      </c>
      <c r="L1751" s="8">
        <f t="shared" si="859"/>
        <v>1.0016767900000001</v>
      </c>
      <c r="M1751" s="96">
        <f t="shared" si="844"/>
        <v>1.0056002500000001</v>
      </c>
      <c r="N1751" s="96">
        <f t="shared" si="839"/>
        <v>1.3178648045112253</v>
      </c>
      <c r="O1751" s="89">
        <f t="shared" si="842"/>
        <v>1.32007458</v>
      </c>
      <c r="P1751" s="89">
        <f t="shared" si="852"/>
        <v>0</v>
      </c>
      <c r="Q1751" s="11">
        <f t="shared" si="862"/>
        <v>0</v>
      </c>
      <c r="R1751" s="7">
        <f t="shared" si="860"/>
        <v>0</v>
      </c>
      <c r="S1751" s="89">
        <f t="shared" si="841"/>
        <v>0</v>
      </c>
      <c r="T1751" s="98">
        <f t="shared" si="861"/>
        <v>8.5000000000000006E-2</v>
      </c>
      <c r="U1751" s="97">
        <f t="shared" si="840"/>
        <v>6</v>
      </c>
      <c r="V1751" s="97">
        <v>252</v>
      </c>
      <c r="W1751" s="96">
        <f t="shared" si="853"/>
        <v>1.0019442679999999</v>
      </c>
      <c r="X1751" s="89">
        <f t="shared" si="854"/>
        <v>0</v>
      </c>
      <c r="Y1751" s="137">
        <f t="shared" si="855"/>
        <v>0</v>
      </c>
      <c r="Z1751" s="99" t="str">
        <f t="shared" si="863"/>
        <v>J=</v>
      </c>
      <c r="AA1751" s="94">
        <f t="shared" si="864"/>
        <v>46650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56"/>
        <v>46628</v>
      </c>
      <c r="B1752" s="89">
        <f t="shared" si="849"/>
        <v>0</v>
      </c>
      <c r="C1752" s="89">
        <f t="shared" si="843"/>
        <v>3.1009221856947988E-9</v>
      </c>
      <c r="D1752" s="90">
        <f t="shared" si="857"/>
        <v>7205.03</v>
      </c>
      <c r="E1752" s="91">
        <f t="shared" si="846"/>
        <v>7245.38</v>
      </c>
      <c r="F1752" s="92">
        <f t="shared" si="847"/>
        <v>46588</v>
      </c>
      <c r="G1752" s="93">
        <f t="shared" si="850"/>
        <v>5.6002542668107669E-3</v>
      </c>
      <c r="H1752" s="94">
        <f t="shared" si="848"/>
        <v>46650</v>
      </c>
      <c r="I1752" s="94">
        <f t="shared" si="851"/>
        <v>46650</v>
      </c>
      <c r="J1752" s="95">
        <f t="shared" si="858"/>
        <v>20</v>
      </c>
      <c r="K1752" s="95">
        <f t="shared" si="845"/>
        <v>6</v>
      </c>
      <c r="L1752" s="8">
        <f t="shared" si="859"/>
        <v>1.0016767900000001</v>
      </c>
      <c r="M1752" s="96">
        <f t="shared" si="844"/>
        <v>1.0056002500000001</v>
      </c>
      <c r="N1752" s="96">
        <f t="shared" si="839"/>
        <v>1.3178648045112253</v>
      </c>
      <c r="O1752" s="89">
        <f t="shared" si="842"/>
        <v>1.32007458</v>
      </c>
      <c r="P1752" s="89">
        <f t="shared" si="852"/>
        <v>0</v>
      </c>
      <c r="Q1752" s="11">
        <f t="shared" si="862"/>
        <v>0</v>
      </c>
      <c r="R1752" s="7">
        <f t="shared" si="860"/>
        <v>0</v>
      </c>
      <c r="S1752" s="89">
        <f t="shared" si="841"/>
        <v>0</v>
      </c>
      <c r="T1752" s="98">
        <f t="shared" si="861"/>
        <v>8.5000000000000006E-2</v>
      </c>
      <c r="U1752" s="97">
        <f t="shared" si="840"/>
        <v>6</v>
      </c>
      <c r="V1752" s="97">
        <v>252</v>
      </c>
      <c r="W1752" s="96">
        <f t="shared" si="853"/>
        <v>1.0019442679999999</v>
      </c>
      <c r="X1752" s="89">
        <f t="shared" si="854"/>
        <v>0</v>
      </c>
      <c r="Y1752" s="137">
        <f t="shared" si="855"/>
        <v>0</v>
      </c>
      <c r="Z1752" s="99" t="str">
        <f t="shared" si="863"/>
        <v>J=</v>
      </c>
      <c r="AA1752" s="94">
        <f t="shared" si="864"/>
        <v>46650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56"/>
        <v>46629</v>
      </c>
      <c r="B1753" s="89">
        <f t="shared" si="849"/>
        <v>0</v>
      </c>
      <c r="C1753" s="89">
        <f t="shared" si="843"/>
        <v>3.1009221856947988E-9</v>
      </c>
      <c r="D1753" s="90">
        <f t="shared" si="857"/>
        <v>7205.03</v>
      </c>
      <c r="E1753" s="91">
        <f t="shared" si="846"/>
        <v>7245.38</v>
      </c>
      <c r="F1753" s="92">
        <f t="shared" si="847"/>
        <v>46588</v>
      </c>
      <c r="G1753" s="93">
        <f t="shared" si="850"/>
        <v>5.6002542668107669E-3</v>
      </c>
      <c r="H1753" s="94">
        <f t="shared" si="848"/>
        <v>46650</v>
      </c>
      <c r="I1753" s="94">
        <f t="shared" si="851"/>
        <v>46650</v>
      </c>
      <c r="J1753" s="95">
        <f t="shared" si="858"/>
        <v>20</v>
      </c>
      <c r="K1753" s="95">
        <f t="shared" si="845"/>
        <v>6</v>
      </c>
      <c r="L1753" s="8">
        <f t="shared" si="859"/>
        <v>1.0016767900000001</v>
      </c>
      <c r="M1753" s="96">
        <f t="shared" si="844"/>
        <v>1.0056002500000001</v>
      </c>
      <c r="N1753" s="96">
        <f t="shared" si="839"/>
        <v>1.3178648045112253</v>
      </c>
      <c r="O1753" s="89">
        <f t="shared" si="842"/>
        <v>1.32007458</v>
      </c>
      <c r="P1753" s="89">
        <f t="shared" si="852"/>
        <v>0</v>
      </c>
      <c r="Q1753" s="11">
        <f t="shared" si="862"/>
        <v>0</v>
      </c>
      <c r="R1753" s="7">
        <f t="shared" si="860"/>
        <v>0</v>
      </c>
      <c r="S1753" s="89">
        <f t="shared" si="841"/>
        <v>0</v>
      </c>
      <c r="T1753" s="98">
        <f t="shared" si="861"/>
        <v>8.5000000000000006E-2</v>
      </c>
      <c r="U1753" s="97">
        <f t="shared" si="840"/>
        <v>6</v>
      </c>
      <c r="V1753" s="97">
        <v>252</v>
      </c>
      <c r="W1753" s="96">
        <f t="shared" si="853"/>
        <v>1.0019442679999999</v>
      </c>
      <c r="X1753" s="89">
        <f t="shared" si="854"/>
        <v>0</v>
      </c>
      <c r="Y1753" s="137">
        <f t="shared" si="855"/>
        <v>0</v>
      </c>
      <c r="Z1753" s="99" t="str">
        <f t="shared" si="863"/>
        <v>J=</v>
      </c>
      <c r="AA1753" s="94">
        <f t="shared" si="864"/>
        <v>46650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56"/>
        <v>46630</v>
      </c>
      <c r="B1754" s="89">
        <f t="shared" si="849"/>
        <v>0</v>
      </c>
      <c r="C1754" s="89">
        <f t="shared" si="843"/>
        <v>3.1009221856947988E-9</v>
      </c>
      <c r="D1754" s="90">
        <f t="shared" si="857"/>
        <v>7205.03</v>
      </c>
      <c r="E1754" s="91">
        <f t="shared" si="846"/>
        <v>7245.38</v>
      </c>
      <c r="F1754" s="92">
        <f t="shared" si="847"/>
        <v>46588</v>
      </c>
      <c r="G1754" s="93">
        <f t="shared" si="850"/>
        <v>5.6002542668107669E-3</v>
      </c>
      <c r="H1754" s="94">
        <f t="shared" si="848"/>
        <v>46650</v>
      </c>
      <c r="I1754" s="94">
        <f t="shared" si="851"/>
        <v>46650</v>
      </c>
      <c r="J1754" s="95">
        <f t="shared" si="858"/>
        <v>20</v>
      </c>
      <c r="K1754" s="95">
        <f t="shared" si="845"/>
        <v>7</v>
      </c>
      <c r="L1754" s="8">
        <f t="shared" si="859"/>
        <v>1.00195653</v>
      </c>
      <c r="M1754" s="96">
        <f t="shared" si="844"/>
        <v>1.0056002500000001</v>
      </c>
      <c r="N1754" s="96">
        <f t="shared" si="839"/>
        <v>1.3178648045112253</v>
      </c>
      <c r="O1754" s="89">
        <f t="shared" si="842"/>
        <v>1.3204432399999999</v>
      </c>
      <c r="P1754" s="89">
        <f t="shared" si="852"/>
        <v>0</v>
      </c>
      <c r="Q1754" s="11">
        <f t="shared" si="862"/>
        <v>0</v>
      </c>
      <c r="R1754" s="7">
        <f t="shared" si="860"/>
        <v>0</v>
      </c>
      <c r="S1754" s="89">
        <f t="shared" si="841"/>
        <v>0</v>
      </c>
      <c r="T1754" s="98">
        <f t="shared" si="861"/>
        <v>8.5000000000000006E-2</v>
      </c>
      <c r="U1754" s="97">
        <f t="shared" si="840"/>
        <v>7</v>
      </c>
      <c r="V1754" s="97">
        <v>252</v>
      </c>
      <c r="W1754" s="96">
        <f t="shared" si="853"/>
        <v>1.00226868</v>
      </c>
      <c r="X1754" s="89">
        <f t="shared" si="854"/>
        <v>0</v>
      </c>
      <c r="Y1754" s="137">
        <f t="shared" si="855"/>
        <v>0</v>
      </c>
      <c r="Z1754" s="99" t="str">
        <f t="shared" si="863"/>
        <v>J=</v>
      </c>
      <c r="AA1754" s="94">
        <f t="shared" si="864"/>
        <v>46650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56"/>
        <v>46631</v>
      </c>
      <c r="B1755" s="89">
        <f t="shared" si="849"/>
        <v>0</v>
      </c>
      <c r="C1755" s="89">
        <f t="shared" si="843"/>
        <v>3.1009221856947988E-9</v>
      </c>
      <c r="D1755" s="90">
        <f t="shared" si="857"/>
        <v>7205.03</v>
      </c>
      <c r="E1755" s="91">
        <f t="shared" si="846"/>
        <v>7245.38</v>
      </c>
      <c r="F1755" s="92">
        <f t="shared" si="847"/>
        <v>46588</v>
      </c>
      <c r="G1755" s="93">
        <f t="shared" si="850"/>
        <v>5.6002542668107669E-3</v>
      </c>
      <c r="H1755" s="94">
        <f t="shared" si="848"/>
        <v>46650</v>
      </c>
      <c r="I1755" s="94">
        <f t="shared" si="851"/>
        <v>46650</v>
      </c>
      <c r="J1755" s="95">
        <f t="shared" si="858"/>
        <v>20</v>
      </c>
      <c r="K1755" s="95">
        <f t="shared" si="845"/>
        <v>8</v>
      </c>
      <c r="L1755" s="8">
        <f t="shared" si="859"/>
        <v>1.0022363400000001</v>
      </c>
      <c r="M1755" s="96">
        <f t="shared" si="844"/>
        <v>1.0056002500000001</v>
      </c>
      <c r="N1755" s="96">
        <f t="shared" si="839"/>
        <v>1.3178648045112253</v>
      </c>
      <c r="O1755" s="89">
        <f t="shared" si="842"/>
        <v>1.3208119899999999</v>
      </c>
      <c r="P1755" s="89">
        <f t="shared" si="852"/>
        <v>0</v>
      </c>
      <c r="Q1755" s="11">
        <f t="shared" si="862"/>
        <v>0</v>
      </c>
      <c r="R1755" s="7">
        <f t="shared" si="860"/>
        <v>0</v>
      </c>
      <c r="S1755" s="89">
        <f t="shared" si="841"/>
        <v>0</v>
      </c>
      <c r="T1755" s="98">
        <f t="shared" si="861"/>
        <v>8.5000000000000006E-2</v>
      </c>
      <c r="U1755" s="97">
        <f t="shared" si="840"/>
        <v>8</v>
      </c>
      <c r="V1755" s="97">
        <v>252</v>
      </c>
      <c r="W1755" s="96">
        <f t="shared" si="853"/>
        <v>1.0025931969999999</v>
      </c>
      <c r="X1755" s="89">
        <f t="shared" si="854"/>
        <v>0</v>
      </c>
      <c r="Y1755" s="137">
        <f t="shared" si="855"/>
        <v>0</v>
      </c>
      <c r="Z1755" s="99" t="str">
        <f t="shared" si="863"/>
        <v>J=</v>
      </c>
      <c r="AA1755" s="94">
        <f t="shared" si="864"/>
        <v>46650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56"/>
        <v>46632</v>
      </c>
      <c r="B1756" s="89">
        <f t="shared" si="849"/>
        <v>0</v>
      </c>
      <c r="C1756" s="89">
        <f t="shared" si="843"/>
        <v>3.1009221856947988E-9</v>
      </c>
      <c r="D1756" s="90">
        <f t="shared" si="857"/>
        <v>7205.03</v>
      </c>
      <c r="E1756" s="91">
        <f t="shared" si="846"/>
        <v>7245.38</v>
      </c>
      <c r="F1756" s="92">
        <f t="shared" si="847"/>
        <v>46588</v>
      </c>
      <c r="G1756" s="93">
        <f t="shared" si="850"/>
        <v>5.6002542668107669E-3</v>
      </c>
      <c r="H1756" s="94">
        <f t="shared" si="848"/>
        <v>46650</v>
      </c>
      <c r="I1756" s="94">
        <f t="shared" si="851"/>
        <v>46650</v>
      </c>
      <c r="J1756" s="95">
        <f t="shared" si="858"/>
        <v>20</v>
      </c>
      <c r="K1756" s="95">
        <f t="shared" si="845"/>
        <v>9</v>
      </c>
      <c r="L1756" s="8">
        <f t="shared" si="859"/>
        <v>1.0025162400000001</v>
      </c>
      <c r="M1756" s="96">
        <f t="shared" si="844"/>
        <v>1.0056002500000001</v>
      </c>
      <c r="N1756" s="96">
        <f t="shared" si="839"/>
        <v>1.3178648045112253</v>
      </c>
      <c r="O1756" s="89">
        <f t="shared" si="842"/>
        <v>1.3211808599999999</v>
      </c>
      <c r="P1756" s="89">
        <f t="shared" si="852"/>
        <v>0</v>
      </c>
      <c r="Q1756" s="11">
        <f t="shared" si="862"/>
        <v>0</v>
      </c>
      <c r="R1756" s="7">
        <f t="shared" si="860"/>
        <v>0</v>
      </c>
      <c r="S1756" s="89">
        <f t="shared" si="841"/>
        <v>0</v>
      </c>
      <c r="T1756" s="98">
        <f t="shared" si="861"/>
        <v>8.5000000000000006E-2</v>
      </c>
      <c r="U1756" s="97">
        <f t="shared" si="840"/>
        <v>9</v>
      </c>
      <c r="V1756" s="97">
        <v>252</v>
      </c>
      <c r="W1756" s="96">
        <f t="shared" si="853"/>
        <v>1.0029178190000001</v>
      </c>
      <c r="X1756" s="89">
        <f t="shared" si="854"/>
        <v>0</v>
      </c>
      <c r="Y1756" s="137">
        <f t="shared" si="855"/>
        <v>0</v>
      </c>
      <c r="Z1756" s="99" t="str">
        <f t="shared" si="863"/>
        <v>J=</v>
      </c>
      <c r="AA1756" s="94">
        <f t="shared" si="864"/>
        <v>46650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56"/>
        <v>46633</v>
      </c>
      <c r="B1757" s="89">
        <f t="shared" si="849"/>
        <v>0</v>
      </c>
      <c r="C1757" s="89">
        <f t="shared" si="843"/>
        <v>3.1009221856947988E-9</v>
      </c>
      <c r="D1757" s="90">
        <f t="shared" si="857"/>
        <v>7205.03</v>
      </c>
      <c r="E1757" s="91">
        <f t="shared" si="846"/>
        <v>7245.38</v>
      </c>
      <c r="F1757" s="92">
        <f t="shared" si="847"/>
        <v>46588</v>
      </c>
      <c r="G1757" s="93">
        <f t="shared" si="850"/>
        <v>5.6002542668107669E-3</v>
      </c>
      <c r="H1757" s="94">
        <f t="shared" si="848"/>
        <v>46650</v>
      </c>
      <c r="I1757" s="94">
        <f t="shared" si="851"/>
        <v>46650</v>
      </c>
      <c r="J1757" s="95">
        <f t="shared" si="858"/>
        <v>20</v>
      </c>
      <c r="K1757" s="95">
        <f t="shared" si="845"/>
        <v>10</v>
      </c>
      <c r="L1757" s="8">
        <f t="shared" si="859"/>
        <v>1.0027962100000001</v>
      </c>
      <c r="M1757" s="96">
        <f t="shared" si="844"/>
        <v>1.0056002500000001</v>
      </c>
      <c r="N1757" s="96">
        <f t="shared" si="839"/>
        <v>1.3178648045112253</v>
      </c>
      <c r="O1757" s="89">
        <f t="shared" si="842"/>
        <v>1.3215498299999999</v>
      </c>
      <c r="P1757" s="89">
        <f t="shared" si="852"/>
        <v>0</v>
      </c>
      <c r="Q1757" s="11">
        <f t="shared" si="862"/>
        <v>0</v>
      </c>
      <c r="R1757" s="7">
        <f t="shared" si="860"/>
        <v>0</v>
      </c>
      <c r="S1757" s="89">
        <f t="shared" si="841"/>
        <v>0</v>
      </c>
      <c r="T1757" s="98">
        <f t="shared" si="861"/>
        <v>8.5000000000000006E-2</v>
      </c>
      <c r="U1757" s="97">
        <f t="shared" si="840"/>
        <v>10</v>
      </c>
      <c r="V1757" s="97">
        <v>252</v>
      </c>
      <c r="W1757" s="96">
        <f t="shared" si="853"/>
        <v>1.0032425469999999</v>
      </c>
      <c r="X1757" s="89">
        <f t="shared" si="854"/>
        <v>0</v>
      </c>
      <c r="Y1757" s="137">
        <f t="shared" si="855"/>
        <v>0</v>
      </c>
      <c r="Z1757" s="99" t="str">
        <f t="shared" si="863"/>
        <v>J=</v>
      </c>
      <c r="AA1757" s="94">
        <f t="shared" si="864"/>
        <v>46650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56"/>
        <v>46634</v>
      </c>
      <c r="B1758" s="89">
        <f t="shared" si="849"/>
        <v>0</v>
      </c>
      <c r="C1758" s="89">
        <f t="shared" si="843"/>
        <v>3.1009221856947988E-9</v>
      </c>
      <c r="D1758" s="90">
        <f t="shared" si="857"/>
        <v>7205.03</v>
      </c>
      <c r="E1758" s="91">
        <f t="shared" si="846"/>
        <v>7245.38</v>
      </c>
      <c r="F1758" s="92">
        <f t="shared" si="847"/>
        <v>46588</v>
      </c>
      <c r="G1758" s="93">
        <f t="shared" si="850"/>
        <v>5.6002542668107669E-3</v>
      </c>
      <c r="H1758" s="94">
        <f t="shared" si="848"/>
        <v>46650</v>
      </c>
      <c r="I1758" s="94">
        <f t="shared" si="851"/>
        <v>46650</v>
      </c>
      <c r="J1758" s="95">
        <f t="shared" si="858"/>
        <v>20</v>
      </c>
      <c r="K1758" s="95">
        <f t="shared" si="845"/>
        <v>11</v>
      </c>
      <c r="L1758" s="8">
        <f t="shared" si="859"/>
        <v>1.0030762600000001</v>
      </c>
      <c r="M1758" s="96">
        <f t="shared" si="844"/>
        <v>1.0056002500000001</v>
      </c>
      <c r="N1758" s="96">
        <f t="shared" si="839"/>
        <v>1.3178648045112253</v>
      </c>
      <c r="O1758" s="89">
        <f t="shared" si="842"/>
        <v>1.3219188900000001</v>
      </c>
      <c r="P1758" s="89">
        <f t="shared" si="852"/>
        <v>0</v>
      </c>
      <c r="Q1758" s="11">
        <f t="shared" si="862"/>
        <v>0</v>
      </c>
      <c r="R1758" s="7">
        <f t="shared" si="860"/>
        <v>0</v>
      </c>
      <c r="S1758" s="89">
        <f t="shared" si="841"/>
        <v>0</v>
      </c>
      <c r="T1758" s="98">
        <f t="shared" si="861"/>
        <v>8.5000000000000006E-2</v>
      </c>
      <c r="U1758" s="97">
        <f t="shared" si="840"/>
        <v>11</v>
      </c>
      <c r="V1758" s="97">
        <v>252</v>
      </c>
      <c r="W1758" s="96">
        <f t="shared" si="853"/>
        <v>1.0035673789999999</v>
      </c>
      <c r="X1758" s="89">
        <f t="shared" si="854"/>
        <v>0</v>
      </c>
      <c r="Y1758" s="137">
        <f t="shared" si="855"/>
        <v>0</v>
      </c>
      <c r="Z1758" s="99" t="str">
        <f t="shared" si="863"/>
        <v>J=</v>
      </c>
      <c r="AA1758" s="94">
        <f t="shared" si="864"/>
        <v>46650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56"/>
        <v>46635</v>
      </c>
      <c r="B1759" s="89">
        <f t="shared" si="849"/>
        <v>0</v>
      </c>
      <c r="C1759" s="89">
        <f t="shared" si="843"/>
        <v>3.1009221856947988E-9</v>
      </c>
      <c r="D1759" s="90">
        <f t="shared" si="857"/>
        <v>7205.03</v>
      </c>
      <c r="E1759" s="91">
        <f t="shared" si="846"/>
        <v>7245.38</v>
      </c>
      <c r="F1759" s="92">
        <f t="shared" si="847"/>
        <v>46588</v>
      </c>
      <c r="G1759" s="93">
        <f t="shared" si="850"/>
        <v>5.6002542668107669E-3</v>
      </c>
      <c r="H1759" s="94">
        <f t="shared" si="848"/>
        <v>46650</v>
      </c>
      <c r="I1759" s="94">
        <f t="shared" si="851"/>
        <v>46650</v>
      </c>
      <c r="J1759" s="95">
        <f t="shared" si="858"/>
        <v>20</v>
      </c>
      <c r="K1759" s="95">
        <f t="shared" si="845"/>
        <v>11</v>
      </c>
      <c r="L1759" s="8">
        <f t="shared" si="859"/>
        <v>1.0030762600000001</v>
      </c>
      <c r="M1759" s="96">
        <f t="shared" si="844"/>
        <v>1.0056002500000001</v>
      </c>
      <c r="N1759" s="96">
        <f t="shared" ref="N1759:N1822" si="865">IF(I1759&gt;I1758,N1758*M1759,N1758)</f>
        <v>1.3178648045112253</v>
      </c>
      <c r="O1759" s="89">
        <f t="shared" si="842"/>
        <v>1.3219188900000001</v>
      </c>
      <c r="P1759" s="89">
        <f t="shared" si="852"/>
        <v>0</v>
      </c>
      <c r="Q1759" s="11">
        <f t="shared" si="862"/>
        <v>0</v>
      </c>
      <c r="R1759" s="7">
        <f t="shared" si="860"/>
        <v>0</v>
      </c>
      <c r="S1759" s="89">
        <f t="shared" si="841"/>
        <v>0</v>
      </c>
      <c r="T1759" s="98">
        <f t="shared" si="861"/>
        <v>8.5000000000000006E-2</v>
      </c>
      <c r="U1759" s="97">
        <f t="shared" si="840"/>
        <v>11</v>
      </c>
      <c r="V1759" s="97">
        <v>252</v>
      </c>
      <c r="W1759" s="96">
        <f t="shared" si="853"/>
        <v>1.0035673789999999</v>
      </c>
      <c r="X1759" s="89">
        <f t="shared" si="854"/>
        <v>0</v>
      </c>
      <c r="Y1759" s="137">
        <f t="shared" si="855"/>
        <v>0</v>
      </c>
      <c r="Z1759" s="99" t="str">
        <f t="shared" si="863"/>
        <v>J=</v>
      </c>
      <c r="AA1759" s="94">
        <f t="shared" si="864"/>
        <v>46650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56"/>
        <v>46636</v>
      </c>
      <c r="B1760" s="89">
        <f t="shared" si="849"/>
        <v>0</v>
      </c>
      <c r="C1760" s="89">
        <f t="shared" si="843"/>
        <v>3.1009221856947988E-9</v>
      </c>
      <c r="D1760" s="90">
        <f t="shared" si="857"/>
        <v>7205.03</v>
      </c>
      <c r="E1760" s="91">
        <f t="shared" si="846"/>
        <v>7245.38</v>
      </c>
      <c r="F1760" s="92">
        <f t="shared" si="847"/>
        <v>46588</v>
      </c>
      <c r="G1760" s="93">
        <f t="shared" si="850"/>
        <v>5.6002542668107669E-3</v>
      </c>
      <c r="H1760" s="94">
        <f t="shared" si="848"/>
        <v>46650</v>
      </c>
      <c r="I1760" s="94">
        <f t="shared" si="851"/>
        <v>46650</v>
      </c>
      <c r="J1760" s="95">
        <f t="shared" si="858"/>
        <v>20</v>
      </c>
      <c r="K1760" s="95">
        <f t="shared" si="845"/>
        <v>11</v>
      </c>
      <c r="L1760" s="8">
        <f t="shared" si="859"/>
        <v>1.0030762600000001</v>
      </c>
      <c r="M1760" s="96">
        <f t="shared" si="844"/>
        <v>1.0056002500000001</v>
      </c>
      <c r="N1760" s="96">
        <f t="shared" si="865"/>
        <v>1.3178648045112253</v>
      </c>
      <c r="O1760" s="89">
        <f t="shared" si="842"/>
        <v>1.3219188900000001</v>
      </c>
      <c r="P1760" s="89">
        <f t="shared" si="852"/>
        <v>0</v>
      </c>
      <c r="Q1760" s="11">
        <f t="shared" si="862"/>
        <v>0</v>
      </c>
      <c r="R1760" s="7">
        <f t="shared" si="860"/>
        <v>0</v>
      </c>
      <c r="S1760" s="89">
        <f t="shared" si="841"/>
        <v>0</v>
      </c>
      <c r="T1760" s="98">
        <f t="shared" si="861"/>
        <v>8.5000000000000006E-2</v>
      </c>
      <c r="U1760" s="97">
        <f t="shared" si="840"/>
        <v>11</v>
      </c>
      <c r="V1760" s="97">
        <v>252</v>
      </c>
      <c r="W1760" s="96">
        <f t="shared" si="853"/>
        <v>1.0035673789999999</v>
      </c>
      <c r="X1760" s="89">
        <f t="shared" si="854"/>
        <v>0</v>
      </c>
      <c r="Y1760" s="137">
        <f t="shared" si="855"/>
        <v>0</v>
      </c>
      <c r="Z1760" s="99" t="str">
        <f t="shared" si="863"/>
        <v>J=</v>
      </c>
      <c r="AA1760" s="94">
        <f t="shared" si="864"/>
        <v>46650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56"/>
        <v>46637</v>
      </c>
      <c r="B1761" s="89">
        <f t="shared" si="849"/>
        <v>0</v>
      </c>
      <c r="C1761" s="89">
        <f t="shared" si="843"/>
        <v>3.1009221856947988E-9</v>
      </c>
      <c r="D1761" s="90">
        <f t="shared" si="857"/>
        <v>7205.03</v>
      </c>
      <c r="E1761" s="91">
        <f t="shared" si="846"/>
        <v>7245.38</v>
      </c>
      <c r="F1761" s="92">
        <f t="shared" si="847"/>
        <v>46588</v>
      </c>
      <c r="G1761" s="93">
        <f t="shared" si="850"/>
        <v>5.6002542668107669E-3</v>
      </c>
      <c r="H1761" s="94">
        <f t="shared" si="848"/>
        <v>46650</v>
      </c>
      <c r="I1761" s="94">
        <f t="shared" si="851"/>
        <v>46650</v>
      </c>
      <c r="J1761" s="95">
        <f t="shared" si="858"/>
        <v>20</v>
      </c>
      <c r="K1761" s="95">
        <f t="shared" si="845"/>
        <v>12</v>
      </c>
      <c r="L1761" s="8">
        <f t="shared" si="859"/>
        <v>1.00335639</v>
      </c>
      <c r="M1761" s="96">
        <f t="shared" si="844"/>
        <v>1.0056002500000001</v>
      </c>
      <c r="N1761" s="96">
        <f t="shared" si="865"/>
        <v>1.3178648045112253</v>
      </c>
      <c r="O1761" s="89">
        <f t="shared" si="842"/>
        <v>1.3222880699999999</v>
      </c>
      <c r="P1761" s="89">
        <f t="shared" si="852"/>
        <v>0</v>
      </c>
      <c r="Q1761" s="11">
        <f t="shared" si="862"/>
        <v>0</v>
      </c>
      <c r="R1761" s="7">
        <f t="shared" si="860"/>
        <v>0</v>
      </c>
      <c r="S1761" s="89">
        <f t="shared" si="841"/>
        <v>0</v>
      </c>
      <c r="T1761" s="98">
        <f t="shared" si="861"/>
        <v>8.5000000000000006E-2</v>
      </c>
      <c r="U1761" s="97">
        <f t="shared" si="840"/>
        <v>12</v>
      </c>
      <c r="V1761" s="97">
        <v>252</v>
      </c>
      <c r="W1761" s="96">
        <f t="shared" si="853"/>
        <v>1.003892317</v>
      </c>
      <c r="X1761" s="89">
        <f t="shared" si="854"/>
        <v>0</v>
      </c>
      <c r="Y1761" s="137">
        <f t="shared" si="855"/>
        <v>0</v>
      </c>
      <c r="Z1761" s="99" t="str">
        <f t="shared" si="863"/>
        <v>J=</v>
      </c>
      <c r="AA1761" s="94">
        <f t="shared" si="864"/>
        <v>46650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56"/>
        <v>46638</v>
      </c>
      <c r="B1762" s="89">
        <f t="shared" si="849"/>
        <v>0</v>
      </c>
      <c r="C1762" s="89">
        <f t="shared" si="843"/>
        <v>3.1009221856947988E-9</v>
      </c>
      <c r="D1762" s="90">
        <f t="shared" si="857"/>
        <v>7205.03</v>
      </c>
      <c r="E1762" s="91">
        <f t="shared" si="846"/>
        <v>7245.38</v>
      </c>
      <c r="F1762" s="92">
        <f t="shared" si="847"/>
        <v>46588</v>
      </c>
      <c r="G1762" s="93">
        <f t="shared" si="850"/>
        <v>5.6002542668107669E-3</v>
      </c>
      <c r="H1762" s="94">
        <f t="shared" si="848"/>
        <v>46650</v>
      </c>
      <c r="I1762" s="94">
        <f t="shared" si="851"/>
        <v>46650</v>
      </c>
      <c r="J1762" s="95">
        <f t="shared" si="858"/>
        <v>20</v>
      </c>
      <c r="K1762" s="95">
        <f t="shared" si="845"/>
        <v>12</v>
      </c>
      <c r="L1762" s="8">
        <f t="shared" si="859"/>
        <v>1.00335639</v>
      </c>
      <c r="M1762" s="96">
        <f t="shared" si="844"/>
        <v>1.0056002500000001</v>
      </c>
      <c r="N1762" s="96">
        <f t="shared" si="865"/>
        <v>1.3178648045112253</v>
      </c>
      <c r="O1762" s="89">
        <f t="shared" si="842"/>
        <v>1.3222880699999999</v>
      </c>
      <c r="P1762" s="89">
        <f t="shared" si="852"/>
        <v>0</v>
      </c>
      <c r="Q1762" s="11">
        <f t="shared" si="862"/>
        <v>0</v>
      </c>
      <c r="R1762" s="7">
        <f t="shared" si="860"/>
        <v>0</v>
      </c>
      <c r="S1762" s="89">
        <f t="shared" si="841"/>
        <v>0</v>
      </c>
      <c r="T1762" s="98">
        <f t="shared" si="861"/>
        <v>8.5000000000000006E-2</v>
      </c>
      <c r="U1762" s="97">
        <f t="shared" si="840"/>
        <v>12</v>
      </c>
      <c r="V1762" s="97">
        <v>252</v>
      </c>
      <c r="W1762" s="96">
        <f t="shared" si="853"/>
        <v>1.003892317</v>
      </c>
      <c r="X1762" s="89">
        <f t="shared" si="854"/>
        <v>0</v>
      </c>
      <c r="Y1762" s="137">
        <f t="shared" si="855"/>
        <v>0</v>
      </c>
      <c r="Z1762" s="99" t="str">
        <f t="shared" si="863"/>
        <v>J=</v>
      </c>
      <c r="AA1762" s="94">
        <f t="shared" si="864"/>
        <v>46650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56"/>
        <v>46639</v>
      </c>
      <c r="B1763" s="89">
        <f t="shared" si="849"/>
        <v>0</v>
      </c>
      <c r="C1763" s="89">
        <f t="shared" si="843"/>
        <v>3.1009221856947988E-9</v>
      </c>
      <c r="D1763" s="90">
        <f t="shared" si="857"/>
        <v>7205.03</v>
      </c>
      <c r="E1763" s="91">
        <f t="shared" si="846"/>
        <v>7245.38</v>
      </c>
      <c r="F1763" s="92">
        <f t="shared" si="847"/>
        <v>46588</v>
      </c>
      <c r="G1763" s="93">
        <f t="shared" si="850"/>
        <v>5.6002542668107669E-3</v>
      </c>
      <c r="H1763" s="94">
        <f t="shared" si="848"/>
        <v>46650</v>
      </c>
      <c r="I1763" s="94">
        <f t="shared" si="851"/>
        <v>46650</v>
      </c>
      <c r="J1763" s="95">
        <f t="shared" si="858"/>
        <v>20</v>
      </c>
      <c r="K1763" s="95">
        <f t="shared" si="845"/>
        <v>13</v>
      </c>
      <c r="L1763" s="8">
        <f t="shared" si="859"/>
        <v>1.0036366000000001</v>
      </c>
      <c r="M1763" s="96">
        <f t="shared" si="844"/>
        <v>1.0056002500000001</v>
      </c>
      <c r="N1763" s="96">
        <f t="shared" si="865"/>
        <v>1.3178648045112253</v>
      </c>
      <c r="O1763" s="89">
        <f t="shared" si="842"/>
        <v>1.3226573500000001</v>
      </c>
      <c r="P1763" s="89">
        <f t="shared" si="852"/>
        <v>0</v>
      </c>
      <c r="Q1763" s="11">
        <f t="shared" si="862"/>
        <v>0</v>
      </c>
      <c r="R1763" s="7">
        <f t="shared" si="860"/>
        <v>0</v>
      </c>
      <c r="S1763" s="89">
        <f t="shared" si="841"/>
        <v>0</v>
      </c>
      <c r="T1763" s="98">
        <f t="shared" si="861"/>
        <v>8.5000000000000006E-2</v>
      </c>
      <c r="U1763" s="97">
        <f t="shared" si="840"/>
        <v>13</v>
      </c>
      <c r="V1763" s="97">
        <v>252</v>
      </c>
      <c r="W1763" s="96">
        <f t="shared" si="853"/>
        <v>1.0042173590000001</v>
      </c>
      <c r="X1763" s="89">
        <f t="shared" si="854"/>
        <v>0</v>
      </c>
      <c r="Y1763" s="137">
        <f t="shared" si="855"/>
        <v>0</v>
      </c>
      <c r="Z1763" s="99" t="str">
        <f t="shared" si="863"/>
        <v>J=</v>
      </c>
      <c r="AA1763" s="94">
        <f t="shared" si="864"/>
        <v>46650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56"/>
        <v>46640</v>
      </c>
      <c r="B1764" s="89">
        <f t="shared" si="849"/>
        <v>0</v>
      </c>
      <c r="C1764" s="89">
        <f t="shared" si="843"/>
        <v>3.1009221856947988E-9</v>
      </c>
      <c r="D1764" s="90">
        <f t="shared" si="857"/>
        <v>7205.03</v>
      </c>
      <c r="E1764" s="91">
        <f t="shared" si="846"/>
        <v>7245.38</v>
      </c>
      <c r="F1764" s="92">
        <f t="shared" si="847"/>
        <v>46588</v>
      </c>
      <c r="G1764" s="93">
        <f t="shared" si="850"/>
        <v>5.6002542668107669E-3</v>
      </c>
      <c r="H1764" s="94">
        <f t="shared" si="848"/>
        <v>46650</v>
      </c>
      <c r="I1764" s="94">
        <f t="shared" si="851"/>
        <v>46650</v>
      </c>
      <c r="J1764" s="95">
        <f t="shared" si="858"/>
        <v>20</v>
      </c>
      <c r="K1764" s="95">
        <f t="shared" si="845"/>
        <v>14</v>
      </c>
      <c r="L1764" s="8">
        <f t="shared" si="859"/>
        <v>1.00391689</v>
      </c>
      <c r="M1764" s="96">
        <f t="shared" si="844"/>
        <v>1.0056002500000001</v>
      </c>
      <c r="N1764" s="96">
        <f t="shared" si="865"/>
        <v>1.3178648045112253</v>
      </c>
      <c r="O1764" s="89">
        <f t="shared" si="842"/>
        <v>1.32302673</v>
      </c>
      <c r="P1764" s="89">
        <f t="shared" si="852"/>
        <v>0</v>
      </c>
      <c r="Q1764" s="11">
        <f t="shared" si="862"/>
        <v>0</v>
      </c>
      <c r="R1764" s="7">
        <f t="shared" si="860"/>
        <v>0</v>
      </c>
      <c r="S1764" s="89">
        <f t="shared" si="841"/>
        <v>0</v>
      </c>
      <c r="T1764" s="98">
        <f t="shared" si="861"/>
        <v>8.5000000000000006E-2</v>
      </c>
      <c r="U1764" s="97">
        <f t="shared" si="840"/>
        <v>14</v>
      </c>
      <c r="V1764" s="97">
        <v>252</v>
      </c>
      <c r="W1764" s="96">
        <f t="shared" si="853"/>
        <v>1.0045425079999999</v>
      </c>
      <c r="X1764" s="89">
        <f t="shared" si="854"/>
        <v>0</v>
      </c>
      <c r="Y1764" s="137">
        <f t="shared" si="855"/>
        <v>0</v>
      </c>
      <c r="Z1764" s="99" t="str">
        <f t="shared" si="863"/>
        <v>J=</v>
      </c>
      <c r="AA1764" s="94">
        <f t="shared" si="864"/>
        <v>46650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56"/>
        <v>46641</v>
      </c>
      <c r="B1765" s="89">
        <f t="shared" si="849"/>
        <v>0</v>
      </c>
      <c r="C1765" s="89">
        <f t="shared" si="843"/>
        <v>3.1009221856947988E-9</v>
      </c>
      <c r="D1765" s="90">
        <f t="shared" si="857"/>
        <v>7205.03</v>
      </c>
      <c r="E1765" s="91">
        <f t="shared" si="846"/>
        <v>7245.38</v>
      </c>
      <c r="F1765" s="92">
        <f t="shared" si="847"/>
        <v>46588</v>
      </c>
      <c r="G1765" s="93">
        <f t="shared" si="850"/>
        <v>5.6002542668107669E-3</v>
      </c>
      <c r="H1765" s="94">
        <f t="shared" si="848"/>
        <v>46650</v>
      </c>
      <c r="I1765" s="94">
        <f t="shared" si="851"/>
        <v>46650</v>
      </c>
      <c r="J1765" s="95">
        <f t="shared" si="858"/>
        <v>20</v>
      </c>
      <c r="K1765" s="95">
        <f t="shared" si="845"/>
        <v>15</v>
      </c>
      <c r="L1765" s="8">
        <f t="shared" si="859"/>
        <v>1.00419725</v>
      </c>
      <c r="M1765" s="96">
        <f t="shared" si="844"/>
        <v>1.0056002500000001</v>
      </c>
      <c r="N1765" s="96">
        <f t="shared" si="865"/>
        <v>1.3178648045112253</v>
      </c>
      <c r="O1765" s="89">
        <f t="shared" si="842"/>
        <v>1.3233962100000001</v>
      </c>
      <c r="P1765" s="89">
        <f t="shared" si="852"/>
        <v>0</v>
      </c>
      <c r="Q1765" s="11">
        <f t="shared" si="862"/>
        <v>0</v>
      </c>
      <c r="R1765" s="7">
        <f t="shared" si="860"/>
        <v>0</v>
      </c>
      <c r="S1765" s="89">
        <f t="shared" si="841"/>
        <v>0</v>
      </c>
      <c r="T1765" s="98">
        <f t="shared" si="861"/>
        <v>8.5000000000000006E-2</v>
      </c>
      <c r="U1765" s="97">
        <f t="shared" ref="U1765:U1828" si="866">IF(Q1764&gt;0,1,IF(K1765=K1764,U1764,U1764+1))</f>
        <v>15</v>
      </c>
      <c r="V1765" s="97">
        <v>252</v>
      </c>
      <c r="W1765" s="96">
        <f t="shared" si="853"/>
        <v>1.0048677610000001</v>
      </c>
      <c r="X1765" s="89">
        <f t="shared" si="854"/>
        <v>0</v>
      </c>
      <c r="Y1765" s="137">
        <f t="shared" si="855"/>
        <v>0</v>
      </c>
      <c r="Z1765" s="99" t="str">
        <f t="shared" si="863"/>
        <v>J=</v>
      </c>
      <c r="AA1765" s="94">
        <f t="shared" si="864"/>
        <v>46650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56"/>
        <v>46642</v>
      </c>
      <c r="B1766" s="89">
        <f t="shared" si="849"/>
        <v>0</v>
      </c>
      <c r="C1766" s="89">
        <f t="shared" si="843"/>
        <v>3.1009221856947988E-9</v>
      </c>
      <c r="D1766" s="90">
        <f t="shared" si="857"/>
        <v>7205.03</v>
      </c>
      <c r="E1766" s="91">
        <f t="shared" si="846"/>
        <v>7245.38</v>
      </c>
      <c r="F1766" s="92">
        <f t="shared" si="847"/>
        <v>46588</v>
      </c>
      <c r="G1766" s="93">
        <f t="shared" si="850"/>
        <v>5.6002542668107669E-3</v>
      </c>
      <c r="H1766" s="94">
        <f t="shared" si="848"/>
        <v>46650</v>
      </c>
      <c r="I1766" s="94">
        <f t="shared" si="851"/>
        <v>46650</v>
      </c>
      <c r="J1766" s="95">
        <f t="shared" si="858"/>
        <v>20</v>
      </c>
      <c r="K1766" s="95">
        <f t="shared" si="845"/>
        <v>15</v>
      </c>
      <c r="L1766" s="8">
        <f t="shared" si="859"/>
        <v>1.00419725</v>
      </c>
      <c r="M1766" s="96">
        <f t="shared" si="844"/>
        <v>1.0056002500000001</v>
      </c>
      <c r="N1766" s="96">
        <f t="shared" si="865"/>
        <v>1.3178648045112253</v>
      </c>
      <c r="O1766" s="89">
        <f t="shared" si="842"/>
        <v>1.3233962100000001</v>
      </c>
      <c r="P1766" s="89">
        <f t="shared" si="852"/>
        <v>0</v>
      </c>
      <c r="Q1766" s="11">
        <f t="shared" si="862"/>
        <v>0</v>
      </c>
      <c r="R1766" s="7">
        <f t="shared" si="860"/>
        <v>0</v>
      </c>
      <c r="S1766" s="89">
        <f t="shared" si="841"/>
        <v>0</v>
      </c>
      <c r="T1766" s="98">
        <f t="shared" si="861"/>
        <v>8.5000000000000006E-2</v>
      </c>
      <c r="U1766" s="97">
        <f t="shared" si="866"/>
        <v>15</v>
      </c>
      <c r="V1766" s="97">
        <v>252</v>
      </c>
      <c r="W1766" s="96">
        <f t="shared" si="853"/>
        <v>1.0048677610000001</v>
      </c>
      <c r="X1766" s="89">
        <f t="shared" si="854"/>
        <v>0</v>
      </c>
      <c r="Y1766" s="137">
        <f t="shared" si="855"/>
        <v>0</v>
      </c>
      <c r="Z1766" s="99" t="str">
        <f t="shared" si="863"/>
        <v>J=</v>
      </c>
      <c r="AA1766" s="94">
        <f t="shared" si="864"/>
        <v>46650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56"/>
        <v>46643</v>
      </c>
      <c r="B1767" s="89">
        <f t="shared" si="849"/>
        <v>0</v>
      </c>
      <c r="C1767" s="89">
        <f t="shared" si="843"/>
        <v>3.1009221856947988E-9</v>
      </c>
      <c r="D1767" s="90">
        <f t="shared" si="857"/>
        <v>7205.03</v>
      </c>
      <c r="E1767" s="91">
        <f t="shared" si="846"/>
        <v>7245.38</v>
      </c>
      <c r="F1767" s="92">
        <f t="shared" si="847"/>
        <v>46588</v>
      </c>
      <c r="G1767" s="93">
        <f t="shared" si="850"/>
        <v>5.6002542668107669E-3</v>
      </c>
      <c r="H1767" s="94">
        <f t="shared" si="848"/>
        <v>46650</v>
      </c>
      <c r="I1767" s="94">
        <f t="shared" si="851"/>
        <v>46650</v>
      </c>
      <c r="J1767" s="95">
        <f t="shared" si="858"/>
        <v>20</v>
      </c>
      <c r="K1767" s="95">
        <f t="shared" si="845"/>
        <v>15</v>
      </c>
      <c r="L1767" s="8">
        <f t="shared" si="859"/>
        <v>1.00419725</v>
      </c>
      <c r="M1767" s="96">
        <f t="shared" si="844"/>
        <v>1.0056002500000001</v>
      </c>
      <c r="N1767" s="96">
        <f t="shared" si="865"/>
        <v>1.3178648045112253</v>
      </c>
      <c r="O1767" s="89">
        <f t="shared" si="842"/>
        <v>1.3233962100000001</v>
      </c>
      <c r="P1767" s="89">
        <f t="shared" si="852"/>
        <v>0</v>
      </c>
      <c r="Q1767" s="11">
        <f t="shared" si="862"/>
        <v>0</v>
      </c>
      <c r="R1767" s="7">
        <f t="shared" si="860"/>
        <v>0</v>
      </c>
      <c r="S1767" s="89">
        <f t="shared" ref="S1767:S1830" si="867">IF(R1767&gt;0,TRUNC(R1767*P1767,8),0)</f>
        <v>0</v>
      </c>
      <c r="T1767" s="98">
        <f t="shared" si="861"/>
        <v>8.5000000000000006E-2</v>
      </c>
      <c r="U1767" s="97">
        <f t="shared" si="866"/>
        <v>15</v>
      </c>
      <c r="V1767" s="97">
        <v>252</v>
      </c>
      <c r="W1767" s="96">
        <f t="shared" si="853"/>
        <v>1.0048677610000001</v>
      </c>
      <c r="X1767" s="89">
        <f t="shared" si="854"/>
        <v>0</v>
      </c>
      <c r="Y1767" s="137">
        <f t="shared" si="855"/>
        <v>0</v>
      </c>
      <c r="Z1767" s="99" t="str">
        <f t="shared" si="863"/>
        <v>J=</v>
      </c>
      <c r="AA1767" s="94">
        <f t="shared" si="864"/>
        <v>46650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56"/>
        <v>46644</v>
      </c>
      <c r="B1768" s="89">
        <f t="shared" si="849"/>
        <v>0</v>
      </c>
      <c r="C1768" s="89">
        <f t="shared" si="843"/>
        <v>3.1009221856947988E-9</v>
      </c>
      <c r="D1768" s="90">
        <f t="shared" si="857"/>
        <v>7205.03</v>
      </c>
      <c r="E1768" s="91">
        <f t="shared" si="846"/>
        <v>7245.38</v>
      </c>
      <c r="F1768" s="92">
        <f t="shared" si="847"/>
        <v>46588</v>
      </c>
      <c r="G1768" s="93">
        <f t="shared" si="850"/>
        <v>5.6002542668107669E-3</v>
      </c>
      <c r="H1768" s="94">
        <f t="shared" si="848"/>
        <v>46650</v>
      </c>
      <c r="I1768" s="94">
        <f t="shared" si="851"/>
        <v>46650</v>
      </c>
      <c r="J1768" s="95">
        <f t="shared" si="858"/>
        <v>20</v>
      </c>
      <c r="K1768" s="95">
        <f t="shared" si="845"/>
        <v>16</v>
      </c>
      <c r="L1768" s="8">
        <f t="shared" si="859"/>
        <v>1.0044776900000001</v>
      </c>
      <c r="M1768" s="96">
        <f t="shared" si="844"/>
        <v>1.0056002500000001</v>
      </c>
      <c r="N1768" s="96">
        <f t="shared" si="865"/>
        <v>1.3178648045112253</v>
      </c>
      <c r="O1768" s="89">
        <f t="shared" si="842"/>
        <v>1.3237657899999999</v>
      </c>
      <c r="P1768" s="89">
        <f t="shared" si="852"/>
        <v>0</v>
      </c>
      <c r="Q1768" s="11">
        <f t="shared" si="862"/>
        <v>0</v>
      </c>
      <c r="R1768" s="7">
        <f t="shared" si="860"/>
        <v>0</v>
      </c>
      <c r="S1768" s="89">
        <f t="shared" si="867"/>
        <v>0</v>
      </c>
      <c r="T1768" s="98">
        <f t="shared" si="861"/>
        <v>8.5000000000000006E-2</v>
      </c>
      <c r="U1768" s="97">
        <f t="shared" si="866"/>
        <v>16</v>
      </c>
      <c r="V1768" s="97">
        <v>252</v>
      </c>
      <c r="W1768" s="96">
        <f t="shared" si="853"/>
        <v>1.0051931190000001</v>
      </c>
      <c r="X1768" s="89">
        <f t="shared" si="854"/>
        <v>0</v>
      </c>
      <c r="Y1768" s="137">
        <f t="shared" si="855"/>
        <v>0</v>
      </c>
      <c r="Z1768" s="99" t="str">
        <f t="shared" si="863"/>
        <v>J=</v>
      </c>
      <c r="AA1768" s="94">
        <f t="shared" si="864"/>
        <v>46650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56"/>
        <v>46645</v>
      </c>
      <c r="B1769" s="89">
        <f t="shared" si="849"/>
        <v>0</v>
      </c>
      <c r="C1769" s="89">
        <f t="shared" si="843"/>
        <v>3.1009221856947988E-9</v>
      </c>
      <c r="D1769" s="90">
        <f t="shared" si="857"/>
        <v>7205.03</v>
      </c>
      <c r="E1769" s="91">
        <f t="shared" si="846"/>
        <v>7245.38</v>
      </c>
      <c r="F1769" s="92">
        <f t="shared" si="847"/>
        <v>46588</v>
      </c>
      <c r="G1769" s="93">
        <f t="shared" si="850"/>
        <v>5.6002542668107669E-3</v>
      </c>
      <c r="H1769" s="94">
        <f t="shared" si="848"/>
        <v>46650</v>
      </c>
      <c r="I1769" s="94">
        <f t="shared" si="851"/>
        <v>46650</v>
      </c>
      <c r="J1769" s="95">
        <f t="shared" si="858"/>
        <v>20</v>
      </c>
      <c r="K1769" s="95">
        <f t="shared" si="845"/>
        <v>17</v>
      </c>
      <c r="L1769" s="8">
        <f t="shared" si="859"/>
        <v>1.00475822</v>
      </c>
      <c r="M1769" s="96">
        <f t="shared" si="844"/>
        <v>1.0056002500000001</v>
      </c>
      <c r="N1769" s="96">
        <f t="shared" si="865"/>
        <v>1.3178648045112253</v>
      </c>
      <c r="O1769" s="89">
        <f t="shared" ref="O1769:O1832" si="868">TRUNC(TRUNC((L1769*N1769),15),8)</f>
        <v>1.32413549</v>
      </c>
      <c r="P1769" s="89">
        <f t="shared" si="852"/>
        <v>0</v>
      </c>
      <c r="Q1769" s="11">
        <f t="shared" si="862"/>
        <v>0</v>
      </c>
      <c r="R1769" s="7">
        <f t="shared" si="860"/>
        <v>0</v>
      </c>
      <c r="S1769" s="89">
        <f t="shared" si="867"/>
        <v>0</v>
      </c>
      <c r="T1769" s="98">
        <f t="shared" si="861"/>
        <v>8.5000000000000006E-2</v>
      </c>
      <c r="U1769" s="97">
        <f t="shared" si="866"/>
        <v>17</v>
      </c>
      <c r="V1769" s="97">
        <v>252</v>
      </c>
      <c r="W1769" s="96">
        <f t="shared" si="853"/>
        <v>1.005518583</v>
      </c>
      <c r="X1769" s="89">
        <f t="shared" si="854"/>
        <v>0</v>
      </c>
      <c r="Y1769" s="137">
        <f t="shared" si="855"/>
        <v>0</v>
      </c>
      <c r="Z1769" s="99" t="str">
        <f t="shared" si="863"/>
        <v>J=</v>
      </c>
      <c r="AA1769" s="94">
        <f t="shared" si="864"/>
        <v>46650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56"/>
        <v>46646</v>
      </c>
      <c r="B1770" s="89">
        <f t="shared" si="849"/>
        <v>0</v>
      </c>
      <c r="C1770" s="89">
        <f t="shared" ref="C1770:C1833" si="869">C1769-(S1769/O1769)</f>
        <v>3.1009221856947988E-9</v>
      </c>
      <c r="D1770" s="90">
        <f t="shared" si="857"/>
        <v>7205.03</v>
      </c>
      <c r="E1770" s="91">
        <f t="shared" si="846"/>
        <v>7245.38</v>
      </c>
      <c r="F1770" s="92">
        <f t="shared" si="847"/>
        <v>46588</v>
      </c>
      <c r="G1770" s="93">
        <f t="shared" si="850"/>
        <v>5.6002542668107669E-3</v>
      </c>
      <c r="H1770" s="94">
        <f t="shared" si="848"/>
        <v>46650</v>
      </c>
      <c r="I1770" s="94">
        <f t="shared" si="851"/>
        <v>46650</v>
      </c>
      <c r="J1770" s="95">
        <f t="shared" si="858"/>
        <v>20</v>
      </c>
      <c r="K1770" s="95">
        <f t="shared" si="845"/>
        <v>18</v>
      </c>
      <c r="L1770" s="8">
        <f t="shared" si="859"/>
        <v>1.00503882</v>
      </c>
      <c r="M1770" s="96">
        <f t="shared" ref="M1770:M1833" si="870">IF(I1770&gt;I1769,L1769,M1769)</f>
        <v>1.0056002500000001</v>
      </c>
      <c r="N1770" s="96">
        <f t="shared" si="865"/>
        <v>1.3178648045112253</v>
      </c>
      <c r="O1770" s="89">
        <f t="shared" si="868"/>
        <v>1.3245052799999999</v>
      </c>
      <c r="P1770" s="89">
        <f t="shared" si="852"/>
        <v>0</v>
      </c>
      <c r="Q1770" s="11">
        <f t="shared" si="862"/>
        <v>0</v>
      </c>
      <c r="R1770" s="7">
        <f t="shared" si="860"/>
        <v>0</v>
      </c>
      <c r="S1770" s="89">
        <f t="shared" si="867"/>
        <v>0</v>
      </c>
      <c r="T1770" s="98">
        <f t="shared" si="861"/>
        <v>8.5000000000000006E-2</v>
      </c>
      <c r="U1770" s="97">
        <f t="shared" si="866"/>
        <v>18</v>
      </c>
      <c r="V1770" s="97">
        <v>252</v>
      </c>
      <c r="W1770" s="96">
        <f t="shared" si="853"/>
        <v>1.005844153</v>
      </c>
      <c r="X1770" s="89">
        <f t="shared" si="854"/>
        <v>0</v>
      </c>
      <c r="Y1770" s="137">
        <f t="shared" si="855"/>
        <v>0</v>
      </c>
      <c r="Z1770" s="99" t="str">
        <f t="shared" si="863"/>
        <v>J=</v>
      </c>
      <c r="AA1770" s="94">
        <f t="shared" si="864"/>
        <v>46650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56"/>
        <v>46647</v>
      </c>
      <c r="B1771" s="89">
        <f t="shared" si="849"/>
        <v>0</v>
      </c>
      <c r="C1771" s="89">
        <f t="shared" si="869"/>
        <v>3.1009221856947988E-9</v>
      </c>
      <c r="D1771" s="90">
        <f t="shared" si="857"/>
        <v>7205.03</v>
      </c>
      <c r="E1771" s="91">
        <f t="shared" si="846"/>
        <v>7245.38</v>
      </c>
      <c r="F1771" s="92">
        <f t="shared" si="847"/>
        <v>46588</v>
      </c>
      <c r="G1771" s="93">
        <f t="shared" si="850"/>
        <v>5.6002542668107669E-3</v>
      </c>
      <c r="H1771" s="94">
        <f t="shared" si="848"/>
        <v>46650</v>
      </c>
      <c r="I1771" s="94">
        <f t="shared" si="851"/>
        <v>46650</v>
      </c>
      <c r="J1771" s="95">
        <f t="shared" si="858"/>
        <v>20</v>
      </c>
      <c r="K1771" s="95">
        <f t="shared" ref="K1771:K1834" si="871">(J1771-(NETWORKDAYS(A1771,I1771,AD$201:AD$502)-1))</f>
        <v>19</v>
      </c>
      <c r="L1771" s="8">
        <f t="shared" si="859"/>
        <v>1.00531949</v>
      </c>
      <c r="M1771" s="96">
        <f t="shared" si="870"/>
        <v>1.0056002500000001</v>
      </c>
      <c r="N1771" s="96">
        <f t="shared" si="865"/>
        <v>1.3178648045112253</v>
      </c>
      <c r="O1771" s="89">
        <f t="shared" si="868"/>
        <v>1.3248751700000001</v>
      </c>
      <c r="P1771" s="89">
        <f t="shared" si="852"/>
        <v>0</v>
      </c>
      <c r="Q1771" s="11">
        <f t="shared" si="862"/>
        <v>0</v>
      </c>
      <c r="R1771" s="7">
        <f t="shared" si="860"/>
        <v>0</v>
      </c>
      <c r="S1771" s="89">
        <f t="shared" si="867"/>
        <v>0</v>
      </c>
      <c r="T1771" s="98">
        <f t="shared" si="861"/>
        <v>8.5000000000000006E-2</v>
      </c>
      <c r="U1771" s="97">
        <f t="shared" si="866"/>
        <v>19</v>
      </c>
      <c r="V1771" s="97">
        <v>252</v>
      </c>
      <c r="W1771" s="96">
        <f t="shared" si="853"/>
        <v>1.0061698269999999</v>
      </c>
      <c r="X1771" s="89">
        <f t="shared" si="854"/>
        <v>0</v>
      </c>
      <c r="Y1771" s="137">
        <f t="shared" si="855"/>
        <v>0</v>
      </c>
      <c r="Z1771" s="99" t="str">
        <f t="shared" si="863"/>
        <v>J=</v>
      </c>
      <c r="AA1771" s="94">
        <f t="shared" si="864"/>
        <v>46650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56"/>
        <v>46648</v>
      </c>
      <c r="B1772" s="89">
        <f t="shared" si="849"/>
        <v>0</v>
      </c>
      <c r="C1772" s="89">
        <f t="shared" si="869"/>
        <v>3.1009221856947988E-9</v>
      </c>
      <c r="D1772" s="90">
        <f t="shared" si="857"/>
        <v>7205.03</v>
      </c>
      <c r="E1772" s="91">
        <f t="shared" ref="E1772:E1835" si="872">IF($K1772=1,VLOOKUP($A1771,$AO$10:$AS$200,4),E1771)</f>
        <v>7245.38</v>
      </c>
      <c r="F1772" s="92">
        <f t="shared" ref="F1772:F1835" si="873">IF($K1772=1,VLOOKUP($A1771,$AO$10:$AS$200,5),F1771)</f>
        <v>46588</v>
      </c>
      <c r="G1772" s="93">
        <f t="shared" si="850"/>
        <v>5.6002542668107669E-3</v>
      </c>
      <c r="H1772" s="94">
        <f t="shared" ref="H1772:H1835" si="874">IF(DAY(A1772)=H$9,VLOOKUP(A1772,AH$118:AN$450,4),H1771)</f>
        <v>46650</v>
      </c>
      <c r="I1772" s="94">
        <f t="shared" si="851"/>
        <v>46650</v>
      </c>
      <c r="J1772" s="95">
        <f t="shared" si="858"/>
        <v>20</v>
      </c>
      <c r="K1772" s="95">
        <f t="shared" si="871"/>
        <v>20</v>
      </c>
      <c r="L1772" s="8">
        <f t="shared" si="859"/>
        <v>1.0056002500000001</v>
      </c>
      <c r="M1772" s="96">
        <f t="shared" si="870"/>
        <v>1.0056002500000001</v>
      </c>
      <c r="N1772" s="96">
        <f t="shared" si="865"/>
        <v>1.3178648045112253</v>
      </c>
      <c r="O1772" s="89">
        <f t="shared" si="868"/>
        <v>1.3252451700000001</v>
      </c>
      <c r="P1772" s="89">
        <f t="shared" si="852"/>
        <v>0</v>
      </c>
      <c r="Q1772" s="11">
        <f t="shared" si="862"/>
        <v>0</v>
      </c>
      <c r="R1772" s="7">
        <f t="shared" si="860"/>
        <v>0</v>
      </c>
      <c r="S1772" s="89">
        <f t="shared" si="867"/>
        <v>0</v>
      </c>
      <c r="T1772" s="98">
        <f t="shared" si="861"/>
        <v>8.5000000000000006E-2</v>
      </c>
      <c r="U1772" s="97">
        <f t="shared" si="866"/>
        <v>20</v>
      </c>
      <c r="V1772" s="97">
        <v>252</v>
      </c>
      <c r="W1772" s="96">
        <f t="shared" si="853"/>
        <v>1.006495608</v>
      </c>
      <c r="X1772" s="89">
        <f t="shared" si="854"/>
        <v>0</v>
      </c>
      <c r="Y1772" s="137">
        <f t="shared" si="855"/>
        <v>0</v>
      </c>
      <c r="Z1772" s="99" t="str">
        <f t="shared" si="863"/>
        <v>J=</v>
      </c>
      <c r="AA1772" s="94">
        <f t="shared" si="864"/>
        <v>46650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56"/>
        <v>46649</v>
      </c>
      <c r="B1773" s="89">
        <f t="shared" si="849"/>
        <v>0</v>
      </c>
      <c r="C1773" s="89">
        <f t="shared" si="869"/>
        <v>3.1009221856947988E-9</v>
      </c>
      <c r="D1773" s="90">
        <f t="shared" si="857"/>
        <v>7205.03</v>
      </c>
      <c r="E1773" s="91">
        <f t="shared" si="872"/>
        <v>7245.38</v>
      </c>
      <c r="F1773" s="92">
        <f t="shared" si="873"/>
        <v>46588</v>
      </c>
      <c r="G1773" s="93">
        <f t="shared" si="850"/>
        <v>5.6002542668107669E-3</v>
      </c>
      <c r="H1773" s="94">
        <f t="shared" si="874"/>
        <v>46650</v>
      </c>
      <c r="I1773" s="94">
        <f t="shared" si="851"/>
        <v>46650</v>
      </c>
      <c r="J1773" s="95">
        <f t="shared" si="858"/>
        <v>20</v>
      </c>
      <c r="K1773" s="95">
        <f t="shared" si="871"/>
        <v>20</v>
      </c>
      <c r="L1773" s="8">
        <f t="shared" si="859"/>
        <v>1.0056002500000001</v>
      </c>
      <c r="M1773" s="96">
        <f t="shared" si="870"/>
        <v>1.0056002500000001</v>
      </c>
      <c r="N1773" s="96">
        <f t="shared" si="865"/>
        <v>1.3178648045112253</v>
      </c>
      <c r="O1773" s="89">
        <f t="shared" si="868"/>
        <v>1.3252451700000001</v>
      </c>
      <c r="P1773" s="89">
        <f t="shared" si="852"/>
        <v>0</v>
      </c>
      <c r="Q1773" s="11">
        <f t="shared" si="862"/>
        <v>0</v>
      </c>
      <c r="R1773" s="7">
        <f t="shared" si="860"/>
        <v>0</v>
      </c>
      <c r="S1773" s="89">
        <f t="shared" si="867"/>
        <v>0</v>
      </c>
      <c r="T1773" s="98">
        <f t="shared" si="861"/>
        <v>8.5000000000000006E-2</v>
      </c>
      <c r="U1773" s="97">
        <f t="shared" si="866"/>
        <v>20</v>
      </c>
      <c r="V1773" s="97">
        <v>252</v>
      </c>
      <c r="W1773" s="96">
        <f t="shared" si="853"/>
        <v>1.006495608</v>
      </c>
      <c r="X1773" s="89">
        <f t="shared" si="854"/>
        <v>0</v>
      </c>
      <c r="Y1773" s="137">
        <f t="shared" si="855"/>
        <v>0</v>
      </c>
      <c r="Z1773" s="99" t="str">
        <f t="shared" si="863"/>
        <v>J=</v>
      </c>
      <c r="AA1773" s="94">
        <f t="shared" si="864"/>
        <v>46650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56"/>
        <v>46650</v>
      </c>
      <c r="B1774" s="89">
        <f t="shared" si="849"/>
        <v>0</v>
      </c>
      <c r="C1774" s="89">
        <f t="shared" si="869"/>
        <v>3.1009221856947988E-9</v>
      </c>
      <c r="D1774" s="90">
        <f t="shared" si="857"/>
        <v>7205.03</v>
      </c>
      <c r="E1774" s="91">
        <f t="shared" si="872"/>
        <v>7245.38</v>
      </c>
      <c r="F1774" s="92">
        <f t="shared" si="873"/>
        <v>46588</v>
      </c>
      <c r="G1774" s="93">
        <f t="shared" si="850"/>
        <v>5.6002542668107669E-3</v>
      </c>
      <c r="H1774" s="94">
        <f t="shared" si="874"/>
        <v>46680</v>
      </c>
      <c r="I1774" s="94">
        <f t="shared" si="851"/>
        <v>46650</v>
      </c>
      <c r="J1774" s="95">
        <f t="shared" si="858"/>
        <v>20</v>
      </c>
      <c r="K1774" s="95">
        <f t="shared" si="871"/>
        <v>20</v>
      </c>
      <c r="L1774" s="8">
        <f t="shared" si="859"/>
        <v>1.0056002500000001</v>
      </c>
      <c r="M1774" s="96">
        <f t="shared" si="870"/>
        <v>1.0056002500000001</v>
      </c>
      <c r="N1774" s="96">
        <f t="shared" si="865"/>
        <v>1.3178648045112253</v>
      </c>
      <c r="O1774" s="89">
        <f t="shared" si="868"/>
        <v>1.3252451700000001</v>
      </c>
      <c r="P1774" s="89">
        <f t="shared" si="852"/>
        <v>0</v>
      </c>
      <c r="Q1774" s="11">
        <f t="shared" si="862"/>
        <v>58</v>
      </c>
      <c r="R1774" s="7">
        <f t="shared" si="860"/>
        <v>8.7342000000000003E-2</v>
      </c>
      <c r="S1774" s="89">
        <f t="shared" si="867"/>
        <v>0</v>
      </c>
      <c r="T1774" s="98">
        <f t="shared" si="861"/>
        <v>8.5000000000000006E-2</v>
      </c>
      <c r="U1774" s="97">
        <f t="shared" si="866"/>
        <v>20</v>
      </c>
      <c r="V1774" s="97">
        <v>252</v>
      </c>
      <c r="W1774" s="96">
        <f t="shared" si="853"/>
        <v>1.006495608</v>
      </c>
      <c r="X1774" s="89">
        <f t="shared" si="854"/>
        <v>0</v>
      </c>
      <c r="Y1774" s="137">
        <f t="shared" si="855"/>
        <v>0</v>
      </c>
      <c r="Z1774" s="99" t="str">
        <f t="shared" si="863"/>
        <v>J=</v>
      </c>
      <c r="AA1774" s="94">
        <f t="shared" si="864"/>
        <v>46650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56"/>
        <v>46651</v>
      </c>
      <c r="B1775" s="89">
        <f t="shared" si="849"/>
        <v>0</v>
      </c>
      <c r="C1775" s="89">
        <f t="shared" si="869"/>
        <v>3.1009221856947988E-9</v>
      </c>
      <c r="D1775" s="90">
        <f t="shared" si="857"/>
        <v>7205.03</v>
      </c>
      <c r="E1775" s="91">
        <f t="shared" si="872"/>
        <v>7245.38</v>
      </c>
      <c r="F1775" s="92">
        <f t="shared" si="873"/>
        <v>46619</v>
      </c>
      <c r="G1775" s="93">
        <f t="shared" si="850"/>
        <v>5.6002542668107669E-3</v>
      </c>
      <c r="H1775" s="94">
        <f t="shared" si="874"/>
        <v>46680</v>
      </c>
      <c r="I1775" s="94">
        <f t="shared" si="851"/>
        <v>46680</v>
      </c>
      <c r="J1775" s="95">
        <f t="shared" si="858"/>
        <v>21</v>
      </c>
      <c r="K1775" s="95">
        <f t="shared" si="871"/>
        <v>1</v>
      </c>
      <c r="L1775" s="8">
        <f t="shared" si="859"/>
        <v>1.0002659700000001</v>
      </c>
      <c r="M1775" s="96">
        <f t="shared" si="870"/>
        <v>1.0056002500000001</v>
      </c>
      <c r="N1775" s="96">
        <f t="shared" si="865"/>
        <v>1.3252451768826894</v>
      </c>
      <c r="O1775" s="89">
        <f t="shared" si="868"/>
        <v>1.32559765</v>
      </c>
      <c r="P1775" s="89">
        <f t="shared" si="852"/>
        <v>0</v>
      </c>
      <c r="Q1775" s="11">
        <f t="shared" si="862"/>
        <v>0</v>
      </c>
      <c r="R1775" s="7">
        <f t="shared" si="860"/>
        <v>0</v>
      </c>
      <c r="S1775" s="89">
        <f t="shared" si="867"/>
        <v>0</v>
      </c>
      <c r="T1775" s="98">
        <f t="shared" si="861"/>
        <v>8.5000000000000006E-2</v>
      </c>
      <c r="U1775" s="97">
        <f t="shared" si="866"/>
        <v>1</v>
      </c>
      <c r="V1775" s="97">
        <v>252</v>
      </c>
      <c r="W1775" s="96">
        <f t="shared" si="853"/>
        <v>1.0003237819999999</v>
      </c>
      <c r="X1775" s="89">
        <f t="shared" si="854"/>
        <v>0</v>
      </c>
      <c r="Y1775" s="137">
        <f t="shared" si="855"/>
        <v>0</v>
      </c>
      <c r="Z1775" s="99" t="str">
        <f t="shared" si="863"/>
        <v>J=</v>
      </c>
      <c r="AA1775" s="94">
        <f t="shared" si="864"/>
        <v>46680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56"/>
        <v>46652</v>
      </c>
      <c r="B1776" s="89">
        <f t="shared" si="849"/>
        <v>0</v>
      </c>
      <c r="C1776" s="89">
        <f t="shared" si="869"/>
        <v>3.1009221856947988E-9</v>
      </c>
      <c r="D1776" s="90">
        <f t="shared" si="857"/>
        <v>7205.03</v>
      </c>
      <c r="E1776" s="91">
        <f t="shared" si="872"/>
        <v>7245.38</v>
      </c>
      <c r="F1776" s="92">
        <f t="shared" si="873"/>
        <v>46619</v>
      </c>
      <c r="G1776" s="93">
        <f t="shared" si="850"/>
        <v>5.6002542668107669E-3</v>
      </c>
      <c r="H1776" s="94">
        <f t="shared" si="874"/>
        <v>46680</v>
      </c>
      <c r="I1776" s="94">
        <f t="shared" si="851"/>
        <v>46680</v>
      </c>
      <c r="J1776" s="95">
        <f t="shared" si="858"/>
        <v>21</v>
      </c>
      <c r="K1776" s="95">
        <f t="shared" si="871"/>
        <v>2</v>
      </c>
      <c r="L1776" s="8">
        <f t="shared" si="859"/>
        <v>1.0005320099999999</v>
      </c>
      <c r="M1776" s="96">
        <f t="shared" si="870"/>
        <v>1.0056002500000001</v>
      </c>
      <c r="N1776" s="96">
        <f t="shared" si="865"/>
        <v>1.3252451768826894</v>
      </c>
      <c r="O1776" s="89">
        <f t="shared" si="868"/>
        <v>1.32595022</v>
      </c>
      <c r="P1776" s="89">
        <f t="shared" si="852"/>
        <v>0</v>
      </c>
      <c r="Q1776" s="11">
        <f t="shared" si="862"/>
        <v>0</v>
      </c>
      <c r="R1776" s="7">
        <f t="shared" si="860"/>
        <v>0</v>
      </c>
      <c r="S1776" s="89">
        <f t="shared" si="867"/>
        <v>0</v>
      </c>
      <c r="T1776" s="98">
        <f t="shared" si="861"/>
        <v>8.5000000000000006E-2</v>
      </c>
      <c r="U1776" s="97">
        <f t="shared" si="866"/>
        <v>2</v>
      </c>
      <c r="V1776" s="97">
        <v>252</v>
      </c>
      <c r="W1776" s="96">
        <f t="shared" si="853"/>
        <v>1.00064767</v>
      </c>
      <c r="X1776" s="89">
        <f t="shared" si="854"/>
        <v>0</v>
      </c>
      <c r="Y1776" s="137">
        <f t="shared" si="855"/>
        <v>0</v>
      </c>
      <c r="Z1776" s="99" t="str">
        <f t="shared" si="863"/>
        <v>J=</v>
      </c>
      <c r="AA1776" s="94">
        <f t="shared" si="864"/>
        <v>46680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56"/>
        <v>46653</v>
      </c>
      <c r="B1777" s="89">
        <f t="shared" si="849"/>
        <v>0</v>
      </c>
      <c r="C1777" s="89">
        <f t="shared" si="869"/>
        <v>3.1009221856947988E-9</v>
      </c>
      <c r="D1777" s="90">
        <f t="shared" si="857"/>
        <v>7205.03</v>
      </c>
      <c r="E1777" s="91">
        <f t="shared" si="872"/>
        <v>7245.38</v>
      </c>
      <c r="F1777" s="92">
        <f t="shared" si="873"/>
        <v>46619</v>
      </c>
      <c r="G1777" s="93">
        <f t="shared" si="850"/>
        <v>5.6002542668107669E-3</v>
      </c>
      <c r="H1777" s="94">
        <f t="shared" si="874"/>
        <v>46680</v>
      </c>
      <c r="I1777" s="94">
        <f t="shared" si="851"/>
        <v>46680</v>
      </c>
      <c r="J1777" s="95">
        <f t="shared" si="858"/>
        <v>21</v>
      </c>
      <c r="K1777" s="95">
        <f t="shared" si="871"/>
        <v>3</v>
      </c>
      <c r="L1777" s="8">
        <f t="shared" si="859"/>
        <v>1.00079812</v>
      </c>
      <c r="M1777" s="96">
        <f t="shared" si="870"/>
        <v>1.0056002500000001</v>
      </c>
      <c r="N1777" s="96">
        <f t="shared" si="865"/>
        <v>1.3252451768826894</v>
      </c>
      <c r="O1777" s="89">
        <f t="shared" si="868"/>
        <v>1.3263028800000001</v>
      </c>
      <c r="P1777" s="89">
        <f t="shared" si="852"/>
        <v>0</v>
      </c>
      <c r="Q1777" s="11">
        <f t="shared" si="862"/>
        <v>0</v>
      </c>
      <c r="R1777" s="7">
        <f t="shared" si="860"/>
        <v>0</v>
      </c>
      <c r="S1777" s="89">
        <f t="shared" si="867"/>
        <v>0</v>
      </c>
      <c r="T1777" s="98">
        <f t="shared" si="861"/>
        <v>8.5000000000000006E-2</v>
      </c>
      <c r="U1777" s="97">
        <f t="shared" si="866"/>
        <v>3</v>
      </c>
      <c r="V1777" s="97">
        <v>252</v>
      </c>
      <c r="W1777" s="96">
        <f t="shared" si="853"/>
        <v>1.000971662</v>
      </c>
      <c r="X1777" s="89">
        <f t="shared" si="854"/>
        <v>0</v>
      </c>
      <c r="Y1777" s="137">
        <f t="shared" si="855"/>
        <v>0</v>
      </c>
      <c r="Z1777" s="99" t="str">
        <f t="shared" si="863"/>
        <v>J=</v>
      </c>
      <c r="AA1777" s="94">
        <f t="shared" si="864"/>
        <v>46680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56"/>
        <v>46654</v>
      </c>
      <c r="B1778" s="89">
        <f t="shared" si="849"/>
        <v>0</v>
      </c>
      <c r="C1778" s="89">
        <f t="shared" si="869"/>
        <v>3.1009221856947988E-9</v>
      </c>
      <c r="D1778" s="90">
        <f t="shared" si="857"/>
        <v>7205.03</v>
      </c>
      <c r="E1778" s="91">
        <f t="shared" si="872"/>
        <v>7245.38</v>
      </c>
      <c r="F1778" s="92">
        <f t="shared" si="873"/>
        <v>46619</v>
      </c>
      <c r="G1778" s="93">
        <f t="shared" si="850"/>
        <v>5.6002542668107669E-3</v>
      </c>
      <c r="H1778" s="94">
        <f t="shared" si="874"/>
        <v>46680</v>
      </c>
      <c r="I1778" s="94">
        <f t="shared" si="851"/>
        <v>46680</v>
      </c>
      <c r="J1778" s="95">
        <f t="shared" si="858"/>
        <v>21</v>
      </c>
      <c r="K1778" s="95">
        <f t="shared" si="871"/>
        <v>4</v>
      </c>
      <c r="L1778" s="8">
        <f t="shared" si="859"/>
        <v>1.0010642999999999</v>
      </c>
      <c r="M1778" s="96">
        <f t="shared" si="870"/>
        <v>1.0056002500000001</v>
      </c>
      <c r="N1778" s="96">
        <f t="shared" si="865"/>
        <v>1.3252451768826894</v>
      </c>
      <c r="O1778" s="89">
        <f t="shared" si="868"/>
        <v>1.3266556300000001</v>
      </c>
      <c r="P1778" s="89">
        <f t="shared" si="852"/>
        <v>0</v>
      </c>
      <c r="Q1778" s="11">
        <f t="shared" si="862"/>
        <v>0</v>
      </c>
      <c r="R1778" s="7">
        <f t="shared" si="860"/>
        <v>0</v>
      </c>
      <c r="S1778" s="89">
        <f t="shared" si="867"/>
        <v>0</v>
      </c>
      <c r="T1778" s="98">
        <f t="shared" si="861"/>
        <v>8.5000000000000006E-2</v>
      </c>
      <c r="U1778" s="97">
        <f t="shared" si="866"/>
        <v>4</v>
      </c>
      <c r="V1778" s="97">
        <v>252</v>
      </c>
      <c r="W1778" s="96">
        <f t="shared" si="853"/>
        <v>1.001295759</v>
      </c>
      <c r="X1778" s="89">
        <f t="shared" si="854"/>
        <v>0</v>
      </c>
      <c r="Y1778" s="137">
        <f t="shared" si="855"/>
        <v>0</v>
      </c>
      <c r="Z1778" s="99" t="str">
        <f t="shared" si="863"/>
        <v>J=</v>
      </c>
      <c r="AA1778" s="94">
        <f t="shared" si="864"/>
        <v>46680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56"/>
        <v>46655</v>
      </c>
      <c r="B1779" s="89">
        <f t="shared" si="849"/>
        <v>0</v>
      </c>
      <c r="C1779" s="89">
        <f t="shared" si="869"/>
        <v>3.1009221856947988E-9</v>
      </c>
      <c r="D1779" s="90">
        <f t="shared" si="857"/>
        <v>7205.03</v>
      </c>
      <c r="E1779" s="91">
        <f t="shared" si="872"/>
        <v>7245.38</v>
      </c>
      <c r="F1779" s="92">
        <f t="shared" si="873"/>
        <v>46619</v>
      </c>
      <c r="G1779" s="93">
        <f t="shared" si="850"/>
        <v>5.6002542668107669E-3</v>
      </c>
      <c r="H1779" s="94">
        <f t="shared" si="874"/>
        <v>46680</v>
      </c>
      <c r="I1779" s="94">
        <f t="shared" si="851"/>
        <v>46680</v>
      </c>
      <c r="J1779" s="95">
        <f t="shared" si="858"/>
        <v>21</v>
      </c>
      <c r="K1779" s="95">
        <f t="shared" si="871"/>
        <v>5</v>
      </c>
      <c r="L1779" s="8">
        <f t="shared" si="859"/>
        <v>1.00133055</v>
      </c>
      <c r="M1779" s="96">
        <f t="shared" si="870"/>
        <v>1.0056002500000001</v>
      </c>
      <c r="N1779" s="96">
        <f t="shared" si="865"/>
        <v>1.3252451768826894</v>
      </c>
      <c r="O1779" s="89">
        <f t="shared" si="868"/>
        <v>1.3270084799999999</v>
      </c>
      <c r="P1779" s="89">
        <f t="shared" si="852"/>
        <v>0</v>
      </c>
      <c r="Q1779" s="11">
        <f t="shared" si="862"/>
        <v>0</v>
      </c>
      <c r="R1779" s="7">
        <f t="shared" si="860"/>
        <v>0</v>
      </c>
      <c r="S1779" s="89">
        <f t="shared" si="867"/>
        <v>0</v>
      </c>
      <c r="T1779" s="98">
        <f t="shared" si="861"/>
        <v>8.5000000000000006E-2</v>
      </c>
      <c r="U1779" s="97">
        <f t="shared" si="866"/>
        <v>5</v>
      </c>
      <c r="V1779" s="97">
        <v>252</v>
      </c>
      <c r="W1779" s="96">
        <f t="shared" si="853"/>
        <v>1.0016199610000001</v>
      </c>
      <c r="X1779" s="89">
        <f t="shared" si="854"/>
        <v>0</v>
      </c>
      <c r="Y1779" s="137">
        <f t="shared" si="855"/>
        <v>0</v>
      </c>
      <c r="Z1779" s="99" t="str">
        <f t="shared" si="863"/>
        <v>J=</v>
      </c>
      <c r="AA1779" s="94">
        <f t="shared" si="864"/>
        <v>46680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56"/>
        <v>46656</v>
      </c>
      <c r="B1780" s="89">
        <f t="shared" si="849"/>
        <v>0</v>
      </c>
      <c r="C1780" s="89">
        <f t="shared" si="869"/>
        <v>3.1009221856947988E-9</v>
      </c>
      <c r="D1780" s="90">
        <f t="shared" si="857"/>
        <v>7205.03</v>
      </c>
      <c r="E1780" s="91">
        <f t="shared" si="872"/>
        <v>7245.38</v>
      </c>
      <c r="F1780" s="92">
        <f t="shared" si="873"/>
        <v>46619</v>
      </c>
      <c r="G1780" s="93">
        <f t="shared" si="850"/>
        <v>5.6002542668107669E-3</v>
      </c>
      <c r="H1780" s="94">
        <f t="shared" si="874"/>
        <v>46680</v>
      </c>
      <c r="I1780" s="94">
        <f t="shared" si="851"/>
        <v>46680</v>
      </c>
      <c r="J1780" s="95">
        <f t="shared" si="858"/>
        <v>21</v>
      </c>
      <c r="K1780" s="95">
        <f t="shared" si="871"/>
        <v>5</v>
      </c>
      <c r="L1780" s="8">
        <f t="shared" si="859"/>
        <v>1.00133055</v>
      </c>
      <c r="M1780" s="96">
        <f t="shared" si="870"/>
        <v>1.0056002500000001</v>
      </c>
      <c r="N1780" s="96">
        <f t="shared" si="865"/>
        <v>1.3252451768826894</v>
      </c>
      <c r="O1780" s="89">
        <f t="shared" si="868"/>
        <v>1.3270084799999999</v>
      </c>
      <c r="P1780" s="89">
        <f t="shared" si="852"/>
        <v>0</v>
      </c>
      <c r="Q1780" s="11">
        <f t="shared" si="862"/>
        <v>0</v>
      </c>
      <c r="R1780" s="7">
        <f t="shared" si="860"/>
        <v>0</v>
      </c>
      <c r="S1780" s="89">
        <f t="shared" si="867"/>
        <v>0</v>
      </c>
      <c r="T1780" s="98">
        <f t="shared" si="861"/>
        <v>8.5000000000000006E-2</v>
      </c>
      <c r="U1780" s="97">
        <f t="shared" si="866"/>
        <v>5</v>
      </c>
      <c r="V1780" s="97">
        <v>252</v>
      </c>
      <c r="W1780" s="96">
        <f t="shared" si="853"/>
        <v>1.0016199610000001</v>
      </c>
      <c r="X1780" s="89">
        <f t="shared" si="854"/>
        <v>0</v>
      </c>
      <c r="Y1780" s="137">
        <f t="shared" si="855"/>
        <v>0</v>
      </c>
      <c r="Z1780" s="99" t="str">
        <f t="shared" si="863"/>
        <v>J=</v>
      </c>
      <c r="AA1780" s="94">
        <f t="shared" si="864"/>
        <v>46680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56"/>
        <v>46657</v>
      </c>
      <c r="B1781" s="89">
        <f t="shared" si="849"/>
        <v>0</v>
      </c>
      <c r="C1781" s="89">
        <f t="shared" si="869"/>
        <v>3.1009221856947988E-9</v>
      </c>
      <c r="D1781" s="90">
        <f t="shared" si="857"/>
        <v>7205.03</v>
      </c>
      <c r="E1781" s="91">
        <f t="shared" si="872"/>
        <v>7245.38</v>
      </c>
      <c r="F1781" s="92">
        <f t="shared" si="873"/>
        <v>46619</v>
      </c>
      <c r="G1781" s="93">
        <f t="shared" si="850"/>
        <v>5.6002542668107669E-3</v>
      </c>
      <c r="H1781" s="94">
        <f t="shared" si="874"/>
        <v>46680</v>
      </c>
      <c r="I1781" s="94">
        <f t="shared" si="851"/>
        <v>46680</v>
      </c>
      <c r="J1781" s="95">
        <f t="shared" si="858"/>
        <v>21</v>
      </c>
      <c r="K1781" s="95">
        <f t="shared" si="871"/>
        <v>5</v>
      </c>
      <c r="L1781" s="8">
        <f t="shared" si="859"/>
        <v>1.00133055</v>
      </c>
      <c r="M1781" s="96">
        <f t="shared" si="870"/>
        <v>1.0056002500000001</v>
      </c>
      <c r="N1781" s="96">
        <f t="shared" si="865"/>
        <v>1.3252451768826894</v>
      </c>
      <c r="O1781" s="89">
        <f t="shared" si="868"/>
        <v>1.3270084799999999</v>
      </c>
      <c r="P1781" s="89">
        <f t="shared" si="852"/>
        <v>0</v>
      </c>
      <c r="Q1781" s="11">
        <f t="shared" si="862"/>
        <v>0</v>
      </c>
      <c r="R1781" s="7">
        <f t="shared" si="860"/>
        <v>0</v>
      </c>
      <c r="S1781" s="89">
        <f t="shared" si="867"/>
        <v>0</v>
      </c>
      <c r="T1781" s="98">
        <f t="shared" si="861"/>
        <v>8.5000000000000006E-2</v>
      </c>
      <c r="U1781" s="97">
        <f t="shared" si="866"/>
        <v>5</v>
      </c>
      <c r="V1781" s="97">
        <v>252</v>
      </c>
      <c r="W1781" s="96">
        <f t="shared" si="853"/>
        <v>1.0016199610000001</v>
      </c>
      <c r="X1781" s="89">
        <f t="shared" si="854"/>
        <v>0</v>
      </c>
      <c r="Y1781" s="137">
        <f t="shared" si="855"/>
        <v>0</v>
      </c>
      <c r="Z1781" s="99" t="str">
        <f t="shared" si="863"/>
        <v>J=</v>
      </c>
      <c r="AA1781" s="94">
        <f t="shared" si="864"/>
        <v>46680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56"/>
        <v>46658</v>
      </c>
      <c r="B1782" s="89">
        <f t="shared" si="849"/>
        <v>0</v>
      </c>
      <c r="C1782" s="89">
        <f t="shared" si="869"/>
        <v>3.1009221856947988E-9</v>
      </c>
      <c r="D1782" s="90">
        <f t="shared" si="857"/>
        <v>7205.03</v>
      </c>
      <c r="E1782" s="91">
        <f t="shared" si="872"/>
        <v>7245.38</v>
      </c>
      <c r="F1782" s="92">
        <f t="shared" si="873"/>
        <v>46619</v>
      </c>
      <c r="G1782" s="93">
        <f t="shared" si="850"/>
        <v>5.6002542668107669E-3</v>
      </c>
      <c r="H1782" s="94">
        <f t="shared" si="874"/>
        <v>46680</v>
      </c>
      <c r="I1782" s="94">
        <f t="shared" si="851"/>
        <v>46680</v>
      </c>
      <c r="J1782" s="95">
        <f t="shared" si="858"/>
        <v>21</v>
      </c>
      <c r="K1782" s="95">
        <f t="shared" si="871"/>
        <v>6</v>
      </c>
      <c r="L1782" s="8">
        <f t="shared" si="859"/>
        <v>1.0015968799999999</v>
      </c>
      <c r="M1782" s="96">
        <f t="shared" si="870"/>
        <v>1.0056002500000001</v>
      </c>
      <c r="N1782" s="96">
        <f t="shared" si="865"/>
        <v>1.3252451768826894</v>
      </c>
      <c r="O1782" s="89">
        <f t="shared" si="868"/>
        <v>1.3273614300000001</v>
      </c>
      <c r="P1782" s="89">
        <f t="shared" si="852"/>
        <v>0</v>
      </c>
      <c r="Q1782" s="11">
        <f t="shared" si="862"/>
        <v>0</v>
      </c>
      <c r="R1782" s="7">
        <f t="shared" si="860"/>
        <v>0</v>
      </c>
      <c r="S1782" s="89">
        <f t="shared" si="867"/>
        <v>0</v>
      </c>
      <c r="T1782" s="98">
        <f t="shared" si="861"/>
        <v>8.5000000000000006E-2</v>
      </c>
      <c r="U1782" s="97">
        <f t="shared" si="866"/>
        <v>6</v>
      </c>
      <c r="V1782" s="97">
        <v>252</v>
      </c>
      <c r="W1782" s="96">
        <f t="shared" si="853"/>
        <v>1.0019442679999999</v>
      </c>
      <c r="X1782" s="89">
        <f t="shared" si="854"/>
        <v>0</v>
      </c>
      <c r="Y1782" s="137">
        <f t="shared" si="855"/>
        <v>0</v>
      </c>
      <c r="Z1782" s="99" t="str">
        <f t="shared" si="863"/>
        <v>J=</v>
      </c>
      <c r="AA1782" s="94">
        <f t="shared" si="864"/>
        <v>46680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56"/>
        <v>46659</v>
      </c>
      <c r="B1783" s="89">
        <f t="shared" si="849"/>
        <v>0</v>
      </c>
      <c r="C1783" s="89">
        <f t="shared" si="869"/>
        <v>3.1009221856947988E-9</v>
      </c>
      <c r="D1783" s="90">
        <f t="shared" si="857"/>
        <v>7205.03</v>
      </c>
      <c r="E1783" s="91">
        <f t="shared" si="872"/>
        <v>7245.38</v>
      </c>
      <c r="F1783" s="92">
        <f t="shared" si="873"/>
        <v>46619</v>
      </c>
      <c r="G1783" s="93">
        <f t="shared" si="850"/>
        <v>5.6002542668107669E-3</v>
      </c>
      <c r="H1783" s="94">
        <f t="shared" si="874"/>
        <v>46680</v>
      </c>
      <c r="I1783" s="94">
        <f t="shared" si="851"/>
        <v>46680</v>
      </c>
      <c r="J1783" s="95">
        <f t="shared" si="858"/>
        <v>21</v>
      </c>
      <c r="K1783" s="95">
        <f t="shared" si="871"/>
        <v>7</v>
      </c>
      <c r="L1783" s="8">
        <f t="shared" si="859"/>
        <v>1.0018632700000001</v>
      </c>
      <c r="M1783" s="96">
        <f t="shared" si="870"/>
        <v>1.0056002500000001</v>
      </c>
      <c r="N1783" s="96">
        <f t="shared" si="865"/>
        <v>1.3252451768826894</v>
      </c>
      <c r="O1783" s="89">
        <f t="shared" si="868"/>
        <v>1.3277144599999999</v>
      </c>
      <c r="P1783" s="89">
        <f t="shared" si="852"/>
        <v>0</v>
      </c>
      <c r="Q1783" s="11">
        <f t="shared" si="862"/>
        <v>0</v>
      </c>
      <c r="R1783" s="7">
        <f t="shared" si="860"/>
        <v>0</v>
      </c>
      <c r="S1783" s="89">
        <f t="shared" si="867"/>
        <v>0</v>
      </c>
      <c r="T1783" s="98">
        <f t="shared" si="861"/>
        <v>8.5000000000000006E-2</v>
      </c>
      <c r="U1783" s="97">
        <f t="shared" si="866"/>
        <v>7</v>
      </c>
      <c r="V1783" s="97">
        <v>252</v>
      </c>
      <c r="W1783" s="96">
        <f t="shared" si="853"/>
        <v>1.00226868</v>
      </c>
      <c r="X1783" s="89">
        <f t="shared" si="854"/>
        <v>0</v>
      </c>
      <c r="Y1783" s="137">
        <f t="shared" si="855"/>
        <v>0</v>
      </c>
      <c r="Z1783" s="99" t="str">
        <f t="shared" si="863"/>
        <v>J=</v>
      </c>
      <c r="AA1783" s="94">
        <f t="shared" si="864"/>
        <v>46680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56"/>
        <v>46660</v>
      </c>
      <c r="B1784" s="89">
        <f t="shared" si="849"/>
        <v>0</v>
      </c>
      <c r="C1784" s="89">
        <f t="shared" si="869"/>
        <v>3.1009221856947988E-9</v>
      </c>
      <c r="D1784" s="90">
        <f t="shared" si="857"/>
        <v>7205.03</v>
      </c>
      <c r="E1784" s="91">
        <f t="shared" si="872"/>
        <v>7245.38</v>
      </c>
      <c r="F1784" s="92">
        <f t="shared" si="873"/>
        <v>46619</v>
      </c>
      <c r="G1784" s="93">
        <f t="shared" si="850"/>
        <v>5.6002542668107669E-3</v>
      </c>
      <c r="H1784" s="94">
        <f t="shared" si="874"/>
        <v>46680</v>
      </c>
      <c r="I1784" s="94">
        <f t="shared" si="851"/>
        <v>46680</v>
      </c>
      <c r="J1784" s="95">
        <f t="shared" si="858"/>
        <v>21</v>
      </c>
      <c r="K1784" s="95">
        <f t="shared" si="871"/>
        <v>8</v>
      </c>
      <c r="L1784" s="8">
        <f t="shared" si="859"/>
        <v>1.00212974</v>
      </c>
      <c r="M1784" s="96">
        <f t="shared" si="870"/>
        <v>1.0056002500000001</v>
      </c>
      <c r="N1784" s="96">
        <f t="shared" si="865"/>
        <v>1.3252451768826894</v>
      </c>
      <c r="O1784" s="89">
        <f t="shared" si="868"/>
        <v>1.3280676</v>
      </c>
      <c r="P1784" s="89">
        <f t="shared" si="852"/>
        <v>0</v>
      </c>
      <c r="Q1784" s="11">
        <f t="shared" si="862"/>
        <v>0</v>
      </c>
      <c r="R1784" s="7">
        <f t="shared" si="860"/>
        <v>0</v>
      </c>
      <c r="S1784" s="89">
        <f t="shared" si="867"/>
        <v>0</v>
      </c>
      <c r="T1784" s="98">
        <f t="shared" si="861"/>
        <v>8.5000000000000006E-2</v>
      </c>
      <c r="U1784" s="97">
        <f t="shared" si="866"/>
        <v>8</v>
      </c>
      <c r="V1784" s="97">
        <v>252</v>
      </c>
      <c r="W1784" s="96">
        <f t="shared" si="853"/>
        <v>1.0025931969999999</v>
      </c>
      <c r="X1784" s="89">
        <f t="shared" si="854"/>
        <v>0</v>
      </c>
      <c r="Y1784" s="137">
        <f t="shared" si="855"/>
        <v>0</v>
      </c>
      <c r="Z1784" s="99" t="str">
        <f t="shared" si="863"/>
        <v>J=</v>
      </c>
      <c r="AA1784" s="94">
        <f t="shared" si="864"/>
        <v>46680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56"/>
        <v>46661</v>
      </c>
      <c r="B1785" s="89">
        <f t="shared" si="849"/>
        <v>0</v>
      </c>
      <c r="C1785" s="89">
        <f t="shared" si="869"/>
        <v>3.1009221856947988E-9</v>
      </c>
      <c r="D1785" s="90">
        <f t="shared" si="857"/>
        <v>7205.03</v>
      </c>
      <c r="E1785" s="91">
        <f t="shared" si="872"/>
        <v>7245.38</v>
      </c>
      <c r="F1785" s="92">
        <f t="shared" si="873"/>
        <v>46619</v>
      </c>
      <c r="G1785" s="93">
        <f t="shared" si="850"/>
        <v>5.6002542668107669E-3</v>
      </c>
      <c r="H1785" s="94">
        <f t="shared" si="874"/>
        <v>46680</v>
      </c>
      <c r="I1785" s="94">
        <f t="shared" si="851"/>
        <v>46680</v>
      </c>
      <c r="J1785" s="95">
        <f t="shared" si="858"/>
        <v>21</v>
      </c>
      <c r="K1785" s="95">
        <f t="shared" si="871"/>
        <v>9</v>
      </c>
      <c r="L1785" s="8">
        <f t="shared" si="859"/>
        <v>1.00239627</v>
      </c>
      <c r="M1785" s="96">
        <f t="shared" si="870"/>
        <v>1.0056002500000001</v>
      </c>
      <c r="N1785" s="96">
        <f t="shared" si="865"/>
        <v>1.3252451768826894</v>
      </c>
      <c r="O1785" s="89">
        <f t="shared" si="868"/>
        <v>1.3284208200000001</v>
      </c>
      <c r="P1785" s="89">
        <f t="shared" si="852"/>
        <v>0</v>
      </c>
      <c r="Q1785" s="11">
        <f t="shared" si="862"/>
        <v>0</v>
      </c>
      <c r="R1785" s="7">
        <f t="shared" si="860"/>
        <v>0</v>
      </c>
      <c r="S1785" s="89">
        <f t="shared" si="867"/>
        <v>0</v>
      </c>
      <c r="T1785" s="98">
        <f t="shared" si="861"/>
        <v>8.5000000000000006E-2</v>
      </c>
      <c r="U1785" s="97">
        <f t="shared" si="866"/>
        <v>9</v>
      </c>
      <c r="V1785" s="97">
        <v>252</v>
      </c>
      <c r="W1785" s="96">
        <f t="shared" si="853"/>
        <v>1.0029178190000001</v>
      </c>
      <c r="X1785" s="89">
        <f t="shared" si="854"/>
        <v>0</v>
      </c>
      <c r="Y1785" s="137">
        <f t="shared" si="855"/>
        <v>0</v>
      </c>
      <c r="Z1785" s="99" t="str">
        <f t="shared" si="863"/>
        <v>J=</v>
      </c>
      <c r="AA1785" s="94">
        <f t="shared" si="864"/>
        <v>46680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56"/>
        <v>46662</v>
      </c>
      <c r="B1786" s="89">
        <f t="shared" si="849"/>
        <v>0</v>
      </c>
      <c r="C1786" s="89">
        <f t="shared" si="869"/>
        <v>3.1009221856947988E-9</v>
      </c>
      <c r="D1786" s="90">
        <f t="shared" si="857"/>
        <v>7205.03</v>
      </c>
      <c r="E1786" s="91">
        <f t="shared" si="872"/>
        <v>7245.38</v>
      </c>
      <c r="F1786" s="92">
        <f t="shared" si="873"/>
        <v>46619</v>
      </c>
      <c r="G1786" s="93">
        <f t="shared" si="850"/>
        <v>5.6002542668107669E-3</v>
      </c>
      <c r="H1786" s="94">
        <f t="shared" si="874"/>
        <v>46680</v>
      </c>
      <c r="I1786" s="94">
        <f t="shared" si="851"/>
        <v>46680</v>
      </c>
      <c r="J1786" s="95">
        <f t="shared" si="858"/>
        <v>21</v>
      </c>
      <c r="K1786" s="95">
        <f t="shared" si="871"/>
        <v>10</v>
      </c>
      <c r="L1786" s="8">
        <f t="shared" si="859"/>
        <v>1.0026628799999999</v>
      </c>
      <c r="M1786" s="96">
        <f t="shared" si="870"/>
        <v>1.0056002500000001</v>
      </c>
      <c r="N1786" s="96">
        <f t="shared" si="865"/>
        <v>1.3252451768826894</v>
      </c>
      <c r="O1786" s="89">
        <f t="shared" si="868"/>
        <v>1.3287741399999999</v>
      </c>
      <c r="P1786" s="89">
        <f t="shared" si="852"/>
        <v>0</v>
      </c>
      <c r="Q1786" s="11">
        <f t="shared" si="862"/>
        <v>0</v>
      </c>
      <c r="R1786" s="7">
        <f t="shared" si="860"/>
        <v>0</v>
      </c>
      <c r="S1786" s="89">
        <f t="shared" si="867"/>
        <v>0</v>
      </c>
      <c r="T1786" s="98">
        <f t="shared" si="861"/>
        <v>8.5000000000000006E-2</v>
      </c>
      <c r="U1786" s="97">
        <f t="shared" si="866"/>
        <v>10</v>
      </c>
      <c r="V1786" s="97">
        <v>252</v>
      </c>
      <c r="W1786" s="96">
        <f t="shared" si="853"/>
        <v>1.0032425469999999</v>
      </c>
      <c r="X1786" s="89">
        <f t="shared" si="854"/>
        <v>0</v>
      </c>
      <c r="Y1786" s="137">
        <f t="shared" si="855"/>
        <v>0</v>
      </c>
      <c r="Z1786" s="99" t="str">
        <f t="shared" si="863"/>
        <v>J=</v>
      </c>
      <c r="AA1786" s="94">
        <f t="shared" si="864"/>
        <v>46680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56"/>
        <v>46663</v>
      </c>
      <c r="B1787" s="89">
        <f t="shared" si="849"/>
        <v>0</v>
      </c>
      <c r="C1787" s="89">
        <f t="shared" si="869"/>
        <v>3.1009221856947988E-9</v>
      </c>
      <c r="D1787" s="90">
        <f t="shared" si="857"/>
        <v>7205.03</v>
      </c>
      <c r="E1787" s="91">
        <f t="shared" si="872"/>
        <v>7245.38</v>
      </c>
      <c r="F1787" s="92">
        <f t="shared" si="873"/>
        <v>46619</v>
      </c>
      <c r="G1787" s="93">
        <f t="shared" si="850"/>
        <v>5.6002542668107669E-3</v>
      </c>
      <c r="H1787" s="94">
        <f t="shared" si="874"/>
        <v>46680</v>
      </c>
      <c r="I1787" s="94">
        <f t="shared" si="851"/>
        <v>46680</v>
      </c>
      <c r="J1787" s="95">
        <f t="shared" si="858"/>
        <v>21</v>
      </c>
      <c r="K1787" s="95">
        <f t="shared" si="871"/>
        <v>10</v>
      </c>
      <c r="L1787" s="8">
        <f t="shared" si="859"/>
        <v>1.0026628799999999</v>
      </c>
      <c r="M1787" s="96">
        <f t="shared" si="870"/>
        <v>1.0056002500000001</v>
      </c>
      <c r="N1787" s="96">
        <f t="shared" si="865"/>
        <v>1.3252451768826894</v>
      </c>
      <c r="O1787" s="89">
        <f t="shared" si="868"/>
        <v>1.3287741399999999</v>
      </c>
      <c r="P1787" s="89">
        <f t="shared" si="852"/>
        <v>0</v>
      </c>
      <c r="Q1787" s="11">
        <f t="shared" si="862"/>
        <v>0</v>
      </c>
      <c r="R1787" s="7">
        <f t="shared" si="860"/>
        <v>0</v>
      </c>
      <c r="S1787" s="89">
        <f t="shared" si="867"/>
        <v>0</v>
      </c>
      <c r="T1787" s="98">
        <f t="shared" si="861"/>
        <v>8.5000000000000006E-2</v>
      </c>
      <c r="U1787" s="97">
        <f t="shared" si="866"/>
        <v>10</v>
      </c>
      <c r="V1787" s="97">
        <v>252</v>
      </c>
      <c r="W1787" s="96">
        <f t="shared" si="853"/>
        <v>1.0032425469999999</v>
      </c>
      <c r="X1787" s="89">
        <f t="shared" si="854"/>
        <v>0</v>
      </c>
      <c r="Y1787" s="137">
        <f t="shared" si="855"/>
        <v>0</v>
      </c>
      <c r="Z1787" s="99" t="str">
        <f t="shared" si="863"/>
        <v>J=</v>
      </c>
      <c r="AA1787" s="94">
        <f t="shared" si="864"/>
        <v>46680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56"/>
        <v>46664</v>
      </c>
      <c r="B1788" s="89">
        <f t="shared" si="849"/>
        <v>0</v>
      </c>
      <c r="C1788" s="89">
        <f t="shared" si="869"/>
        <v>3.1009221856947988E-9</v>
      </c>
      <c r="D1788" s="90">
        <f t="shared" si="857"/>
        <v>7205.03</v>
      </c>
      <c r="E1788" s="91">
        <f t="shared" si="872"/>
        <v>7245.38</v>
      </c>
      <c r="F1788" s="92">
        <f t="shared" si="873"/>
        <v>46619</v>
      </c>
      <c r="G1788" s="93">
        <f t="shared" si="850"/>
        <v>5.6002542668107669E-3</v>
      </c>
      <c r="H1788" s="94">
        <f t="shared" si="874"/>
        <v>46680</v>
      </c>
      <c r="I1788" s="94">
        <f t="shared" si="851"/>
        <v>46680</v>
      </c>
      <c r="J1788" s="95">
        <f t="shared" si="858"/>
        <v>21</v>
      </c>
      <c r="K1788" s="95">
        <f t="shared" si="871"/>
        <v>10</v>
      </c>
      <c r="L1788" s="8">
        <f t="shared" si="859"/>
        <v>1.0026628799999999</v>
      </c>
      <c r="M1788" s="96">
        <f t="shared" si="870"/>
        <v>1.0056002500000001</v>
      </c>
      <c r="N1788" s="96">
        <f t="shared" si="865"/>
        <v>1.3252451768826894</v>
      </c>
      <c r="O1788" s="89">
        <f t="shared" si="868"/>
        <v>1.3287741399999999</v>
      </c>
      <c r="P1788" s="89">
        <f t="shared" si="852"/>
        <v>0</v>
      </c>
      <c r="Q1788" s="11">
        <f t="shared" si="862"/>
        <v>0</v>
      </c>
      <c r="R1788" s="7">
        <f t="shared" si="860"/>
        <v>0</v>
      </c>
      <c r="S1788" s="89">
        <f t="shared" si="867"/>
        <v>0</v>
      </c>
      <c r="T1788" s="98">
        <f t="shared" si="861"/>
        <v>8.5000000000000006E-2</v>
      </c>
      <c r="U1788" s="97">
        <f t="shared" si="866"/>
        <v>10</v>
      </c>
      <c r="V1788" s="97">
        <v>252</v>
      </c>
      <c r="W1788" s="96">
        <f t="shared" si="853"/>
        <v>1.0032425469999999</v>
      </c>
      <c r="X1788" s="89">
        <f t="shared" si="854"/>
        <v>0</v>
      </c>
      <c r="Y1788" s="137">
        <f t="shared" si="855"/>
        <v>0</v>
      </c>
      <c r="Z1788" s="99" t="str">
        <f t="shared" si="863"/>
        <v>J=</v>
      </c>
      <c r="AA1788" s="94">
        <f t="shared" si="864"/>
        <v>46680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56"/>
        <v>46665</v>
      </c>
      <c r="B1789" s="89">
        <f t="shared" si="849"/>
        <v>0</v>
      </c>
      <c r="C1789" s="89">
        <f t="shared" si="869"/>
        <v>3.1009221856947988E-9</v>
      </c>
      <c r="D1789" s="90">
        <f t="shared" si="857"/>
        <v>7205.03</v>
      </c>
      <c r="E1789" s="91">
        <f t="shared" si="872"/>
        <v>7245.38</v>
      </c>
      <c r="F1789" s="92">
        <f t="shared" si="873"/>
        <v>46619</v>
      </c>
      <c r="G1789" s="93">
        <f t="shared" si="850"/>
        <v>5.6002542668107669E-3</v>
      </c>
      <c r="H1789" s="94">
        <f t="shared" si="874"/>
        <v>46680</v>
      </c>
      <c r="I1789" s="94">
        <f t="shared" si="851"/>
        <v>46680</v>
      </c>
      <c r="J1789" s="95">
        <f t="shared" si="858"/>
        <v>21</v>
      </c>
      <c r="K1789" s="95">
        <f t="shared" si="871"/>
        <v>11</v>
      </c>
      <c r="L1789" s="8">
        <f t="shared" si="859"/>
        <v>1.0029295600000001</v>
      </c>
      <c r="M1789" s="96">
        <f t="shared" si="870"/>
        <v>1.0056002500000001</v>
      </c>
      <c r="N1789" s="96">
        <f t="shared" si="865"/>
        <v>1.3252451768826894</v>
      </c>
      <c r="O1789" s="89">
        <f t="shared" si="868"/>
        <v>1.3291275600000001</v>
      </c>
      <c r="P1789" s="89">
        <f t="shared" si="852"/>
        <v>0</v>
      </c>
      <c r="Q1789" s="11">
        <f t="shared" si="862"/>
        <v>0</v>
      </c>
      <c r="R1789" s="7">
        <f t="shared" si="860"/>
        <v>0</v>
      </c>
      <c r="S1789" s="89">
        <f t="shared" si="867"/>
        <v>0</v>
      </c>
      <c r="T1789" s="98">
        <f t="shared" si="861"/>
        <v>8.5000000000000006E-2</v>
      </c>
      <c r="U1789" s="97">
        <f t="shared" si="866"/>
        <v>11</v>
      </c>
      <c r="V1789" s="97">
        <v>252</v>
      </c>
      <c r="W1789" s="96">
        <f t="shared" si="853"/>
        <v>1.0035673789999999</v>
      </c>
      <c r="X1789" s="89">
        <f t="shared" si="854"/>
        <v>0</v>
      </c>
      <c r="Y1789" s="137">
        <f t="shared" si="855"/>
        <v>0</v>
      </c>
      <c r="Z1789" s="99" t="str">
        <f t="shared" si="863"/>
        <v>J=</v>
      </c>
      <c r="AA1789" s="94">
        <f t="shared" si="864"/>
        <v>46680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56"/>
        <v>46666</v>
      </c>
      <c r="B1790" s="89">
        <f t="shared" si="849"/>
        <v>0</v>
      </c>
      <c r="C1790" s="89">
        <f t="shared" si="869"/>
        <v>3.1009221856947988E-9</v>
      </c>
      <c r="D1790" s="90">
        <f t="shared" si="857"/>
        <v>7205.03</v>
      </c>
      <c r="E1790" s="91">
        <f t="shared" si="872"/>
        <v>7245.38</v>
      </c>
      <c r="F1790" s="92">
        <f t="shared" si="873"/>
        <v>46619</v>
      </c>
      <c r="G1790" s="93">
        <f t="shared" si="850"/>
        <v>5.6002542668107669E-3</v>
      </c>
      <c r="H1790" s="94">
        <f t="shared" si="874"/>
        <v>46680</v>
      </c>
      <c r="I1790" s="94">
        <f t="shared" si="851"/>
        <v>46680</v>
      </c>
      <c r="J1790" s="95">
        <f t="shared" si="858"/>
        <v>21</v>
      </c>
      <c r="K1790" s="95">
        <f t="shared" si="871"/>
        <v>12</v>
      </c>
      <c r="L1790" s="8">
        <f t="shared" si="859"/>
        <v>1.0031963100000001</v>
      </c>
      <c r="M1790" s="96">
        <f t="shared" si="870"/>
        <v>1.0056002500000001</v>
      </c>
      <c r="N1790" s="96">
        <f t="shared" si="865"/>
        <v>1.3252451768826894</v>
      </c>
      <c r="O1790" s="89">
        <f t="shared" si="868"/>
        <v>1.3294810699999999</v>
      </c>
      <c r="P1790" s="89">
        <f t="shared" si="852"/>
        <v>0</v>
      </c>
      <c r="Q1790" s="11">
        <f t="shared" si="862"/>
        <v>0</v>
      </c>
      <c r="R1790" s="7">
        <f t="shared" si="860"/>
        <v>0</v>
      </c>
      <c r="S1790" s="89">
        <f t="shared" si="867"/>
        <v>0</v>
      </c>
      <c r="T1790" s="98">
        <f t="shared" si="861"/>
        <v>8.5000000000000006E-2</v>
      </c>
      <c r="U1790" s="97">
        <f t="shared" si="866"/>
        <v>12</v>
      </c>
      <c r="V1790" s="97">
        <v>252</v>
      </c>
      <c r="W1790" s="96">
        <f t="shared" si="853"/>
        <v>1.003892317</v>
      </c>
      <c r="X1790" s="89">
        <f t="shared" si="854"/>
        <v>0</v>
      </c>
      <c r="Y1790" s="137">
        <f t="shared" si="855"/>
        <v>0</v>
      </c>
      <c r="Z1790" s="99" t="str">
        <f t="shared" si="863"/>
        <v>J=</v>
      </c>
      <c r="AA1790" s="94">
        <f t="shared" si="864"/>
        <v>46680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56"/>
        <v>46667</v>
      </c>
      <c r="B1791" s="89">
        <f t="shared" si="849"/>
        <v>0</v>
      </c>
      <c r="C1791" s="89">
        <f t="shared" si="869"/>
        <v>3.1009221856947988E-9</v>
      </c>
      <c r="D1791" s="90">
        <f t="shared" si="857"/>
        <v>7205.03</v>
      </c>
      <c r="E1791" s="91">
        <f t="shared" si="872"/>
        <v>7245.38</v>
      </c>
      <c r="F1791" s="92">
        <f t="shared" si="873"/>
        <v>46619</v>
      </c>
      <c r="G1791" s="93">
        <f t="shared" si="850"/>
        <v>5.6002542668107669E-3</v>
      </c>
      <c r="H1791" s="94">
        <f t="shared" si="874"/>
        <v>46680</v>
      </c>
      <c r="I1791" s="94">
        <f t="shared" si="851"/>
        <v>46680</v>
      </c>
      <c r="J1791" s="95">
        <f t="shared" si="858"/>
        <v>21</v>
      </c>
      <c r="K1791" s="95">
        <f t="shared" si="871"/>
        <v>13</v>
      </c>
      <c r="L1791" s="8">
        <f t="shared" si="859"/>
        <v>1.0034631300000001</v>
      </c>
      <c r="M1791" s="96">
        <f t="shared" si="870"/>
        <v>1.0056002500000001</v>
      </c>
      <c r="N1791" s="96">
        <f t="shared" si="865"/>
        <v>1.3252451768826894</v>
      </c>
      <c r="O1791" s="89">
        <f t="shared" si="868"/>
        <v>1.3298346700000001</v>
      </c>
      <c r="P1791" s="89">
        <f t="shared" si="852"/>
        <v>0</v>
      </c>
      <c r="Q1791" s="11">
        <f t="shared" si="862"/>
        <v>0</v>
      </c>
      <c r="R1791" s="7">
        <f t="shared" si="860"/>
        <v>0</v>
      </c>
      <c r="S1791" s="89">
        <f t="shared" si="867"/>
        <v>0</v>
      </c>
      <c r="T1791" s="98">
        <f t="shared" si="861"/>
        <v>8.5000000000000006E-2</v>
      </c>
      <c r="U1791" s="97">
        <f t="shared" si="866"/>
        <v>13</v>
      </c>
      <c r="V1791" s="97">
        <v>252</v>
      </c>
      <c r="W1791" s="96">
        <f t="shared" si="853"/>
        <v>1.0042173590000001</v>
      </c>
      <c r="X1791" s="89">
        <f t="shared" si="854"/>
        <v>0</v>
      </c>
      <c r="Y1791" s="137">
        <f t="shared" si="855"/>
        <v>0</v>
      </c>
      <c r="Z1791" s="99" t="str">
        <f t="shared" si="863"/>
        <v>J=</v>
      </c>
      <c r="AA1791" s="94">
        <f t="shared" si="864"/>
        <v>46680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56"/>
        <v>46668</v>
      </c>
      <c r="B1792" s="89">
        <f t="shared" si="849"/>
        <v>0</v>
      </c>
      <c r="C1792" s="89">
        <f t="shared" si="869"/>
        <v>3.1009221856947988E-9</v>
      </c>
      <c r="D1792" s="90">
        <f t="shared" si="857"/>
        <v>7205.03</v>
      </c>
      <c r="E1792" s="91">
        <f t="shared" si="872"/>
        <v>7245.38</v>
      </c>
      <c r="F1792" s="92">
        <f t="shared" si="873"/>
        <v>46619</v>
      </c>
      <c r="G1792" s="93">
        <f t="shared" si="850"/>
        <v>5.6002542668107669E-3</v>
      </c>
      <c r="H1792" s="94">
        <f t="shared" si="874"/>
        <v>46680</v>
      </c>
      <c r="I1792" s="94">
        <f t="shared" si="851"/>
        <v>46680</v>
      </c>
      <c r="J1792" s="95">
        <f t="shared" si="858"/>
        <v>21</v>
      </c>
      <c r="K1792" s="95">
        <f t="shared" si="871"/>
        <v>14</v>
      </c>
      <c r="L1792" s="8">
        <f t="shared" si="859"/>
        <v>1.0037300199999999</v>
      </c>
      <c r="M1792" s="96">
        <f t="shared" si="870"/>
        <v>1.0056002500000001</v>
      </c>
      <c r="N1792" s="96">
        <f t="shared" si="865"/>
        <v>1.3252451768826894</v>
      </c>
      <c r="O1792" s="89">
        <f t="shared" si="868"/>
        <v>1.33018836</v>
      </c>
      <c r="P1792" s="89">
        <f t="shared" si="852"/>
        <v>0</v>
      </c>
      <c r="Q1792" s="11">
        <f t="shared" si="862"/>
        <v>0</v>
      </c>
      <c r="R1792" s="7">
        <f t="shared" si="860"/>
        <v>0</v>
      </c>
      <c r="S1792" s="89">
        <f t="shared" si="867"/>
        <v>0</v>
      </c>
      <c r="T1792" s="98">
        <f t="shared" si="861"/>
        <v>8.5000000000000006E-2</v>
      </c>
      <c r="U1792" s="97">
        <f t="shared" si="866"/>
        <v>14</v>
      </c>
      <c r="V1792" s="97">
        <v>252</v>
      </c>
      <c r="W1792" s="96">
        <f t="shared" si="853"/>
        <v>1.0045425079999999</v>
      </c>
      <c r="X1792" s="89">
        <f t="shared" si="854"/>
        <v>0</v>
      </c>
      <c r="Y1792" s="137">
        <f t="shared" si="855"/>
        <v>0</v>
      </c>
      <c r="Z1792" s="99" t="str">
        <f t="shared" si="863"/>
        <v>J=</v>
      </c>
      <c r="AA1792" s="94">
        <f t="shared" si="864"/>
        <v>46680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56"/>
        <v>46669</v>
      </c>
      <c r="B1793" s="89">
        <f t="shared" si="849"/>
        <v>0</v>
      </c>
      <c r="C1793" s="89">
        <f t="shared" si="869"/>
        <v>3.1009221856947988E-9</v>
      </c>
      <c r="D1793" s="90">
        <f t="shared" si="857"/>
        <v>7205.03</v>
      </c>
      <c r="E1793" s="91">
        <f t="shared" si="872"/>
        <v>7245.38</v>
      </c>
      <c r="F1793" s="92">
        <f t="shared" si="873"/>
        <v>46619</v>
      </c>
      <c r="G1793" s="93">
        <f t="shared" si="850"/>
        <v>5.6002542668107669E-3</v>
      </c>
      <c r="H1793" s="94">
        <f t="shared" si="874"/>
        <v>46680</v>
      </c>
      <c r="I1793" s="94">
        <f t="shared" si="851"/>
        <v>46680</v>
      </c>
      <c r="J1793" s="95">
        <f t="shared" si="858"/>
        <v>21</v>
      </c>
      <c r="K1793" s="95">
        <f t="shared" si="871"/>
        <v>15</v>
      </c>
      <c r="L1793" s="8">
        <f t="shared" si="859"/>
        <v>1.0039969799999999</v>
      </c>
      <c r="M1793" s="96">
        <f t="shared" si="870"/>
        <v>1.0056002500000001</v>
      </c>
      <c r="N1793" s="96">
        <f t="shared" si="865"/>
        <v>1.3252451768826894</v>
      </c>
      <c r="O1793" s="89">
        <f t="shared" si="868"/>
        <v>1.3305421500000001</v>
      </c>
      <c r="P1793" s="89">
        <f t="shared" si="852"/>
        <v>0</v>
      </c>
      <c r="Q1793" s="11">
        <f t="shared" si="862"/>
        <v>0</v>
      </c>
      <c r="R1793" s="7">
        <f t="shared" si="860"/>
        <v>0</v>
      </c>
      <c r="S1793" s="89">
        <f t="shared" si="867"/>
        <v>0</v>
      </c>
      <c r="T1793" s="98">
        <f t="shared" si="861"/>
        <v>8.5000000000000006E-2</v>
      </c>
      <c r="U1793" s="97">
        <f t="shared" si="866"/>
        <v>15</v>
      </c>
      <c r="V1793" s="97">
        <v>252</v>
      </c>
      <c r="W1793" s="96">
        <f t="shared" si="853"/>
        <v>1.0048677610000001</v>
      </c>
      <c r="X1793" s="89">
        <f t="shared" si="854"/>
        <v>0</v>
      </c>
      <c r="Y1793" s="137">
        <f t="shared" si="855"/>
        <v>0</v>
      </c>
      <c r="Z1793" s="99" t="str">
        <f t="shared" si="863"/>
        <v>J=</v>
      </c>
      <c r="AA1793" s="94">
        <f t="shared" si="864"/>
        <v>46680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56"/>
        <v>46670</v>
      </c>
      <c r="B1794" s="89">
        <f t="shared" si="849"/>
        <v>0</v>
      </c>
      <c r="C1794" s="89">
        <f t="shared" si="869"/>
        <v>3.1009221856947988E-9</v>
      </c>
      <c r="D1794" s="90">
        <f t="shared" si="857"/>
        <v>7205.03</v>
      </c>
      <c r="E1794" s="91">
        <f t="shared" si="872"/>
        <v>7245.38</v>
      </c>
      <c r="F1794" s="92">
        <f t="shared" si="873"/>
        <v>46619</v>
      </c>
      <c r="G1794" s="93">
        <f t="shared" si="850"/>
        <v>5.6002542668107669E-3</v>
      </c>
      <c r="H1794" s="94">
        <f t="shared" si="874"/>
        <v>46680</v>
      </c>
      <c r="I1794" s="94">
        <f t="shared" si="851"/>
        <v>46680</v>
      </c>
      <c r="J1794" s="95">
        <f t="shared" si="858"/>
        <v>21</v>
      </c>
      <c r="K1794" s="95">
        <f t="shared" si="871"/>
        <v>15</v>
      </c>
      <c r="L1794" s="8">
        <f t="shared" si="859"/>
        <v>1.0039969799999999</v>
      </c>
      <c r="M1794" s="96">
        <f t="shared" si="870"/>
        <v>1.0056002500000001</v>
      </c>
      <c r="N1794" s="96">
        <f t="shared" si="865"/>
        <v>1.3252451768826894</v>
      </c>
      <c r="O1794" s="89">
        <f t="shared" si="868"/>
        <v>1.3305421500000001</v>
      </c>
      <c r="P1794" s="89">
        <f t="shared" si="852"/>
        <v>0</v>
      </c>
      <c r="Q1794" s="11">
        <f t="shared" si="862"/>
        <v>0</v>
      </c>
      <c r="R1794" s="7">
        <f t="shared" si="860"/>
        <v>0</v>
      </c>
      <c r="S1794" s="89">
        <f t="shared" si="867"/>
        <v>0</v>
      </c>
      <c r="T1794" s="98">
        <f t="shared" si="861"/>
        <v>8.5000000000000006E-2</v>
      </c>
      <c r="U1794" s="97">
        <f t="shared" si="866"/>
        <v>15</v>
      </c>
      <c r="V1794" s="97">
        <v>252</v>
      </c>
      <c r="W1794" s="96">
        <f t="shared" si="853"/>
        <v>1.0048677610000001</v>
      </c>
      <c r="X1794" s="89">
        <f t="shared" si="854"/>
        <v>0</v>
      </c>
      <c r="Y1794" s="137">
        <f t="shared" si="855"/>
        <v>0</v>
      </c>
      <c r="Z1794" s="99" t="str">
        <f t="shared" si="863"/>
        <v>J=</v>
      </c>
      <c r="AA1794" s="94">
        <f t="shared" si="864"/>
        <v>46680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56"/>
        <v>46671</v>
      </c>
      <c r="B1795" s="89">
        <f t="shared" si="849"/>
        <v>0</v>
      </c>
      <c r="C1795" s="89">
        <f t="shared" si="869"/>
        <v>3.1009221856947988E-9</v>
      </c>
      <c r="D1795" s="90">
        <f t="shared" si="857"/>
        <v>7205.03</v>
      </c>
      <c r="E1795" s="91">
        <f t="shared" si="872"/>
        <v>7245.38</v>
      </c>
      <c r="F1795" s="92">
        <f t="shared" si="873"/>
        <v>46619</v>
      </c>
      <c r="G1795" s="93">
        <f t="shared" si="850"/>
        <v>5.6002542668107669E-3</v>
      </c>
      <c r="H1795" s="94">
        <f t="shared" si="874"/>
        <v>46680</v>
      </c>
      <c r="I1795" s="94">
        <f t="shared" si="851"/>
        <v>46680</v>
      </c>
      <c r="J1795" s="95">
        <f t="shared" si="858"/>
        <v>21</v>
      </c>
      <c r="K1795" s="95">
        <f t="shared" si="871"/>
        <v>15</v>
      </c>
      <c r="L1795" s="8">
        <f t="shared" si="859"/>
        <v>1.0039969799999999</v>
      </c>
      <c r="M1795" s="96">
        <f t="shared" si="870"/>
        <v>1.0056002500000001</v>
      </c>
      <c r="N1795" s="96">
        <f t="shared" si="865"/>
        <v>1.3252451768826894</v>
      </c>
      <c r="O1795" s="89">
        <f t="shared" si="868"/>
        <v>1.3305421500000001</v>
      </c>
      <c r="P1795" s="89">
        <f t="shared" si="852"/>
        <v>0</v>
      </c>
      <c r="Q1795" s="11">
        <f t="shared" si="862"/>
        <v>0</v>
      </c>
      <c r="R1795" s="7">
        <f t="shared" si="860"/>
        <v>0</v>
      </c>
      <c r="S1795" s="89">
        <f t="shared" si="867"/>
        <v>0</v>
      </c>
      <c r="T1795" s="98">
        <f t="shared" si="861"/>
        <v>8.5000000000000006E-2</v>
      </c>
      <c r="U1795" s="97">
        <f t="shared" si="866"/>
        <v>15</v>
      </c>
      <c r="V1795" s="97">
        <v>252</v>
      </c>
      <c r="W1795" s="96">
        <f t="shared" si="853"/>
        <v>1.0048677610000001</v>
      </c>
      <c r="X1795" s="89">
        <f t="shared" si="854"/>
        <v>0</v>
      </c>
      <c r="Y1795" s="137">
        <f t="shared" si="855"/>
        <v>0</v>
      </c>
      <c r="Z1795" s="99" t="str">
        <f t="shared" si="863"/>
        <v>J=</v>
      </c>
      <c r="AA1795" s="94">
        <f t="shared" si="864"/>
        <v>46680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56"/>
        <v>46672</v>
      </c>
      <c r="B1796" s="89">
        <f t="shared" si="849"/>
        <v>0</v>
      </c>
      <c r="C1796" s="89">
        <f t="shared" si="869"/>
        <v>3.1009221856947988E-9</v>
      </c>
      <c r="D1796" s="90">
        <f t="shared" si="857"/>
        <v>7205.03</v>
      </c>
      <c r="E1796" s="91">
        <f t="shared" si="872"/>
        <v>7245.38</v>
      </c>
      <c r="F1796" s="92">
        <f t="shared" si="873"/>
        <v>46619</v>
      </c>
      <c r="G1796" s="93">
        <f t="shared" si="850"/>
        <v>5.6002542668107669E-3</v>
      </c>
      <c r="H1796" s="94">
        <f t="shared" si="874"/>
        <v>46680</v>
      </c>
      <c r="I1796" s="94">
        <f t="shared" si="851"/>
        <v>46680</v>
      </c>
      <c r="J1796" s="95">
        <f t="shared" si="858"/>
        <v>21</v>
      </c>
      <c r="K1796" s="95">
        <f t="shared" si="871"/>
        <v>16</v>
      </c>
      <c r="L1796" s="8">
        <f t="shared" si="859"/>
        <v>1.0042640199999999</v>
      </c>
      <c r="M1796" s="96">
        <f t="shared" si="870"/>
        <v>1.0056002500000001</v>
      </c>
      <c r="N1796" s="96">
        <f t="shared" si="865"/>
        <v>1.3252451768826894</v>
      </c>
      <c r="O1796" s="89">
        <f t="shared" si="868"/>
        <v>1.3308960400000001</v>
      </c>
      <c r="P1796" s="89">
        <f t="shared" si="852"/>
        <v>0</v>
      </c>
      <c r="Q1796" s="11">
        <f t="shared" si="862"/>
        <v>0</v>
      </c>
      <c r="R1796" s="7">
        <f t="shared" si="860"/>
        <v>0</v>
      </c>
      <c r="S1796" s="89">
        <f t="shared" si="867"/>
        <v>0</v>
      </c>
      <c r="T1796" s="98">
        <f t="shared" si="861"/>
        <v>8.5000000000000006E-2</v>
      </c>
      <c r="U1796" s="97">
        <f t="shared" si="866"/>
        <v>16</v>
      </c>
      <c r="V1796" s="97">
        <v>252</v>
      </c>
      <c r="W1796" s="96">
        <f t="shared" si="853"/>
        <v>1.0051931190000001</v>
      </c>
      <c r="X1796" s="89">
        <f t="shared" si="854"/>
        <v>0</v>
      </c>
      <c r="Y1796" s="137">
        <f t="shared" si="855"/>
        <v>0</v>
      </c>
      <c r="Z1796" s="99" t="str">
        <f t="shared" si="863"/>
        <v>J=</v>
      </c>
      <c r="AA1796" s="94">
        <f t="shared" si="864"/>
        <v>46680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56"/>
        <v>46673</v>
      </c>
      <c r="B1797" s="89">
        <f t="shared" si="849"/>
        <v>0</v>
      </c>
      <c r="C1797" s="89">
        <f t="shared" si="869"/>
        <v>3.1009221856947988E-9</v>
      </c>
      <c r="D1797" s="90">
        <f t="shared" si="857"/>
        <v>7205.03</v>
      </c>
      <c r="E1797" s="91">
        <f t="shared" si="872"/>
        <v>7245.38</v>
      </c>
      <c r="F1797" s="92">
        <f t="shared" si="873"/>
        <v>46619</v>
      </c>
      <c r="G1797" s="93">
        <f t="shared" si="850"/>
        <v>5.6002542668107669E-3</v>
      </c>
      <c r="H1797" s="94">
        <f t="shared" si="874"/>
        <v>46680</v>
      </c>
      <c r="I1797" s="94">
        <f t="shared" si="851"/>
        <v>46680</v>
      </c>
      <c r="J1797" s="95">
        <f t="shared" si="858"/>
        <v>21</v>
      </c>
      <c r="K1797" s="95">
        <f t="shared" si="871"/>
        <v>16</v>
      </c>
      <c r="L1797" s="8">
        <f t="shared" si="859"/>
        <v>1.0042640199999999</v>
      </c>
      <c r="M1797" s="96">
        <f t="shared" si="870"/>
        <v>1.0056002500000001</v>
      </c>
      <c r="N1797" s="96">
        <f t="shared" si="865"/>
        <v>1.3252451768826894</v>
      </c>
      <c r="O1797" s="89">
        <f t="shared" si="868"/>
        <v>1.3308960400000001</v>
      </c>
      <c r="P1797" s="89">
        <f t="shared" si="852"/>
        <v>0</v>
      </c>
      <c r="Q1797" s="11">
        <f t="shared" si="862"/>
        <v>0</v>
      </c>
      <c r="R1797" s="7">
        <f t="shared" si="860"/>
        <v>0</v>
      </c>
      <c r="S1797" s="89">
        <f t="shared" si="867"/>
        <v>0</v>
      </c>
      <c r="T1797" s="98">
        <f t="shared" si="861"/>
        <v>8.5000000000000006E-2</v>
      </c>
      <c r="U1797" s="97">
        <f t="shared" si="866"/>
        <v>16</v>
      </c>
      <c r="V1797" s="97">
        <v>252</v>
      </c>
      <c r="W1797" s="96">
        <f t="shared" si="853"/>
        <v>1.0051931190000001</v>
      </c>
      <c r="X1797" s="89">
        <f t="shared" si="854"/>
        <v>0</v>
      </c>
      <c r="Y1797" s="137">
        <f t="shared" si="855"/>
        <v>0</v>
      </c>
      <c r="Z1797" s="99" t="str">
        <f t="shared" si="863"/>
        <v>J=</v>
      </c>
      <c r="AA1797" s="94">
        <f t="shared" si="864"/>
        <v>46680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56"/>
        <v>46674</v>
      </c>
      <c r="B1798" s="89">
        <f t="shared" si="849"/>
        <v>0</v>
      </c>
      <c r="C1798" s="89">
        <f t="shared" si="869"/>
        <v>3.1009221856947988E-9</v>
      </c>
      <c r="D1798" s="90">
        <f t="shared" si="857"/>
        <v>7205.03</v>
      </c>
      <c r="E1798" s="91">
        <f t="shared" si="872"/>
        <v>7245.38</v>
      </c>
      <c r="F1798" s="92">
        <f t="shared" si="873"/>
        <v>46619</v>
      </c>
      <c r="G1798" s="93">
        <f t="shared" si="850"/>
        <v>5.6002542668107669E-3</v>
      </c>
      <c r="H1798" s="94">
        <f t="shared" si="874"/>
        <v>46680</v>
      </c>
      <c r="I1798" s="94">
        <f t="shared" si="851"/>
        <v>46680</v>
      </c>
      <c r="J1798" s="95">
        <f t="shared" si="858"/>
        <v>21</v>
      </c>
      <c r="K1798" s="95">
        <f t="shared" si="871"/>
        <v>17</v>
      </c>
      <c r="L1798" s="8">
        <f t="shared" si="859"/>
        <v>1.00453112</v>
      </c>
      <c r="M1798" s="96">
        <f t="shared" si="870"/>
        <v>1.0056002500000001</v>
      </c>
      <c r="N1798" s="96">
        <f t="shared" si="865"/>
        <v>1.3252451768826894</v>
      </c>
      <c r="O1798" s="89">
        <f t="shared" si="868"/>
        <v>1.3312500199999999</v>
      </c>
      <c r="P1798" s="89">
        <f t="shared" si="852"/>
        <v>0</v>
      </c>
      <c r="Q1798" s="11">
        <f t="shared" si="862"/>
        <v>0</v>
      </c>
      <c r="R1798" s="7">
        <f t="shared" si="860"/>
        <v>0</v>
      </c>
      <c r="S1798" s="89">
        <f t="shared" si="867"/>
        <v>0</v>
      </c>
      <c r="T1798" s="98">
        <f t="shared" si="861"/>
        <v>8.5000000000000006E-2</v>
      </c>
      <c r="U1798" s="97">
        <f t="shared" si="866"/>
        <v>17</v>
      </c>
      <c r="V1798" s="97">
        <v>252</v>
      </c>
      <c r="W1798" s="96">
        <f t="shared" si="853"/>
        <v>1.005518583</v>
      </c>
      <c r="X1798" s="89">
        <f t="shared" si="854"/>
        <v>0</v>
      </c>
      <c r="Y1798" s="137">
        <f t="shared" si="855"/>
        <v>0</v>
      </c>
      <c r="Z1798" s="99" t="str">
        <f t="shared" si="863"/>
        <v>J=</v>
      </c>
      <c r="AA1798" s="94">
        <f t="shared" si="864"/>
        <v>46680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56"/>
        <v>46675</v>
      </c>
      <c r="B1799" s="89">
        <f t="shared" si="849"/>
        <v>0</v>
      </c>
      <c r="C1799" s="89">
        <f t="shared" si="869"/>
        <v>3.1009221856947988E-9</v>
      </c>
      <c r="D1799" s="90">
        <f t="shared" si="857"/>
        <v>7205.03</v>
      </c>
      <c r="E1799" s="91">
        <f t="shared" si="872"/>
        <v>7245.38</v>
      </c>
      <c r="F1799" s="92">
        <f t="shared" si="873"/>
        <v>46619</v>
      </c>
      <c r="G1799" s="93">
        <f t="shared" si="850"/>
        <v>5.6002542668107669E-3</v>
      </c>
      <c r="H1799" s="94">
        <f t="shared" si="874"/>
        <v>46680</v>
      </c>
      <c r="I1799" s="94">
        <f t="shared" si="851"/>
        <v>46680</v>
      </c>
      <c r="J1799" s="95">
        <f t="shared" si="858"/>
        <v>21</v>
      </c>
      <c r="K1799" s="95">
        <f t="shared" si="871"/>
        <v>18</v>
      </c>
      <c r="L1799" s="8">
        <f t="shared" si="859"/>
        <v>1.0047983</v>
      </c>
      <c r="M1799" s="96">
        <f t="shared" si="870"/>
        <v>1.0056002500000001</v>
      </c>
      <c r="N1799" s="96">
        <f t="shared" si="865"/>
        <v>1.3252451768826894</v>
      </c>
      <c r="O1799" s="89">
        <f t="shared" si="868"/>
        <v>1.3316041000000001</v>
      </c>
      <c r="P1799" s="89">
        <f t="shared" si="852"/>
        <v>0</v>
      </c>
      <c r="Q1799" s="11">
        <f t="shared" si="862"/>
        <v>0</v>
      </c>
      <c r="R1799" s="7">
        <f t="shared" si="860"/>
        <v>0</v>
      </c>
      <c r="S1799" s="89">
        <f t="shared" si="867"/>
        <v>0</v>
      </c>
      <c r="T1799" s="98">
        <f t="shared" si="861"/>
        <v>8.5000000000000006E-2</v>
      </c>
      <c r="U1799" s="97">
        <f t="shared" si="866"/>
        <v>18</v>
      </c>
      <c r="V1799" s="97">
        <v>252</v>
      </c>
      <c r="W1799" s="96">
        <f t="shared" si="853"/>
        <v>1.005844153</v>
      </c>
      <c r="X1799" s="89">
        <f t="shared" si="854"/>
        <v>0</v>
      </c>
      <c r="Y1799" s="137">
        <f t="shared" si="855"/>
        <v>0</v>
      </c>
      <c r="Z1799" s="99" t="str">
        <f t="shared" si="863"/>
        <v>J=</v>
      </c>
      <c r="AA1799" s="94">
        <f t="shared" si="864"/>
        <v>46680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56"/>
        <v>46676</v>
      </c>
      <c r="B1800" s="89">
        <f t="shared" si="849"/>
        <v>0</v>
      </c>
      <c r="C1800" s="89">
        <f t="shared" si="869"/>
        <v>3.1009221856947988E-9</v>
      </c>
      <c r="D1800" s="90">
        <f t="shared" si="857"/>
        <v>7205.03</v>
      </c>
      <c r="E1800" s="91">
        <f t="shared" si="872"/>
        <v>7245.38</v>
      </c>
      <c r="F1800" s="92">
        <f t="shared" si="873"/>
        <v>46619</v>
      </c>
      <c r="G1800" s="93">
        <f t="shared" si="850"/>
        <v>5.6002542668107669E-3</v>
      </c>
      <c r="H1800" s="94">
        <f t="shared" si="874"/>
        <v>46680</v>
      </c>
      <c r="I1800" s="94">
        <f t="shared" si="851"/>
        <v>46680</v>
      </c>
      <c r="J1800" s="95">
        <f t="shared" si="858"/>
        <v>21</v>
      </c>
      <c r="K1800" s="95">
        <f t="shared" si="871"/>
        <v>19</v>
      </c>
      <c r="L1800" s="8">
        <f t="shared" si="859"/>
        <v>1.0050655399999999</v>
      </c>
      <c r="M1800" s="96">
        <f t="shared" si="870"/>
        <v>1.0056002500000001</v>
      </c>
      <c r="N1800" s="96">
        <f t="shared" si="865"/>
        <v>1.3252451768826894</v>
      </c>
      <c r="O1800" s="89">
        <f t="shared" si="868"/>
        <v>1.33195825</v>
      </c>
      <c r="P1800" s="89">
        <f t="shared" si="852"/>
        <v>0</v>
      </c>
      <c r="Q1800" s="11">
        <f t="shared" si="862"/>
        <v>0</v>
      </c>
      <c r="R1800" s="7">
        <f t="shared" si="860"/>
        <v>0</v>
      </c>
      <c r="S1800" s="89">
        <f t="shared" si="867"/>
        <v>0</v>
      </c>
      <c r="T1800" s="98">
        <f t="shared" si="861"/>
        <v>8.5000000000000006E-2</v>
      </c>
      <c r="U1800" s="97">
        <f t="shared" si="866"/>
        <v>19</v>
      </c>
      <c r="V1800" s="97">
        <v>252</v>
      </c>
      <c r="W1800" s="96">
        <f t="shared" si="853"/>
        <v>1.0061698269999999</v>
      </c>
      <c r="X1800" s="89">
        <f t="shared" si="854"/>
        <v>0</v>
      </c>
      <c r="Y1800" s="137">
        <f t="shared" si="855"/>
        <v>0</v>
      </c>
      <c r="Z1800" s="99" t="str">
        <f t="shared" si="863"/>
        <v>J=</v>
      </c>
      <c r="AA1800" s="94">
        <f t="shared" si="864"/>
        <v>46680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56"/>
        <v>46677</v>
      </c>
      <c r="B1801" s="89">
        <f t="shared" si="849"/>
        <v>0</v>
      </c>
      <c r="C1801" s="89">
        <f t="shared" si="869"/>
        <v>3.1009221856947988E-9</v>
      </c>
      <c r="D1801" s="90">
        <f t="shared" si="857"/>
        <v>7205.03</v>
      </c>
      <c r="E1801" s="91">
        <f t="shared" si="872"/>
        <v>7245.38</v>
      </c>
      <c r="F1801" s="92">
        <f t="shared" si="873"/>
        <v>46619</v>
      </c>
      <c r="G1801" s="93">
        <f t="shared" si="850"/>
        <v>5.6002542668107669E-3</v>
      </c>
      <c r="H1801" s="94">
        <f t="shared" si="874"/>
        <v>46680</v>
      </c>
      <c r="I1801" s="94">
        <f t="shared" si="851"/>
        <v>46680</v>
      </c>
      <c r="J1801" s="95">
        <f t="shared" si="858"/>
        <v>21</v>
      </c>
      <c r="K1801" s="95">
        <f t="shared" si="871"/>
        <v>19</v>
      </c>
      <c r="L1801" s="8">
        <f t="shared" si="859"/>
        <v>1.0050655399999999</v>
      </c>
      <c r="M1801" s="96">
        <f t="shared" si="870"/>
        <v>1.0056002500000001</v>
      </c>
      <c r="N1801" s="96">
        <f t="shared" si="865"/>
        <v>1.3252451768826894</v>
      </c>
      <c r="O1801" s="89">
        <f t="shared" si="868"/>
        <v>1.33195825</v>
      </c>
      <c r="P1801" s="89">
        <f t="shared" si="852"/>
        <v>0</v>
      </c>
      <c r="Q1801" s="11">
        <f t="shared" si="862"/>
        <v>0</v>
      </c>
      <c r="R1801" s="7">
        <f t="shared" si="860"/>
        <v>0</v>
      </c>
      <c r="S1801" s="89">
        <f t="shared" si="867"/>
        <v>0</v>
      </c>
      <c r="T1801" s="98">
        <f t="shared" si="861"/>
        <v>8.5000000000000006E-2</v>
      </c>
      <c r="U1801" s="97">
        <f t="shared" si="866"/>
        <v>19</v>
      </c>
      <c r="V1801" s="97">
        <v>252</v>
      </c>
      <c r="W1801" s="96">
        <f t="shared" si="853"/>
        <v>1.0061698269999999</v>
      </c>
      <c r="X1801" s="89">
        <f t="shared" si="854"/>
        <v>0</v>
      </c>
      <c r="Y1801" s="137">
        <f t="shared" si="855"/>
        <v>0</v>
      </c>
      <c r="Z1801" s="99" t="str">
        <f t="shared" si="863"/>
        <v>J=</v>
      </c>
      <c r="AA1801" s="94">
        <f t="shared" si="864"/>
        <v>46680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56"/>
        <v>46678</v>
      </c>
      <c r="B1802" s="89">
        <f t="shared" ref="B1802:B1865" si="875">(P1802+X1802)</f>
        <v>0</v>
      </c>
      <c r="C1802" s="89">
        <f t="shared" si="869"/>
        <v>3.1009221856947988E-9</v>
      </c>
      <c r="D1802" s="90">
        <f t="shared" si="857"/>
        <v>7205.03</v>
      </c>
      <c r="E1802" s="91">
        <f t="shared" si="872"/>
        <v>7245.38</v>
      </c>
      <c r="F1802" s="92">
        <f t="shared" si="873"/>
        <v>46619</v>
      </c>
      <c r="G1802" s="93">
        <f t="shared" ref="G1802:G1865" si="876">(E1802/D1802)-1</f>
        <v>5.6002542668107669E-3</v>
      </c>
      <c r="H1802" s="94">
        <f t="shared" si="874"/>
        <v>46680</v>
      </c>
      <c r="I1802" s="94">
        <f t="shared" ref="I1802:I1865" si="877">IF(A1802&gt;I1801,H1802,I1801)</f>
        <v>46680</v>
      </c>
      <c r="J1802" s="95">
        <f t="shared" si="858"/>
        <v>21</v>
      </c>
      <c r="K1802" s="95">
        <f t="shared" si="871"/>
        <v>19</v>
      </c>
      <c r="L1802" s="8">
        <f t="shared" si="859"/>
        <v>1.0050655399999999</v>
      </c>
      <c r="M1802" s="96">
        <f t="shared" si="870"/>
        <v>1.0056002500000001</v>
      </c>
      <c r="N1802" s="96">
        <f t="shared" si="865"/>
        <v>1.3252451768826894</v>
      </c>
      <c r="O1802" s="89">
        <f t="shared" si="868"/>
        <v>1.33195825</v>
      </c>
      <c r="P1802" s="89">
        <f t="shared" ref="P1802:P1865" si="878">TRUNC(C1802*O1802,8)</f>
        <v>0</v>
      </c>
      <c r="Q1802" s="11">
        <f t="shared" si="862"/>
        <v>0</v>
      </c>
      <c r="R1802" s="7">
        <f t="shared" si="860"/>
        <v>0</v>
      </c>
      <c r="S1802" s="89">
        <f t="shared" si="867"/>
        <v>0</v>
      </c>
      <c r="T1802" s="98">
        <f t="shared" si="861"/>
        <v>8.5000000000000006E-2</v>
      </c>
      <c r="U1802" s="97">
        <f t="shared" si="866"/>
        <v>19</v>
      </c>
      <c r="V1802" s="97">
        <v>252</v>
      </c>
      <c r="W1802" s="96">
        <f t="shared" ref="W1802:W1865" si="879">ROUND((1+T1802)^TRUNC((U1802/V1802),9),9)</f>
        <v>1.0061698269999999</v>
      </c>
      <c r="X1802" s="89">
        <f t="shared" ref="X1802:X1865" si="880">TRUNC((P1802*(W1802-1)),8)</f>
        <v>0</v>
      </c>
      <c r="Y1802" s="137">
        <f t="shared" ref="Y1802:Y1865" si="881">IF(AND(Q1802&gt;0,Z1802&lt;&gt;"INCORPJ="),S1802+X1802,0)</f>
        <v>0</v>
      </c>
      <c r="Z1802" s="99" t="str">
        <f t="shared" si="863"/>
        <v>J=</v>
      </c>
      <c r="AA1802" s="94">
        <f t="shared" si="864"/>
        <v>46680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882">(A1802+1)</f>
        <v>46679</v>
      </c>
      <c r="B1803" s="89">
        <f t="shared" si="875"/>
        <v>0</v>
      </c>
      <c r="C1803" s="89">
        <f t="shared" si="869"/>
        <v>3.1009221856947988E-9</v>
      </c>
      <c r="D1803" s="90">
        <f t="shared" ref="D1803:D1866" si="883">IF(E1803=E1802,D1802,E1802)</f>
        <v>7205.03</v>
      </c>
      <c r="E1803" s="91">
        <f t="shared" si="872"/>
        <v>7245.38</v>
      </c>
      <c r="F1803" s="92">
        <f t="shared" si="873"/>
        <v>46619</v>
      </c>
      <c r="G1803" s="93">
        <f t="shared" si="876"/>
        <v>5.6002542668107669E-3</v>
      </c>
      <c r="H1803" s="94">
        <f t="shared" si="874"/>
        <v>46680</v>
      </c>
      <c r="I1803" s="94">
        <f t="shared" si="877"/>
        <v>46680</v>
      </c>
      <c r="J1803" s="95">
        <f t="shared" ref="J1803:J1866" si="884">IF(I1803=I1802,J1802,NETWORKDAYS(I1802,I1803,$AD$201:$AD$502)-1)</f>
        <v>21</v>
      </c>
      <c r="K1803" s="95">
        <f t="shared" si="871"/>
        <v>20</v>
      </c>
      <c r="L1803" s="8">
        <f t="shared" ref="L1803:L1866" si="885">IF(E1803&lt;D1803,1,TRUNC((E1803/D1803)^TRUNC((K1803/J1803),9),8))</f>
        <v>1.00533286</v>
      </c>
      <c r="M1803" s="96">
        <f t="shared" si="870"/>
        <v>1.0056002500000001</v>
      </c>
      <c r="N1803" s="96">
        <f t="shared" si="865"/>
        <v>1.3252451768826894</v>
      </c>
      <c r="O1803" s="89">
        <f t="shared" si="868"/>
        <v>1.3323125199999999</v>
      </c>
      <c r="P1803" s="89">
        <f t="shared" si="878"/>
        <v>0</v>
      </c>
      <c r="Q1803" s="11">
        <f t="shared" si="862"/>
        <v>0</v>
      </c>
      <c r="R1803" s="7">
        <f t="shared" ref="R1803:R1866" si="886">IF(Q1803&gt;0,VLOOKUP($A1803,$AD$10:$AI$200,6),0)</f>
        <v>0</v>
      </c>
      <c r="S1803" s="89">
        <f t="shared" si="867"/>
        <v>0</v>
      </c>
      <c r="T1803" s="98">
        <f t="shared" ref="T1803:T1866" si="887">(T1802)</f>
        <v>8.5000000000000006E-2</v>
      </c>
      <c r="U1803" s="97">
        <f t="shared" si="866"/>
        <v>20</v>
      </c>
      <c r="V1803" s="97">
        <v>252</v>
      </c>
      <c r="W1803" s="96">
        <f t="shared" si="879"/>
        <v>1.006495608</v>
      </c>
      <c r="X1803" s="89">
        <f t="shared" si="880"/>
        <v>0</v>
      </c>
      <c r="Y1803" s="137">
        <f t="shared" si="881"/>
        <v>0</v>
      </c>
      <c r="Z1803" s="99" t="str">
        <f t="shared" si="863"/>
        <v>J=</v>
      </c>
      <c r="AA1803" s="94">
        <f t="shared" si="864"/>
        <v>46680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882"/>
        <v>46680</v>
      </c>
      <c r="B1804" s="89">
        <f t="shared" si="875"/>
        <v>0</v>
      </c>
      <c r="C1804" s="89">
        <f t="shared" si="869"/>
        <v>3.1009221856947988E-9</v>
      </c>
      <c r="D1804" s="90">
        <f t="shared" si="883"/>
        <v>7205.03</v>
      </c>
      <c r="E1804" s="91">
        <f t="shared" si="872"/>
        <v>7245.38</v>
      </c>
      <c r="F1804" s="92">
        <f t="shared" si="873"/>
        <v>46619</v>
      </c>
      <c r="G1804" s="93">
        <f t="shared" si="876"/>
        <v>5.6002542668107669E-3</v>
      </c>
      <c r="H1804" s="94">
        <f t="shared" si="874"/>
        <v>46713</v>
      </c>
      <c r="I1804" s="94">
        <f t="shared" si="877"/>
        <v>46680</v>
      </c>
      <c r="J1804" s="95">
        <f t="shared" si="884"/>
        <v>21</v>
      </c>
      <c r="K1804" s="95">
        <f t="shared" si="871"/>
        <v>21</v>
      </c>
      <c r="L1804" s="8">
        <f t="shared" si="885"/>
        <v>1.0056002500000001</v>
      </c>
      <c r="M1804" s="96">
        <f t="shared" si="870"/>
        <v>1.0056002500000001</v>
      </c>
      <c r="N1804" s="96">
        <f t="shared" si="865"/>
        <v>1.3252451768826894</v>
      </c>
      <c r="O1804" s="89">
        <f t="shared" si="868"/>
        <v>1.3326668800000001</v>
      </c>
      <c r="P1804" s="89">
        <f t="shared" si="878"/>
        <v>0</v>
      </c>
      <c r="Q1804" s="11">
        <f t="shared" ref="Q1804:Q1867" si="888">IF(VLOOKUP(A1804,AD$10:AK$200,8)=VLOOKUP(A1803,AD$10:AK$200,8),0,VLOOKUP(A1804,AD$10:AK$200,8))</f>
        <v>59</v>
      </c>
      <c r="R1804" s="7">
        <f t="shared" si="886"/>
        <v>9.6463999999999994E-2</v>
      </c>
      <c r="S1804" s="89">
        <f t="shared" si="867"/>
        <v>0</v>
      </c>
      <c r="T1804" s="98">
        <f t="shared" si="887"/>
        <v>8.5000000000000006E-2</v>
      </c>
      <c r="U1804" s="97">
        <f t="shared" si="866"/>
        <v>21</v>
      </c>
      <c r="V1804" s="97">
        <v>252</v>
      </c>
      <c r="W1804" s="96">
        <f t="shared" si="879"/>
        <v>1.0068214929999999</v>
      </c>
      <c r="X1804" s="89">
        <f t="shared" si="880"/>
        <v>0</v>
      </c>
      <c r="Y1804" s="137">
        <f t="shared" si="881"/>
        <v>0</v>
      </c>
      <c r="Z1804" s="99" t="str">
        <f t="shared" ref="Z1804:Z1867" si="889">IF($Q1803&gt;0,VLOOKUP($A1803,$AD$10:$AM$200,9),Z1803)</f>
        <v>J=</v>
      </c>
      <c r="AA1804" s="94">
        <f t="shared" ref="AA1804:AA1867" si="890">IF($Q1803&gt;0,VLOOKUP($A1803,$AD$10:$AM$200,10),AA1803)</f>
        <v>46680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882"/>
        <v>46681</v>
      </c>
      <c r="B1805" s="89">
        <f t="shared" si="875"/>
        <v>0</v>
      </c>
      <c r="C1805" s="89">
        <f t="shared" si="869"/>
        <v>3.1009221856947988E-9</v>
      </c>
      <c r="D1805" s="90">
        <f t="shared" si="883"/>
        <v>7205.03</v>
      </c>
      <c r="E1805" s="91">
        <f t="shared" si="872"/>
        <v>7245.38</v>
      </c>
      <c r="F1805" s="92">
        <f t="shared" si="873"/>
        <v>46650</v>
      </c>
      <c r="G1805" s="93">
        <f t="shared" si="876"/>
        <v>5.6002542668107669E-3</v>
      </c>
      <c r="H1805" s="94">
        <f t="shared" si="874"/>
        <v>46713</v>
      </c>
      <c r="I1805" s="94">
        <f t="shared" si="877"/>
        <v>46713</v>
      </c>
      <c r="J1805" s="95">
        <f t="shared" si="884"/>
        <v>21</v>
      </c>
      <c r="K1805" s="95">
        <f t="shared" si="871"/>
        <v>1</v>
      </c>
      <c r="L1805" s="8">
        <f t="shared" si="885"/>
        <v>1.0002659700000001</v>
      </c>
      <c r="M1805" s="96">
        <f t="shared" si="870"/>
        <v>1.0056002500000001</v>
      </c>
      <c r="N1805" s="96">
        <f t="shared" si="865"/>
        <v>1.3326668811845268</v>
      </c>
      <c r="O1805" s="89">
        <f t="shared" si="868"/>
        <v>1.33302133</v>
      </c>
      <c r="P1805" s="89">
        <f t="shared" si="878"/>
        <v>0</v>
      </c>
      <c r="Q1805" s="11">
        <f t="shared" si="888"/>
        <v>0</v>
      </c>
      <c r="R1805" s="7">
        <f t="shared" si="886"/>
        <v>0</v>
      </c>
      <c r="S1805" s="89">
        <f t="shared" si="867"/>
        <v>0</v>
      </c>
      <c r="T1805" s="98">
        <f t="shared" si="887"/>
        <v>8.5000000000000006E-2</v>
      </c>
      <c r="U1805" s="97">
        <f t="shared" si="866"/>
        <v>1</v>
      </c>
      <c r="V1805" s="97">
        <v>252</v>
      </c>
      <c r="W1805" s="96">
        <f t="shared" si="879"/>
        <v>1.0003237819999999</v>
      </c>
      <c r="X1805" s="89">
        <f t="shared" si="880"/>
        <v>0</v>
      </c>
      <c r="Y1805" s="137">
        <f t="shared" si="881"/>
        <v>0</v>
      </c>
      <c r="Z1805" s="99" t="str">
        <f t="shared" si="889"/>
        <v>J=</v>
      </c>
      <c r="AA1805" s="94">
        <f t="shared" si="890"/>
        <v>46713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882"/>
        <v>46682</v>
      </c>
      <c r="B1806" s="89">
        <f t="shared" si="875"/>
        <v>0</v>
      </c>
      <c r="C1806" s="89">
        <f t="shared" si="869"/>
        <v>3.1009221856947988E-9</v>
      </c>
      <c r="D1806" s="90">
        <f t="shared" si="883"/>
        <v>7205.03</v>
      </c>
      <c r="E1806" s="91">
        <f t="shared" si="872"/>
        <v>7245.38</v>
      </c>
      <c r="F1806" s="92">
        <f t="shared" si="873"/>
        <v>46650</v>
      </c>
      <c r="G1806" s="93">
        <f t="shared" si="876"/>
        <v>5.6002542668107669E-3</v>
      </c>
      <c r="H1806" s="94">
        <f t="shared" si="874"/>
        <v>46713</v>
      </c>
      <c r="I1806" s="94">
        <f t="shared" si="877"/>
        <v>46713</v>
      </c>
      <c r="J1806" s="95">
        <f t="shared" si="884"/>
        <v>21</v>
      </c>
      <c r="K1806" s="95">
        <f t="shared" si="871"/>
        <v>2</v>
      </c>
      <c r="L1806" s="8">
        <f t="shared" si="885"/>
        <v>1.0005320099999999</v>
      </c>
      <c r="M1806" s="96">
        <f t="shared" si="870"/>
        <v>1.0056002500000001</v>
      </c>
      <c r="N1806" s="96">
        <f t="shared" si="865"/>
        <v>1.3326668811845268</v>
      </c>
      <c r="O1806" s="89">
        <f t="shared" si="868"/>
        <v>1.33337587</v>
      </c>
      <c r="P1806" s="89">
        <f t="shared" si="878"/>
        <v>0</v>
      </c>
      <c r="Q1806" s="11">
        <f t="shared" si="888"/>
        <v>0</v>
      </c>
      <c r="R1806" s="7">
        <f t="shared" si="886"/>
        <v>0</v>
      </c>
      <c r="S1806" s="89">
        <f t="shared" si="867"/>
        <v>0</v>
      </c>
      <c r="T1806" s="98">
        <f t="shared" si="887"/>
        <v>8.5000000000000006E-2</v>
      </c>
      <c r="U1806" s="97">
        <f t="shared" si="866"/>
        <v>2</v>
      </c>
      <c r="V1806" s="97">
        <v>252</v>
      </c>
      <c r="W1806" s="96">
        <f t="shared" si="879"/>
        <v>1.00064767</v>
      </c>
      <c r="X1806" s="89">
        <f t="shared" si="880"/>
        <v>0</v>
      </c>
      <c r="Y1806" s="137">
        <f t="shared" si="881"/>
        <v>0</v>
      </c>
      <c r="Z1806" s="99" t="str">
        <f t="shared" si="889"/>
        <v>J=</v>
      </c>
      <c r="AA1806" s="94">
        <f t="shared" si="890"/>
        <v>46713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882"/>
        <v>46683</v>
      </c>
      <c r="B1807" s="89">
        <f t="shared" si="875"/>
        <v>0</v>
      </c>
      <c r="C1807" s="89">
        <f t="shared" si="869"/>
        <v>3.1009221856947988E-9</v>
      </c>
      <c r="D1807" s="90">
        <f t="shared" si="883"/>
        <v>7205.03</v>
      </c>
      <c r="E1807" s="91">
        <f t="shared" si="872"/>
        <v>7245.38</v>
      </c>
      <c r="F1807" s="92">
        <f t="shared" si="873"/>
        <v>46650</v>
      </c>
      <c r="G1807" s="93">
        <f t="shared" si="876"/>
        <v>5.6002542668107669E-3</v>
      </c>
      <c r="H1807" s="94">
        <f t="shared" si="874"/>
        <v>46713</v>
      </c>
      <c r="I1807" s="94">
        <f t="shared" si="877"/>
        <v>46713</v>
      </c>
      <c r="J1807" s="95">
        <f t="shared" si="884"/>
        <v>21</v>
      </c>
      <c r="K1807" s="95">
        <f t="shared" si="871"/>
        <v>3</v>
      </c>
      <c r="L1807" s="8">
        <f t="shared" si="885"/>
        <v>1.00079812</v>
      </c>
      <c r="M1807" s="96">
        <f t="shared" si="870"/>
        <v>1.0056002500000001</v>
      </c>
      <c r="N1807" s="96">
        <f t="shared" si="865"/>
        <v>1.3326668811845268</v>
      </c>
      <c r="O1807" s="89">
        <f t="shared" si="868"/>
        <v>1.3337304999999999</v>
      </c>
      <c r="P1807" s="89">
        <f t="shared" si="878"/>
        <v>0</v>
      </c>
      <c r="Q1807" s="11">
        <f t="shared" si="888"/>
        <v>0</v>
      </c>
      <c r="R1807" s="7">
        <f t="shared" si="886"/>
        <v>0</v>
      </c>
      <c r="S1807" s="89">
        <f t="shared" si="867"/>
        <v>0</v>
      </c>
      <c r="T1807" s="98">
        <f t="shared" si="887"/>
        <v>8.5000000000000006E-2</v>
      </c>
      <c r="U1807" s="97">
        <f t="shared" si="866"/>
        <v>3</v>
      </c>
      <c r="V1807" s="97">
        <v>252</v>
      </c>
      <c r="W1807" s="96">
        <f t="shared" si="879"/>
        <v>1.000971662</v>
      </c>
      <c r="X1807" s="89">
        <f t="shared" si="880"/>
        <v>0</v>
      </c>
      <c r="Y1807" s="137">
        <f t="shared" si="881"/>
        <v>0</v>
      </c>
      <c r="Z1807" s="99" t="str">
        <f t="shared" si="889"/>
        <v>J=</v>
      </c>
      <c r="AA1807" s="94">
        <f t="shared" si="890"/>
        <v>46713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882"/>
        <v>46684</v>
      </c>
      <c r="B1808" s="89">
        <f t="shared" si="875"/>
        <v>0</v>
      </c>
      <c r="C1808" s="89">
        <f t="shared" si="869"/>
        <v>3.1009221856947988E-9</v>
      </c>
      <c r="D1808" s="90">
        <f t="shared" si="883"/>
        <v>7205.03</v>
      </c>
      <c r="E1808" s="91">
        <f t="shared" si="872"/>
        <v>7245.38</v>
      </c>
      <c r="F1808" s="92">
        <f t="shared" si="873"/>
        <v>46650</v>
      </c>
      <c r="G1808" s="93">
        <f t="shared" si="876"/>
        <v>5.6002542668107669E-3</v>
      </c>
      <c r="H1808" s="94">
        <f t="shared" si="874"/>
        <v>46713</v>
      </c>
      <c r="I1808" s="94">
        <f t="shared" si="877"/>
        <v>46713</v>
      </c>
      <c r="J1808" s="95">
        <f t="shared" si="884"/>
        <v>21</v>
      </c>
      <c r="K1808" s="95">
        <f t="shared" si="871"/>
        <v>3</v>
      </c>
      <c r="L1808" s="8">
        <f t="shared" si="885"/>
        <v>1.00079812</v>
      </c>
      <c r="M1808" s="96">
        <f t="shared" si="870"/>
        <v>1.0056002500000001</v>
      </c>
      <c r="N1808" s="96">
        <f t="shared" si="865"/>
        <v>1.3326668811845268</v>
      </c>
      <c r="O1808" s="89">
        <f t="shared" si="868"/>
        <v>1.3337304999999999</v>
      </c>
      <c r="P1808" s="89">
        <f t="shared" si="878"/>
        <v>0</v>
      </c>
      <c r="Q1808" s="11">
        <f t="shared" si="888"/>
        <v>0</v>
      </c>
      <c r="R1808" s="7">
        <f t="shared" si="886"/>
        <v>0</v>
      </c>
      <c r="S1808" s="89">
        <f t="shared" si="867"/>
        <v>0</v>
      </c>
      <c r="T1808" s="98">
        <f t="shared" si="887"/>
        <v>8.5000000000000006E-2</v>
      </c>
      <c r="U1808" s="97">
        <f t="shared" si="866"/>
        <v>3</v>
      </c>
      <c r="V1808" s="97">
        <v>252</v>
      </c>
      <c r="W1808" s="96">
        <f t="shared" si="879"/>
        <v>1.000971662</v>
      </c>
      <c r="X1808" s="89">
        <f t="shared" si="880"/>
        <v>0</v>
      </c>
      <c r="Y1808" s="137">
        <f t="shared" si="881"/>
        <v>0</v>
      </c>
      <c r="Z1808" s="99" t="str">
        <f t="shared" si="889"/>
        <v>J=</v>
      </c>
      <c r="AA1808" s="94">
        <f t="shared" si="890"/>
        <v>46713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882"/>
        <v>46685</v>
      </c>
      <c r="B1809" s="89">
        <f t="shared" si="875"/>
        <v>0</v>
      </c>
      <c r="C1809" s="89">
        <f t="shared" si="869"/>
        <v>3.1009221856947988E-9</v>
      </c>
      <c r="D1809" s="90">
        <f t="shared" si="883"/>
        <v>7205.03</v>
      </c>
      <c r="E1809" s="91">
        <f t="shared" si="872"/>
        <v>7245.38</v>
      </c>
      <c r="F1809" s="92">
        <f t="shared" si="873"/>
        <v>46650</v>
      </c>
      <c r="G1809" s="93">
        <f t="shared" si="876"/>
        <v>5.6002542668107669E-3</v>
      </c>
      <c r="H1809" s="94">
        <f t="shared" si="874"/>
        <v>46713</v>
      </c>
      <c r="I1809" s="94">
        <f t="shared" si="877"/>
        <v>46713</v>
      </c>
      <c r="J1809" s="95">
        <f t="shared" si="884"/>
        <v>21</v>
      </c>
      <c r="K1809" s="95">
        <f t="shared" si="871"/>
        <v>3</v>
      </c>
      <c r="L1809" s="8">
        <f t="shared" si="885"/>
        <v>1.00079812</v>
      </c>
      <c r="M1809" s="96">
        <f t="shared" si="870"/>
        <v>1.0056002500000001</v>
      </c>
      <c r="N1809" s="96">
        <f t="shared" si="865"/>
        <v>1.3326668811845268</v>
      </c>
      <c r="O1809" s="89">
        <f t="shared" si="868"/>
        <v>1.3337304999999999</v>
      </c>
      <c r="P1809" s="89">
        <f t="shared" si="878"/>
        <v>0</v>
      </c>
      <c r="Q1809" s="11">
        <f t="shared" si="888"/>
        <v>0</v>
      </c>
      <c r="R1809" s="7">
        <f t="shared" si="886"/>
        <v>0</v>
      </c>
      <c r="S1809" s="89">
        <f t="shared" si="867"/>
        <v>0</v>
      </c>
      <c r="T1809" s="98">
        <f t="shared" si="887"/>
        <v>8.5000000000000006E-2</v>
      </c>
      <c r="U1809" s="97">
        <f t="shared" si="866"/>
        <v>3</v>
      </c>
      <c r="V1809" s="97">
        <v>252</v>
      </c>
      <c r="W1809" s="96">
        <f t="shared" si="879"/>
        <v>1.000971662</v>
      </c>
      <c r="X1809" s="89">
        <f t="shared" si="880"/>
        <v>0</v>
      </c>
      <c r="Y1809" s="137">
        <f t="shared" si="881"/>
        <v>0</v>
      </c>
      <c r="Z1809" s="99" t="str">
        <f t="shared" si="889"/>
        <v>J=</v>
      </c>
      <c r="AA1809" s="94">
        <f t="shared" si="890"/>
        <v>46713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882"/>
        <v>46686</v>
      </c>
      <c r="B1810" s="89">
        <f t="shared" si="875"/>
        <v>0</v>
      </c>
      <c r="C1810" s="89">
        <f t="shared" si="869"/>
        <v>3.1009221856947988E-9</v>
      </c>
      <c r="D1810" s="90">
        <f t="shared" si="883"/>
        <v>7205.03</v>
      </c>
      <c r="E1810" s="91">
        <f t="shared" si="872"/>
        <v>7245.38</v>
      </c>
      <c r="F1810" s="92">
        <f t="shared" si="873"/>
        <v>46650</v>
      </c>
      <c r="G1810" s="93">
        <f t="shared" si="876"/>
        <v>5.6002542668107669E-3</v>
      </c>
      <c r="H1810" s="94">
        <f t="shared" si="874"/>
        <v>46713</v>
      </c>
      <c r="I1810" s="94">
        <f t="shared" si="877"/>
        <v>46713</v>
      </c>
      <c r="J1810" s="95">
        <f t="shared" si="884"/>
        <v>21</v>
      </c>
      <c r="K1810" s="95">
        <f t="shared" si="871"/>
        <v>4</v>
      </c>
      <c r="L1810" s="8">
        <f t="shared" si="885"/>
        <v>1.0010642999999999</v>
      </c>
      <c r="M1810" s="96">
        <f t="shared" si="870"/>
        <v>1.0056002500000001</v>
      </c>
      <c r="N1810" s="96">
        <f t="shared" si="865"/>
        <v>1.3326668811845268</v>
      </c>
      <c r="O1810" s="89">
        <f t="shared" si="868"/>
        <v>1.3340852299999999</v>
      </c>
      <c r="P1810" s="89">
        <f t="shared" si="878"/>
        <v>0</v>
      </c>
      <c r="Q1810" s="11">
        <f t="shared" si="888"/>
        <v>0</v>
      </c>
      <c r="R1810" s="7">
        <f t="shared" si="886"/>
        <v>0</v>
      </c>
      <c r="S1810" s="89">
        <f t="shared" si="867"/>
        <v>0</v>
      </c>
      <c r="T1810" s="98">
        <f t="shared" si="887"/>
        <v>8.5000000000000006E-2</v>
      </c>
      <c r="U1810" s="97">
        <f t="shared" si="866"/>
        <v>4</v>
      </c>
      <c r="V1810" s="97">
        <v>252</v>
      </c>
      <c r="W1810" s="96">
        <f t="shared" si="879"/>
        <v>1.001295759</v>
      </c>
      <c r="X1810" s="89">
        <f t="shared" si="880"/>
        <v>0</v>
      </c>
      <c r="Y1810" s="137">
        <f t="shared" si="881"/>
        <v>0</v>
      </c>
      <c r="Z1810" s="99" t="str">
        <f t="shared" si="889"/>
        <v>J=</v>
      </c>
      <c r="AA1810" s="94">
        <f t="shared" si="890"/>
        <v>46713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882"/>
        <v>46687</v>
      </c>
      <c r="B1811" s="89">
        <f t="shared" si="875"/>
        <v>0</v>
      </c>
      <c r="C1811" s="89">
        <f t="shared" si="869"/>
        <v>3.1009221856947988E-9</v>
      </c>
      <c r="D1811" s="90">
        <f t="shared" si="883"/>
        <v>7205.03</v>
      </c>
      <c r="E1811" s="91">
        <f t="shared" si="872"/>
        <v>7245.38</v>
      </c>
      <c r="F1811" s="92">
        <f t="shared" si="873"/>
        <v>46650</v>
      </c>
      <c r="G1811" s="93">
        <f t="shared" si="876"/>
        <v>5.6002542668107669E-3</v>
      </c>
      <c r="H1811" s="94">
        <f t="shared" si="874"/>
        <v>46713</v>
      </c>
      <c r="I1811" s="94">
        <f t="shared" si="877"/>
        <v>46713</v>
      </c>
      <c r="J1811" s="95">
        <f t="shared" si="884"/>
        <v>21</v>
      </c>
      <c r="K1811" s="95">
        <f t="shared" si="871"/>
        <v>5</v>
      </c>
      <c r="L1811" s="8">
        <f t="shared" si="885"/>
        <v>1.00133055</v>
      </c>
      <c r="M1811" s="96">
        <f t="shared" si="870"/>
        <v>1.0056002500000001</v>
      </c>
      <c r="N1811" s="96">
        <f t="shared" si="865"/>
        <v>1.3326668811845268</v>
      </c>
      <c r="O1811" s="89">
        <f t="shared" si="868"/>
        <v>1.3344400599999999</v>
      </c>
      <c r="P1811" s="89">
        <f t="shared" si="878"/>
        <v>0</v>
      </c>
      <c r="Q1811" s="11">
        <f t="shared" si="888"/>
        <v>0</v>
      </c>
      <c r="R1811" s="7">
        <f t="shared" si="886"/>
        <v>0</v>
      </c>
      <c r="S1811" s="89">
        <f t="shared" si="867"/>
        <v>0</v>
      </c>
      <c r="T1811" s="98">
        <f t="shared" si="887"/>
        <v>8.5000000000000006E-2</v>
      </c>
      <c r="U1811" s="97">
        <f t="shared" si="866"/>
        <v>5</v>
      </c>
      <c r="V1811" s="97">
        <v>252</v>
      </c>
      <c r="W1811" s="96">
        <f t="shared" si="879"/>
        <v>1.0016199610000001</v>
      </c>
      <c r="X1811" s="89">
        <f t="shared" si="880"/>
        <v>0</v>
      </c>
      <c r="Y1811" s="137">
        <f t="shared" si="881"/>
        <v>0</v>
      </c>
      <c r="Z1811" s="99" t="str">
        <f t="shared" si="889"/>
        <v>J=</v>
      </c>
      <c r="AA1811" s="94">
        <f t="shared" si="890"/>
        <v>46713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882"/>
        <v>46688</v>
      </c>
      <c r="B1812" s="89">
        <f t="shared" si="875"/>
        <v>0</v>
      </c>
      <c r="C1812" s="89">
        <f t="shared" si="869"/>
        <v>3.1009221856947988E-9</v>
      </c>
      <c r="D1812" s="90">
        <f t="shared" si="883"/>
        <v>7205.03</v>
      </c>
      <c r="E1812" s="91">
        <f t="shared" si="872"/>
        <v>7245.38</v>
      </c>
      <c r="F1812" s="92">
        <f t="shared" si="873"/>
        <v>46650</v>
      </c>
      <c r="G1812" s="93">
        <f t="shared" si="876"/>
        <v>5.6002542668107669E-3</v>
      </c>
      <c r="H1812" s="94">
        <f t="shared" si="874"/>
        <v>46713</v>
      </c>
      <c r="I1812" s="94">
        <f t="shared" si="877"/>
        <v>46713</v>
      </c>
      <c r="J1812" s="95">
        <f t="shared" si="884"/>
        <v>21</v>
      </c>
      <c r="K1812" s="95">
        <f t="shared" si="871"/>
        <v>6</v>
      </c>
      <c r="L1812" s="8">
        <f t="shared" si="885"/>
        <v>1.0015968799999999</v>
      </c>
      <c r="M1812" s="96">
        <f t="shared" si="870"/>
        <v>1.0056002500000001</v>
      </c>
      <c r="N1812" s="96">
        <f t="shared" si="865"/>
        <v>1.3326668811845268</v>
      </c>
      <c r="O1812" s="89">
        <f t="shared" si="868"/>
        <v>1.33479499</v>
      </c>
      <c r="P1812" s="89">
        <f t="shared" si="878"/>
        <v>0</v>
      </c>
      <c r="Q1812" s="11">
        <f t="shared" si="888"/>
        <v>0</v>
      </c>
      <c r="R1812" s="7">
        <f t="shared" si="886"/>
        <v>0</v>
      </c>
      <c r="S1812" s="89">
        <f t="shared" si="867"/>
        <v>0</v>
      </c>
      <c r="T1812" s="98">
        <f t="shared" si="887"/>
        <v>8.5000000000000006E-2</v>
      </c>
      <c r="U1812" s="97">
        <f t="shared" si="866"/>
        <v>6</v>
      </c>
      <c r="V1812" s="97">
        <v>252</v>
      </c>
      <c r="W1812" s="96">
        <f t="shared" si="879"/>
        <v>1.0019442679999999</v>
      </c>
      <c r="X1812" s="89">
        <f t="shared" si="880"/>
        <v>0</v>
      </c>
      <c r="Y1812" s="137">
        <f t="shared" si="881"/>
        <v>0</v>
      </c>
      <c r="Z1812" s="99" t="str">
        <f t="shared" si="889"/>
        <v>J=</v>
      </c>
      <c r="AA1812" s="94">
        <f t="shared" si="890"/>
        <v>46713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882"/>
        <v>46689</v>
      </c>
      <c r="B1813" s="89">
        <f t="shared" si="875"/>
        <v>0</v>
      </c>
      <c r="C1813" s="89">
        <f t="shared" si="869"/>
        <v>3.1009221856947988E-9</v>
      </c>
      <c r="D1813" s="90">
        <f t="shared" si="883"/>
        <v>7205.03</v>
      </c>
      <c r="E1813" s="91">
        <f t="shared" si="872"/>
        <v>7245.38</v>
      </c>
      <c r="F1813" s="92">
        <f t="shared" si="873"/>
        <v>46650</v>
      </c>
      <c r="G1813" s="93">
        <f t="shared" si="876"/>
        <v>5.6002542668107669E-3</v>
      </c>
      <c r="H1813" s="94">
        <f t="shared" si="874"/>
        <v>46713</v>
      </c>
      <c r="I1813" s="94">
        <f t="shared" si="877"/>
        <v>46713</v>
      </c>
      <c r="J1813" s="95">
        <f t="shared" si="884"/>
        <v>21</v>
      </c>
      <c r="K1813" s="95">
        <f t="shared" si="871"/>
        <v>7</v>
      </c>
      <c r="L1813" s="8">
        <f t="shared" si="885"/>
        <v>1.0018632700000001</v>
      </c>
      <c r="M1813" s="96">
        <f t="shared" si="870"/>
        <v>1.0056002500000001</v>
      </c>
      <c r="N1813" s="96">
        <f t="shared" si="865"/>
        <v>1.3326668811845268</v>
      </c>
      <c r="O1813" s="89">
        <f t="shared" si="868"/>
        <v>1.3351499899999999</v>
      </c>
      <c r="P1813" s="89">
        <f t="shared" si="878"/>
        <v>0</v>
      </c>
      <c r="Q1813" s="11">
        <f t="shared" si="888"/>
        <v>0</v>
      </c>
      <c r="R1813" s="7">
        <f t="shared" si="886"/>
        <v>0</v>
      </c>
      <c r="S1813" s="89">
        <f t="shared" si="867"/>
        <v>0</v>
      </c>
      <c r="T1813" s="98">
        <f t="shared" si="887"/>
        <v>8.5000000000000006E-2</v>
      </c>
      <c r="U1813" s="97">
        <f t="shared" si="866"/>
        <v>7</v>
      </c>
      <c r="V1813" s="97">
        <v>252</v>
      </c>
      <c r="W1813" s="96">
        <f t="shared" si="879"/>
        <v>1.00226868</v>
      </c>
      <c r="X1813" s="89">
        <f t="shared" si="880"/>
        <v>0</v>
      </c>
      <c r="Y1813" s="137">
        <f t="shared" si="881"/>
        <v>0</v>
      </c>
      <c r="Z1813" s="99" t="str">
        <f t="shared" si="889"/>
        <v>J=</v>
      </c>
      <c r="AA1813" s="94">
        <f t="shared" si="890"/>
        <v>46713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882"/>
        <v>46690</v>
      </c>
      <c r="B1814" s="89">
        <f t="shared" si="875"/>
        <v>0</v>
      </c>
      <c r="C1814" s="89">
        <f t="shared" si="869"/>
        <v>3.1009221856947988E-9</v>
      </c>
      <c r="D1814" s="90">
        <f t="shared" si="883"/>
        <v>7205.03</v>
      </c>
      <c r="E1814" s="91">
        <f t="shared" si="872"/>
        <v>7245.38</v>
      </c>
      <c r="F1814" s="92">
        <f t="shared" si="873"/>
        <v>46650</v>
      </c>
      <c r="G1814" s="93">
        <f t="shared" si="876"/>
        <v>5.6002542668107669E-3</v>
      </c>
      <c r="H1814" s="94">
        <f t="shared" si="874"/>
        <v>46713</v>
      </c>
      <c r="I1814" s="94">
        <f t="shared" si="877"/>
        <v>46713</v>
      </c>
      <c r="J1814" s="95">
        <f t="shared" si="884"/>
        <v>21</v>
      </c>
      <c r="K1814" s="95">
        <f t="shared" si="871"/>
        <v>8</v>
      </c>
      <c r="L1814" s="8">
        <f t="shared" si="885"/>
        <v>1.00212974</v>
      </c>
      <c r="M1814" s="96">
        <f t="shared" si="870"/>
        <v>1.0056002500000001</v>
      </c>
      <c r="N1814" s="96">
        <f t="shared" si="865"/>
        <v>1.3326668811845268</v>
      </c>
      <c r="O1814" s="89">
        <f t="shared" si="868"/>
        <v>1.3355051099999999</v>
      </c>
      <c r="P1814" s="89">
        <f t="shared" si="878"/>
        <v>0</v>
      </c>
      <c r="Q1814" s="11">
        <f t="shared" si="888"/>
        <v>0</v>
      </c>
      <c r="R1814" s="7">
        <f t="shared" si="886"/>
        <v>0</v>
      </c>
      <c r="S1814" s="89">
        <f t="shared" si="867"/>
        <v>0</v>
      </c>
      <c r="T1814" s="98">
        <f t="shared" si="887"/>
        <v>8.5000000000000006E-2</v>
      </c>
      <c r="U1814" s="97">
        <f t="shared" si="866"/>
        <v>8</v>
      </c>
      <c r="V1814" s="97">
        <v>252</v>
      </c>
      <c r="W1814" s="96">
        <f t="shared" si="879"/>
        <v>1.0025931969999999</v>
      </c>
      <c r="X1814" s="89">
        <f t="shared" si="880"/>
        <v>0</v>
      </c>
      <c r="Y1814" s="137">
        <f t="shared" si="881"/>
        <v>0</v>
      </c>
      <c r="Z1814" s="99" t="str">
        <f t="shared" si="889"/>
        <v>J=</v>
      </c>
      <c r="AA1814" s="94">
        <f t="shared" si="890"/>
        <v>46713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882"/>
        <v>46691</v>
      </c>
      <c r="B1815" s="89">
        <f t="shared" si="875"/>
        <v>0</v>
      </c>
      <c r="C1815" s="89">
        <f t="shared" si="869"/>
        <v>3.1009221856947988E-9</v>
      </c>
      <c r="D1815" s="90">
        <f t="shared" si="883"/>
        <v>7205.03</v>
      </c>
      <c r="E1815" s="91">
        <f t="shared" si="872"/>
        <v>7245.38</v>
      </c>
      <c r="F1815" s="92">
        <f t="shared" si="873"/>
        <v>46650</v>
      </c>
      <c r="G1815" s="93">
        <f t="shared" si="876"/>
        <v>5.6002542668107669E-3</v>
      </c>
      <c r="H1815" s="94">
        <f t="shared" si="874"/>
        <v>46713</v>
      </c>
      <c r="I1815" s="94">
        <f t="shared" si="877"/>
        <v>46713</v>
      </c>
      <c r="J1815" s="95">
        <f t="shared" si="884"/>
        <v>21</v>
      </c>
      <c r="K1815" s="95">
        <f t="shared" si="871"/>
        <v>8</v>
      </c>
      <c r="L1815" s="8">
        <f t="shared" si="885"/>
        <v>1.00212974</v>
      </c>
      <c r="M1815" s="96">
        <f t="shared" si="870"/>
        <v>1.0056002500000001</v>
      </c>
      <c r="N1815" s="96">
        <f t="shared" si="865"/>
        <v>1.3326668811845268</v>
      </c>
      <c r="O1815" s="89">
        <f t="shared" si="868"/>
        <v>1.3355051099999999</v>
      </c>
      <c r="P1815" s="89">
        <f t="shared" si="878"/>
        <v>0</v>
      </c>
      <c r="Q1815" s="11">
        <f t="shared" si="888"/>
        <v>0</v>
      </c>
      <c r="R1815" s="7">
        <f t="shared" si="886"/>
        <v>0</v>
      </c>
      <c r="S1815" s="89">
        <f t="shared" si="867"/>
        <v>0</v>
      </c>
      <c r="T1815" s="98">
        <f t="shared" si="887"/>
        <v>8.5000000000000006E-2</v>
      </c>
      <c r="U1815" s="97">
        <f t="shared" si="866"/>
        <v>8</v>
      </c>
      <c r="V1815" s="97">
        <v>252</v>
      </c>
      <c r="W1815" s="96">
        <f t="shared" si="879"/>
        <v>1.0025931969999999</v>
      </c>
      <c r="X1815" s="89">
        <f t="shared" si="880"/>
        <v>0</v>
      </c>
      <c r="Y1815" s="137">
        <f t="shared" si="881"/>
        <v>0</v>
      </c>
      <c r="Z1815" s="99" t="str">
        <f t="shared" si="889"/>
        <v>J=</v>
      </c>
      <c r="AA1815" s="94">
        <f t="shared" si="890"/>
        <v>46713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882"/>
        <v>46692</v>
      </c>
      <c r="B1816" s="89">
        <f t="shared" si="875"/>
        <v>0</v>
      </c>
      <c r="C1816" s="89">
        <f t="shared" si="869"/>
        <v>3.1009221856947988E-9</v>
      </c>
      <c r="D1816" s="90">
        <f t="shared" si="883"/>
        <v>7205.03</v>
      </c>
      <c r="E1816" s="91">
        <f t="shared" si="872"/>
        <v>7245.38</v>
      </c>
      <c r="F1816" s="92">
        <f t="shared" si="873"/>
        <v>46650</v>
      </c>
      <c r="G1816" s="93">
        <f t="shared" si="876"/>
        <v>5.6002542668107669E-3</v>
      </c>
      <c r="H1816" s="94">
        <f t="shared" si="874"/>
        <v>46713</v>
      </c>
      <c r="I1816" s="94">
        <f t="shared" si="877"/>
        <v>46713</v>
      </c>
      <c r="J1816" s="95">
        <f t="shared" si="884"/>
        <v>21</v>
      </c>
      <c r="K1816" s="95">
        <f t="shared" si="871"/>
        <v>8</v>
      </c>
      <c r="L1816" s="8">
        <f t="shared" si="885"/>
        <v>1.00212974</v>
      </c>
      <c r="M1816" s="96">
        <f t="shared" si="870"/>
        <v>1.0056002500000001</v>
      </c>
      <c r="N1816" s="96">
        <f t="shared" si="865"/>
        <v>1.3326668811845268</v>
      </c>
      <c r="O1816" s="89">
        <f t="shared" si="868"/>
        <v>1.3355051099999999</v>
      </c>
      <c r="P1816" s="89">
        <f t="shared" si="878"/>
        <v>0</v>
      </c>
      <c r="Q1816" s="11">
        <f t="shared" si="888"/>
        <v>0</v>
      </c>
      <c r="R1816" s="7">
        <f t="shared" si="886"/>
        <v>0</v>
      </c>
      <c r="S1816" s="89">
        <f t="shared" si="867"/>
        <v>0</v>
      </c>
      <c r="T1816" s="98">
        <f t="shared" si="887"/>
        <v>8.5000000000000006E-2</v>
      </c>
      <c r="U1816" s="97">
        <f t="shared" si="866"/>
        <v>8</v>
      </c>
      <c r="V1816" s="97">
        <v>252</v>
      </c>
      <c r="W1816" s="96">
        <f t="shared" si="879"/>
        <v>1.0025931969999999</v>
      </c>
      <c r="X1816" s="89">
        <f t="shared" si="880"/>
        <v>0</v>
      </c>
      <c r="Y1816" s="137">
        <f t="shared" si="881"/>
        <v>0</v>
      </c>
      <c r="Z1816" s="99" t="str">
        <f t="shared" si="889"/>
        <v>J=</v>
      </c>
      <c r="AA1816" s="94">
        <f t="shared" si="890"/>
        <v>46713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882"/>
        <v>46693</v>
      </c>
      <c r="B1817" s="89">
        <f t="shared" si="875"/>
        <v>0</v>
      </c>
      <c r="C1817" s="89">
        <f t="shared" si="869"/>
        <v>3.1009221856947988E-9</v>
      </c>
      <c r="D1817" s="90">
        <f t="shared" si="883"/>
        <v>7205.03</v>
      </c>
      <c r="E1817" s="91">
        <f t="shared" si="872"/>
        <v>7245.38</v>
      </c>
      <c r="F1817" s="92">
        <f t="shared" si="873"/>
        <v>46650</v>
      </c>
      <c r="G1817" s="93">
        <f t="shared" si="876"/>
        <v>5.6002542668107669E-3</v>
      </c>
      <c r="H1817" s="94">
        <f t="shared" si="874"/>
        <v>46713</v>
      </c>
      <c r="I1817" s="94">
        <f t="shared" si="877"/>
        <v>46713</v>
      </c>
      <c r="J1817" s="95">
        <f t="shared" si="884"/>
        <v>21</v>
      </c>
      <c r="K1817" s="95">
        <f t="shared" si="871"/>
        <v>9</v>
      </c>
      <c r="L1817" s="8">
        <f t="shared" si="885"/>
        <v>1.00239627</v>
      </c>
      <c r="M1817" s="96">
        <f t="shared" si="870"/>
        <v>1.0056002500000001</v>
      </c>
      <c r="N1817" s="96">
        <f t="shared" si="865"/>
        <v>1.3326668811845268</v>
      </c>
      <c r="O1817" s="89">
        <f t="shared" si="868"/>
        <v>1.3358603099999999</v>
      </c>
      <c r="P1817" s="89">
        <f t="shared" si="878"/>
        <v>0</v>
      </c>
      <c r="Q1817" s="11">
        <f t="shared" si="888"/>
        <v>0</v>
      </c>
      <c r="R1817" s="7">
        <f t="shared" si="886"/>
        <v>0</v>
      </c>
      <c r="S1817" s="89">
        <f t="shared" si="867"/>
        <v>0</v>
      </c>
      <c r="T1817" s="98">
        <f t="shared" si="887"/>
        <v>8.5000000000000006E-2</v>
      </c>
      <c r="U1817" s="97">
        <f t="shared" si="866"/>
        <v>9</v>
      </c>
      <c r="V1817" s="97">
        <v>252</v>
      </c>
      <c r="W1817" s="96">
        <f t="shared" si="879"/>
        <v>1.0029178190000001</v>
      </c>
      <c r="X1817" s="89">
        <f t="shared" si="880"/>
        <v>0</v>
      </c>
      <c r="Y1817" s="137">
        <f t="shared" si="881"/>
        <v>0</v>
      </c>
      <c r="Z1817" s="99" t="str">
        <f t="shared" si="889"/>
        <v>J=</v>
      </c>
      <c r="AA1817" s="94">
        <f t="shared" si="890"/>
        <v>46713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882"/>
        <v>46694</v>
      </c>
      <c r="B1818" s="89">
        <f t="shared" si="875"/>
        <v>0</v>
      </c>
      <c r="C1818" s="89">
        <f t="shared" si="869"/>
        <v>3.1009221856947988E-9</v>
      </c>
      <c r="D1818" s="90">
        <f t="shared" si="883"/>
        <v>7205.03</v>
      </c>
      <c r="E1818" s="91">
        <f t="shared" si="872"/>
        <v>7245.38</v>
      </c>
      <c r="F1818" s="92">
        <f t="shared" si="873"/>
        <v>46650</v>
      </c>
      <c r="G1818" s="93">
        <f t="shared" si="876"/>
        <v>5.6002542668107669E-3</v>
      </c>
      <c r="H1818" s="94">
        <f t="shared" si="874"/>
        <v>46713</v>
      </c>
      <c r="I1818" s="94">
        <f t="shared" si="877"/>
        <v>46713</v>
      </c>
      <c r="J1818" s="95">
        <f t="shared" si="884"/>
        <v>21</v>
      </c>
      <c r="K1818" s="95">
        <f t="shared" si="871"/>
        <v>9</v>
      </c>
      <c r="L1818" s="8">
        <f t="shared" si="885"/>
        <v>1.00239627</v>
      </c>
      <c r="M1818" s="96">
        <f t="shared" si="870"/>
        <v>1.0056002500000001</v>
      </c>
      <c r="N1818" s="96">
        <f t="shared" si="865"/>
        <v>1.3326668811845268</v>
      </c>
      <c r="O1818" s="89">
        <f t="shared" si="868"/>
        <v>1.3358603099999999</v>
      </c>
      <c r="P1818" s="89">
        <f t="shared" si="878"/>
        <v>0</v>
      </c>
      <c r="Q1818" s="11">
        <f t="shared" si="888"/>
        <v>0</v>
      </c>
      <c r="R1818" s="7">
        <f t="shared" si="886"/>
        <v>0</v>
      </c>
      <c r="S1818" s="89">
        <f t="shared" si="867"/>
        <v>0</v>
      </c>
      <c r="T1818" s="98">
        <f t="shared" si="887"/>
        <v>8.5000000000000006E-2</v>
      </c>
      <c r="U1818" s="97">
        <f t="shared" si="866"/>
        <v>9</v>
      </c>
      <c r="V1818" s="97">
        <v>252</v>
      </c>
      <c r="W1818" s="96">
        <f t="shared" si="879"/>
        <v>1.0029178190000001</v>
      </c>
      <c r="X1818" s="89">
        <f t="shared" si="880"/>
        <v>0</v>
      </c>
      <c r="Y1818" s="137">
        <f t="shared" si="881"/>
        <v>0</v>
      </c>
      <c r="Z1818" s="99" t="str">
        <f t="shared" si="889"/>
        <v>J=</v>
      </c>
      <c r="AA1818" s="94">
        <f t="shared" si="890"/>
        <v>46713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882"/>
        <v>46695</v>
      </c>
      <c r="B1819" s="89">
        <f t="shared" si="875"/>
        <v>0</v>
      </c>
      <c r="C1819" s="89">
        <f t="shared" si="869"/>
        <v>3.1009221856947988E-9</v>
      </c>
      <c r="D1819" s="90">
        <f t="shared" si="883"/>
        <v>7205.03</v>
      </c>
      <c r="E1819" s="91">
        <f t="shared" si="872"/>
        <v>7245.38</v>
      </c>
      <c r="F1819" s="92">
        <f t="shared" si="873"/>
        <v>46650</v>
      </c>
      <c r="G1819" s="93">
        <f t="shared" si="876"/>
        <v>5.6002542668107669E-3</v>
      </c>
      <c r="H1819" s="94">
        <f t="shared" si="874"/>
        <v>46713</v>
      </c>
      <c r="I1819" s="94">
        <f t="shared" si="877"/>
        <v>46713</v>
      </c>
      <c r="J1819" s="95">
        <f t="shared" si="884"/>
        <v>21</v>
      </c>
      <c r="K1819" s="95">
        <f t="shared" si="871"/>
        <v>10</v>
      </c>
      <c r="L1819" s="8">
        <f t="shared" si="885"/>
        <v>1.0026628799999999</v>
      </c>
      <c r="M1819" s="96">
        <f t="shared" si="870"/>
        <v>1.0056002500000001</v>
      </c>
      <c r="N1819" s="96">
        <f t="shared" si="865"/>
        <v>1.3326668811845268</v>
      </c>
      <c r="O1819" s="89">
        <f t="shared" si="868"/>
        <v>1.33621561</v>
      </c>
      <c r="P1819" s="89">
        <f t="shared" si="878"/>
        <v>0</v>
      </c>
      <c r="Q1819" s="11">
        <f t="shared" si="888"/>
        <v>0</v>
      </c>
      <c r="R1819" s="7">
        <f t="shared" si="886"/>
        <v>0</v>
      </c>
      <c r="S1819" s="89">
        <f t="shared" si="867"/>
        <v>0</v>
      </c>
      <c r="T1819" s="98">
        <f t="shared" si="887"/>
        <v>8.5000000000000006E-2</v>
      </c>
      <c r="U1819" s="97">
        <f t="shared" si="866"/>
        <v>10</v>
      </c>
      <c r="V1819" s="97">
        <v>252</v>
      </c>
      <c r="W1819" s="96">
        <f t="shared" si="879"/>
        <v>1.0032425469999999</v>
      </c>
      <c r="X1819" s="89">
        <f t="shared" si="880"/>
        <v>0</v>
      </c>
      <c r="Y1819" s="137">
        <f t="shared" si="881"/>
        <v>0</v>
      </c>
      <c r="Z1819" s="99" t="str">
        <f t="shared" si="889"/>
        <v>J=</v>
      </c>
      <c r="AA1819" s="94">
        <f t="shared" si="890"/>
        <v>46713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882"/>
        <v>46696</v>
      </c>
      <c r="B1820" s="89">
        <f t="shared" si="875"/>
        <v>0</v>
      </c>
      <c r="C1820" s="89">
        <f t="shared" si="869"/>
        <v>3.1009221856947988E-9</v>
      </c>
      <c r="D1820" s="90">
        <f t="shared" si="883"/>
        <v>7205.03</v>
      </c>
      <c r="E1820" s="91">
        <f t="shared" si="872"/>
        <v>7245.38</v>
      </c>
      <c r="F1820" s="92">
        <f t="shared" si="873"/>
        <v>46650</v>
      </c>
      <c r="G1820" s="93">
        <f t="shared" si="876"/>
        <v>5.6002542668107669E-3</v>
      </c>
      <c r="H1820" s="94">
        <f t="shared" si="874"/>
        <v>46713</v>
      </c>
      <c r="I1820" s="94">
        <f t="shared" si="877"/>
        <v>46713</v>
      </c>
      <c r="J1820" s="95">
        <f t="shared" si="884"/>
        <v>21</v>
      </c>
      <c r="K1820" s="95">
        <f t="shared" si="871"/>
        <v>11</v>
      </c>
      <c r="L1820" s="8">
        <f t="shared" si="885"/>
        <v>1.0029295600000001</v>
      </c>
      <c r="M1820" s="96">
        <f t="shared" si="870"/>
        <v>1.0056002500000001</v>
      </c>
      <c r="N1820" s="96">
        <f t="shared" si="865"/>
        <v>1.3326668811845268</v>
      </c>
      <c r="O1820" s="89">
        <f t="shared" si="868"/>
        <v>1.336571</v>
      </c>
      <c r="P1820" s="89">
        <f t="shared" si="878"/>
        <v>0</v>
      </c>
      <c r="Q1820" s="11">
        <f t="shared" si="888"/>
        <v>0</v>
      </c>
      <c r="R1820" s="7">
        <f t="shared" si="886"/>
        <v>0</v>
      </c>
      <c r="S1820" s="89">
        <f t="shared" si="867"/>
        <v>0</v>
      </c>
      <c r="T1820" s="98">
        <f t="shared" si="887"/>
        <v>8.5000000000000006E-2</v>
      </c>
      <c r="U1820" s="97">
        <f t="shared" si="866"/>
        <v>11</v>
      </c>
      <c r="V1820" s="97">
        <v>252</v>
      </c>
      <c r="W1820" s="96">
        <f t="shared" si="879"/>
        <v>1.0035673789999999</v>
      </c>
      <c r="X1820" s="89">
        <f t="shared" si="880"/>
        <v>0</v>
      </c>
      <c r="Y1820" s="137">
        <f t="shared" si="881"/>
        <v>0</v>
      </c>
      <c r="Z1820" s="99" t="str">
        <f t="shared" si="889"/>
        <v>J=</v>
      </c>
      <c r="AA1820" s="94">
        <f t="shared" si="890"/>
        <v>46713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882"/>
        <v>46697</v>
      </c>
      <c r="B1821" s="89">
        <f t="shared" si="875"/>
        <v>0</v>
      </c>
      <c r="C1821" s="89">
        <f t="shared" si="869"/>
        <v>3.1009221856947988E-9</v>
      </c>
      <c r="D1821" s="90">
        <f t="shared" si="883"/>
        <v>7205.03</v>
      </c>
      <c r="E1821" s="91">
        <f t="shared" si="872"/>
        <v>7245.38</v>
      </c>
      <c r="F1821" s="92">
        <f t="shared" si="873"/>
        <v>46650</v>
      </c>
      <c r="G1821" s="93">
        <f t="shared" si="876"/>
        <v>5.6002542668107669E-3</v>
      </c>
      <c r="H1821" s="94">
        <f t="shared" si="874"/>
        <v>46713</v>
      </c>
      <c r="I1821" s="94">
        <f t="shared" si="877"/>
        <v>46713</v>
      </c>
      <c r="J1821" s="95">
        <f t="shared" si="884"/>
        <v>21</v>
      </c>
      <c r="K1821" s="95">
        <f t="shared" si="871"/>
        <v>12</v>
      </c>
      <c r="L1821" s="8">
        <f t="shared" si="885"/>
        <v>1.0031963100000001</v>
      </c>
      <c r="M1821" s="96">
        <f t="shared" si="870"/>
        <v>1.0056002500000001</v>
      </c>
      <c r="N1821" s="96">
        <f t="shared" si="865"/>
        <v>1.3326668811845268</v>
      </c>
      <c r="O1821" s="89">
        <f t="shared" si="868"/>
        <v>1.33692649</v>
      </c>
      <c r="P1821" s="89">
        <f t="shared" si="878"/>
        <v>0</v>
      </c>
      <c r="Q1821" s="11">
        <f t="shared" si="888"/>
        <v>0</v>
      </c>
      <c r="R1821" s="7">
        <f t="shared" si="886"/>
        <v>0</v>
      </c>
      <c r="S1821" s="89">
        <f t="shared" si="867"/>
        <v>0</v>
      </c>
      <c r="T1821" s="98">
        <f t="shared" si="887"/>
        <v>8.5000000000000006E-2</v>
      </c>
      <c r="U1821" s="97">
        <f t="shared" si="866"/>
        <v>12</v>
      </c>
      <c r="V1821" s="97">
        <v>252</v>
      </c>
      <c r="W1821" s="96">
        <f t="shared" si="879"/>
        <v>1.003892317</v>
      </c>
      <c r="X1821" s="89">
        <f t="shared" si="880"/>
        <v>0</v>
      </c>
      <c r="Y1821" s="137">
        <f t="shared" si="881"/>
        <v>0</v>
      </c>
      <c r="Z1821" s="99" t="str">
        <f t="shared" si="889"/>
        <v>J=</v>
      </c>
      <c r="AA1821" s="94">
        <f t="shared" si="890"/>
        <v>46713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882"/>
        <v>46698</v>
      </c>
      <c r="B1822" s="89">
        <f t="shared" si="875"/>
        <v>0</v>
      </c>
      <c r="C1822" s="89">
        <f t="shared" si="869"/>
        <v>3.1009221856947988E-9</v>
      </c>
      <c r="D1822" s="90">
        <f t="shared" si="883"/>
        <v>7205.03</v>
      </c>
      <c r="E1822" s="91">
        <f t="shared" si="872"/>
        <v>7245.38</v>
      </c>
      <c r="F1822" s="92">
        <f t="shared" si="873"/>
        <v>46650</v>
      </c>
      <c r="G1822" s="93">
        <f t="shared" si="876"/>
        <v>5.6002542668107669E-3</v>
      </c>
      <c r="H1822" s="94">
        <f t="shared" si="874"/>
        <v>46713</v>
      </c>
      <c r="I1822" s="94">
        <f t="shared" si="877"/>
        <v>46713</v>
      </c>
      <c r="J1822" s="95">
        <f t="shared" si="884"/>
        <v>21</v>
      </c>
      <c r="K1822" s="95">
        <f t="shared" si="871"/>
        <v>12</v>
      </c>
      <c r="L1822" s="8">
        <f t="shared" si="885"/>
        <v>1.0031963100000001</v>
      </c>
      <c r="M1822" s="96">
        <f t="shared" si="870"/>
        <v>1.0056002500000001</v>
      </c>
      <c r="N1822" s="96">
        <f t="shared" si="865"/>
        <v>1.3326668811845268</v>
      </c>
      <c r="O1822" s="89">
        <f t="shared" si="868"/>
        <v>1.33692649</v>
      </c>
      <c r="P1822" s="89">
        <f t="shared" si="878"/>
        <v>0</v>
      </c>
      <c r="Q1822" s="11">
        <f t="shared" si="888"/>
        <v>0</v>
      </c>
      <c r="R1822" s="7">
        <f t="shared" si="886"/>
        <v>0</v>
      </c>
      <c r="S1822" s="89">
        <f t="shared" si="867"/>
        <v>0</v>
      </c>
      <c r="T1822" s="98">
        <f t="shared" si="887"/>
        <v>8.5000000000000006E-2</v>
      </c>
      <c r="U1822" s="97">
        <f t="shared" si="866"/>
        <v>12</v>
      </c>
      <c r="V1822" s="97">
        <v>252</v>
      </c>
      <c r="W1822" s="96">
        <f t="shared" si="879"/>
        <v>1.003892317</v>
      </c>
      <c r="X1822" s="89">
        <f t="shared" si="880"/>
        <v>0</v>
      </c>
      <c r="Y1822" s="137">
        <f t="shared" si="881"/>
        <v>0</v>
      </c>
      <c r="Z1822" s="99" t="str">
        <f t="shared" si="889"/>
        <v>J=</v>
      </c>
      <c r="AA1822" s="94">
        <f t="shared" si="890"/>
        <v>46713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882"/>
        <v>46699</v>
      </c>
      <c r="B1823" s="89">
        <f t="shared" si="875"/>
        <v>0</v>
      </c>
      <c r="C1823" s="89">
        <f t="shared" si="869"/>
        <v>3.1009221856947988E-9</v>
      </c>
      <c r="D1823" s="90">
        <f t="shared" si="883"/>
        <v>7205.03</v>
      </c>
      <c r="E1823" s="91">
        <f t="shared" si="872"/>
        <v>7245.38</v>
      </c>
      <c r="F1823" s="92">
        <f t="shared" si="873"/>
        <v>46650</v>
      </c>
      <c r="G1823" s="93">
        <f t="shared" si="876"/>
        <v>5.6002542668107669E-3</v>
      </c>
      <c r="H1823" s="94">
        <f t="shared" si="874"/>
        <v>46713</v>
      </c>
      <c r="I1823" s="94">
        <f t="shared" si="877"/>
        <v>46713</v>
      </c>
      <c r="J1823" s="95">
        <f t="shared" si="884"/>
        <v>21</v>
      </c>
      <c r="K1823" s="95">
        <f t="shared" si="871"/>
        <v>12</v>
      </c>
      <c r="L1823" s="8">
        <f t="shared" si="885"/>
        <v>1.0031963100000001</v>
      </c>
      <c r="M1823" s="96">
        <f t="shared" si="870"/>
        <v>1.0056002500000001</v>
      </c>
      <c r="N1823" s="96">
        <f t="shared" ref="N1823:N1886" si="891">IF(I1823&gt;I1822,N1822*M1823,N1822)</f>
        <v>1.3326668811845268</v>
      </c>
      <c r="O1823" s="89">
        <f t="shared" si="868"/>
        <v>1.33692649</v>
      </c>
      <c r="P1823" s="89">
        <f t="shared" si="878"/>
        <v>0</v>
      </c>
      <c r="Q1823" s="11">
        <f t="shared" si="888"/>
        <v>0</v>
      </c>
      <c r="R1823" s="7">
        <f t="shared" si="886"/>
        <v>0</v>
      </c>
      <c r="S1823" s="89">
        <f t="shared" si="867"/>
        <v>0</v>
      </c>
      <c r="T1823" s="98">
        <f t="shared" si="887"/>
        <v>8.5000000000000006E-2</v>
      </c>
      <c r="U1823" s="97">
        <f t="shared" si="866"/>
        <v>12</v>
      </c>
      <c r="V1823" s="97">
        <v>252</v>
      </c>
      <c r="W1823" s="96">
        <f t="shared" si="879"/>
        <v>1.003892317</v>
      </c>
      <c r="X1823" s="89">
        <f t="shared" si="880"/>
        <v>0</v>
      </c>
      <c r="Y1823" s="137">
        <f t="shared" si="881"/>
        <v>0</v>
      </c>
      <c r="Z1823" s="99" t="str">
        <f t="shared" si="889"/>
        <v>J=</v>
      </c>
      <c r="AA1823" s="94">
        <f t="shared" si="890"/>
        <v>46713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882"/>
        <v>46700</v>
      </c>
      <c r="B1824" s="89">
        <f t="shared" si="875"/>
        <v>0</v>
      </c>
      <c r="C1824" s="89">
        <f t="shared" si="869"/>
        <v>3.1009221856947988E-9</v>
      </c>
      <c r="D1824" s="90">
        <f t="shared" si="883"/>
        <v>7205.03</v>
      </c>
      <c r="E1824" s="91">
        <f t="shared" si="872"/>
        <v>7245.38</v>
      </c>
      <c r="F1824" s="92">
        <f t="shared" si="873"/>
        <v>46650</v>
      </c>
      <c r="G1824" s="93">
        <f t="shared" si="876"/>
        <v>5.6002542668107669E-3</v>
      </c>
      <c r="H1824" s="94">
        <f t="shared" si="874"/>
        <v>46713</v>
      </c>
      <c r="I1824" s="94">
        <f t="shared" si="877"/>
        <v>46713</v>
      </c>
      <c r="J1824" s="95">
        <f t="shared" si="884"/>
        <v>21</v>
      </c>
      <c r="K1824" s="95">
        <f t="shared" si="871"/>
        <v>13</v>
      </c>
      <c r="L1824" s="8">
        <f t="shared" si="885"/>
        <v>1.0034631300000001</v>
      </c>
      <c r="M1824" s="96">
        <f t="shared" si="870"/>
        <v>1.0056002500000001</v>
      </c>
      <c r="N1824" s="96">
        <f t="shared" si="891"/>
        <v>1.3326668811845268</v>
      </c>
      <c r="O1824" s="89">
        <f t="shared" si="868"/>
        <v>1.3372820700000001</v>
      </c>
      <c r="P1824" s="89">
        <f t="shared" si="878"/>
        <v>0</v>
      </c>
      <c r="Q1824" s="11">
        <f t="shared" si="888"/>
        <v>0</v>
      </c>
      <c r="R1824" s="7">
        <f t="shared" si="886"/>
        <v>0</v>
      </c>
      <c r="S1824" s="89">
        <f t="shared" si="867"/>
        <v>0</v>
      </c>
      <c r="T1824" s="98">
        <f t="shared" si="887"/>
        <v>8.5000000000000006E-2</v>
      </c>
      <c r="U1824" s="97">
        <f t="shared" si="866"/>
        <v>13</v>
      </c>
      <c r="V1824" s="97">
        <v>252</v>
      </c>
      <c r="W1824" s="96">
        <f t="shared" si="879"/>
        <v>1.0042173590000001</v>
      </c>
      <c r="X1824" s="89">
        <f t="shared" si="880"/>
        <v>0</v>
      </c>
      <c r="Y1824" s="137">
        <f t="shared" si="881"/>
        <v>0</v>
      </c>
      <c r="Z1824" s="99" t="str">
        <f t="shared" si="889"/>
        <v>J=</v>
      </c>
      <c r="AA1824" s="94">
        <f t="shared" si="890"/>
        <v>46713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882"/>
        <v>46701</v>
      </c>
      <c r="B1825" s="89">
        <f t="shared" si="875"/>
        <v>0</v>
      </c>
      <c r="C1825" s="89">
        <f t="shared" si="869"/>
        <v>3.1009221856947988E-9</v>
      </c>
      <c r="D1825" s="90">
        <f t="shared" si="883"/>
        <v>7205.03</v>
      </c>
      <c r="E1825" s="91">
        <f t="shared" si="872"/>
        <v>7245.38</v>
      </c>
      <c r="F1825" s="92">
        <f t="shared" si="873"/>
        <v>46650</v>
      </c>
      <c r="G1825" s="93">
        <f t="shared" si="876"/>
        <v>5.6002542668107669E-3</v>
      </c>
      <c r="H1825" s="94">
        <f t="shared" si="874"/>
        <v>46713</v>
      </c>
      <c r="I1825" s="94">
        <f t="shared" si="877"/>
        <v>46713</v>
      </c>
      <c r="J1825" s="95">
        <f t="shared" si="884"/>
        <v>21</v>
      </c>
      <c r="K1825" s="95">
        <f t="shared" si="871"/>
        <v>14</v>
      </c>
      <c r="L1825" s="8">
        <f t="shared" si="885"/>
        <v>1.0037300199999999</v>
      </c>
      <c r="M1825" s="96">
        <f t="shared" si="870"/>
        <v>1.0056002500000001</v>
      </c>
      <c r="N1825" s="96">
        <f t="shared" si="891"/>
        <v>1.3326668811845268</v>
      </c>
      <c r="O1825" s="89">
        <f t="shared" si="868"/>
        <v>1.3376377500000001</v>
      </c>
      <c r="P1825" s="89">
        <f t="shared" si="878"/>
        <v>0</v>
      </c>
      <c r="Q1825" s="11">
        <f t="shared" si="888"/>
        <v>0</v>
      </c>
      <c r="R1825" s="7">
        <f t="shared" si="886"/>
        <v>0</v>
      </c>
      <c r="S1825" s="89">
        <f t="shared" si="867"/>
        <v>0</v>
      </c>
      <c r="T1825" s="98">
        <f t="shared" si="887"/>
        <v>8.5000000000000006E-2</v>
      </c>
      <c r="U1825" s="97">
        <f t="shared" si="866"/>
        <v>14</v>
      </c>
      <c r="V1825" s="97">
        <v>252</v>
      </c>
      <c r="W1825" s="96">
        <f t="shared" si="879"/>
        <v>1.0045425079999999</v>
      </c>
      <c r="X1825" s="89">
        <f t="shared" si="880"/>
        <v>0</v>
      </c>
      <c r="Y1825" s="137">
        <f t="shared" si="881"/>
        <v>0</v>
      </c>
      <c r="Z1825" s="99" t="str">
        <f t="shared" si="889"/>
        <v>J=</v>
      </c>
      <c r="AA1825" s="94">
        <f t="shared" si="890"/>
        <v>46713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882"/>
        <v>46702</v>
      </c>
      <c r="B1826" s="89">
        <f t="shared" si="875"/>
        <v>0</v>
      </c>
      <c r="C1826" s="89">
        <f t="shared" si="869"/>
        <v>3.1009221856947988E-9</v>
      </c>
      <c r="D1826" s="90">
        <f t="shared" si="883"/>
        <v>7205.03</v>
      </c>
      <c r="E1826" s="91">
        <f t="shared" si="872"/>
        <v>7245.38</v>
      </c>
      <c r="F1826" s="92">
        <f t="shared" si="873"/>
        <v>46650</v>
      </c>
      <c r="G1826" s="93">
        <f t="shared" si="876"/>
        <v>5.6002542668107669E-3</v>
      </c>
      <c r="H1826" s="94">
        <f t="shared" si="874"/>
        <v>46713</v>
      </c>
      <c r="I1826" s="94">
        <f t="shared" si="877"/>
        <v>46713</v>
      </c>
      <c r="J1826" s="95">
        <f t="shared" si="884"/>
        <v>21</v>
      </c>
      <c r="K1826" s="95">
        <f t="shared" si="871"/>
        <v>15</v>
      </c>
      <c r="L1826" s="8">
        <f t="shared" si="885"/>
        <v>1.0039969799999999</v>
      </c>
      <c r="M1826" s="96">
        <f t="shared" si="870"/>
        <v>1.0056002500000001</v>
      </c>
      <c r="N1826" s="96">
        <f t="shared" si="891"/>
        <v>1.3326668811845268</v>
      </c>
      <c r="O1826" s="89">
        <f t="shared" si="868"/>
        <v>1.3379935199999999</v>
      </c>
      <c r="P1826" s="89">
        <f t="shared" si="878"/>
        <v>0</v>
      </c>
      <c r="Q1826" s="11">
        <f t="shared" si="888"/>
        <v>0</v>
      </c>
      <c r="R1826" s="7">
        <f t="shared" si="886"/>
        <v>0</v>
      </c>
      <c r="S1826" s="89">
        <f t="shared" si="867"/>
        <v>0</v>
      </c>
      <c r="T1826" s="98">
        <f t="shared" si="887"/>
        <v>8.5000000000000006E-2</v>
      </c>
      <c r="U1826" s="97">
        <f t="shared" si="866"/>
        <v>15</v>
      </c>
      <c r="V1826" s="97">
        <v>252</v>
      </c>
      <c r="W1826" s="96">
        <f t="shared" si="879"/>
        <v>1.0048677610000001</v>
      </c>
      <c r="X1826" s="89">
        <f t="shared" si="880"/>
        <v>0</v>
      </c>
      <c r="Y1826" s="137">
        <f t="shared" si="881"/>
        <v>0</v>
      </c>
      <c r="Z1826" s="99" t="str">
        <f t="shared" si="889"/>
        <v>J=</v>
      </c>
      <c r="AA1826" s="94">
        <f t="shared" si="890"/>
        <v>46713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882"/>
        <v>46703</v>
      </c>
      <c r="B1827" s="89">
        <f t="shared" si="875"/>
        <v>0</v>
      </c>
      <c r="C1827" s="89">
        <f t="shared" si="869"/>
        <v>3.1009221856947988E-9</v>
      </c>
      <c r="D1827" s="90">
        <f t="shared" si="883"/>
        <v>7205.03</v>
      </c>
      <c r="E1827" s="91">
        <f t="shared" si="872"/>
        <v>7245.38</v>
      </c>
      <c r="F1827" s="92">
        <f t="shared" si="873"/>
        <v>46650</v>
      </c>
      <c r="G1827" s="93">
        <f t="shared" si="876"/>
        <v>5.6002542668107669E-3</v>
      </c>
      <c r="H1827" s="94">
        <f t="shared" si="874"/>
        <v>46713</v>
      </c>
      <c r="I1827" s="94">
        <f t="shared" si="877"/>
        <v>46713</v>
      </c>
      <c r="J1827" s="95">
        <f t="shared" si="884"/>
        <v>21</v>
      </c>
      <c r="K1827" s="95">
        <f t="shared" si="871"/>
        <v>16</v>
      </c>
      <c r="L1827" s="8">
        <f t="shared" si="885"/>
        <v>1.0042640199999999</v>
      </c>
      <c r="M1827" s="96">
        <f t="shared" si="870"/>
        <v>1.0056002500000001</v>
      </c>
      <c r="N1827" s="96">
        <f t="shared" si="891"/>
        <v>1.3326668811845268</v>
      </c>
      <c r="O1827" s="89">
        <f t="shared" si="868"/>
        <v>1.3383493900000001</v>
      </c>
      <c r="P1827" s="89">
        <f t="shared" si="878"/>
        <v>0</v>
      </c>
      <c r="Q1827" s="11">
        <f t="shared" si="888"/>
        <v>0</v>
      </c>
      <c r="R1827" s="7">
        <f t="shared" si="886"/>
        <v>0</v>
      </c>
      <c r="S1827" s="89">
        <f t="shared" si="867"/>
        <v>0</v>
      </c>
      <c r="T1827" s="98">
        <f t="shared" si="887"/>
        <v>8.5000000000000006E-2</v>
      </c>
      <c r="U1827" s="97">
        <f t="shared" si="866"/>
        <v>16</v>
      </c>
      <c r="V1827" s="97">
        <v>252</v>
      </c>
      <c r="W1827" s="96">
        <f t="shared" si="879"/>
        <v>1.0051931190000001</v>
      </c>
      <c r="X1827" s="89">
        <f t="shared" si="880"/>
        <v>0</v>
      </c>
      <c r="Y1827" s="137">
        <f t="shared" si="881"/>
        <v>0</v>
      </c>
      <c r="Z1827" s="99" t="str">
        <f t="shared" si="889"/>
        <v>J=</v>
      </c>
      <c r="AA1827" s="94">
        <f t="shared" si="890"/>
        <v>46713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882"/>
        <v>46704</v>
      </c>
      <c r="B1828" s="89">
        <f t="shared" si="875"/>
        <v>0</v>
      </c>
      <c r="C1828" s="89">
        <f t="shared" si="869"/>
        <v>3.1009221856947988E-9</v>
      </c>
      <c r="D1828" s="90">
        <f t="shared" si="883"/>
        <v>7205.03</v>
      </c>
      <c r="E1828" s="91">
        <f t="shared" si="872"/>
        <v>7245.38</v>
      </c>
      <c r="F1828" s="92">
        <f t="shared" si="873"/>
        <v>46650</v>
      </c>
      <c r="G1828" s="93">
        <f t="shared" si="876"/>
        <v>5.6002542668107669E-3</v>
      </c>
      <c r="H1828" s="94">
        <f t="shared" si="874"/>
        <v>46713</v>
      </c>
      <c r="I1828" s="94">
        <f t="shared" si="877"/>
        <v>46713</v>
      </c>
      <c r="J1828" s="95">
        <f t="shared" si="884"/>
        <v>21</v>
      </c>
      <c r="K1828" s="95">
        <f t="shared" si="871"/>
        <v>17</v>
      </c>
      <c r="L1828" s="8">
        <f t="shared" si="885"/>
        <v>1.00453112</v>
      </c>
      <c r="M1828" s="96">
        <f t="shared" si="870"/>
        <v>1.0056002500000001</v>
      </c>
      <c r="N1828" s="96">
        <f t="shared" si="891"/>
        <v>1.3326668811845268</v>
      </c>
      <c r="O1828" s="89">
        <f t="shared" si="868"/>
        <v>1.3387053499999999</v>
      </c>
      <c r="P1828" s="89">
        <f t="shared" si="878"/>
        <v>0</v>
      </c>
      <c r="Q1828" s="11">
        <f t="shared" si="888"/>
        <v>0</v>
      </c>
      <c r="R1828" s="7">
        <f t="shared" si="886"/>
        <v>0</v>
      </c>
      <c r="S1828" s="89">
        <f t="shared" si="867"/>
        <v>0</v>
      </c>
      <c r="T1828" s="98">
        <f t="shared" si="887"/>
        <v>8.5000000000000006E-2</v>
      </c>
      <c r="U1828" s="97">
        <f t="shared" si="866"/>
        <v>17</v>
      </c>
      <c r="V1828" s="97">
        <v>252</v>
      </c>
      <c r="W1828" s="96">
        <f t="shared" si="879"/>
        <v>1.005518583</v>
      </c>
      <c r="X1828" s="89">
        <f t="shared" si="880"/>
        <v>0</v>
      </c>
      <c r="Y1828" s="137">
        <f t="shared" si="881"/>
        <v>0</v>
      </c>
      <c r="Z1828" s="99" t="str">
        <f t="shared" si="889"/>
        <v>J=</v>
      </c>
      <c r="AA1828" s="94">
        <f t="shared" si="890"/>
        <v>46713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882"/>
        <v>46705</v>
      </c>
      <c r="B1829" s="89">
        <f t="shared" si="875"/>
        <v>0</v>
      </c>
      <c r="C1829" s="89">
        <f t="shared" si="869"/>
        <v>3.1009221856947988E-9</v>
      </c>
      <c r="D1829" s="90">
        <f t="shared" si="883"/>
        <v>7205.03</v>
      </c>
      <c r="E1829" s="91">
        <f t="shared" si="872"/>
        <v>7245.38</v>
      </c>
      <c r="F1829" s="92">
        <f t="shared" si="873"/>
        <v>46650</v>
      </c>
      <c r="G1829" s="93">
        <f t="shared" si="876"/>
        <v>5.6002542668107669E-3</v>
      </c>
      <c r="H1829" s="94">
        <f t="shared" si="874"/>
        <v>46713</v>
      </c>
      <c r="I1829" s="94">
        <f t="shared" si="877"/>
        <v>46713</v>
      </c>
      <c r="J1829" s="95">
        <f t="shared" si="884"/>
        <v>21</v>
      </c>
      <c r="K1829" s="95">
        <f t="shared" si="871"/>
        <v>17</v>
      </c>
      <c r="L1829" s="8">
        <f t="shared" si="885"/>
        <v>1.00453112</v>
      </c>
      <c r="M1829" s="96">
        <f t="shared" si="870"/>
        <v>1.0056002500000001</v>
      </c>
      <c r="N1829" s="96">
        <f t="shared" si="891"/>
        <v>1.3326668811845268</v>
      </c>
      <c r="O1829" s="89">
        <f t="shared" si="868"/>
        <v>1.3387053499999999</v>
      </c>
      <c r="P1829" s="89">
        <f t="shared" si="878"/>
        <v>0</v>
      </c>
      <c r="Q1829" s="11">
        <f t="shared" si="888"/>
        <v>0</v>
      </c>
      <c r="R1829" s="7">
        <f t="shared" si="886"/>
        <v>0</v>
      </c>
      <c r="S1829" s="89">
        <f t="shared" si="867"/>
        <v>0</v>
      </c>
      <c r="T1829" s="98">
        <f t="shared" si="887"/>
        <v>8.5000000000000006E-2</v>
      </c>
      <c r="U1829" s="97">
        <f t="shared" ref="U1829:U1892" si="892">IF(Q1828&gt;0,1,IF(K1829=K1828,U1828,U1828+1))</f>
        <v>17</v>
      </c>
      <c r="V1829" s="97">
        <v>252</v>
      </c>
      <c r="W1829" s="96">
        <f t="shared" si="879"/>
        <v>1.005518583</v>
      </c>
      <c r="X1829" s="89">
        <f t="shared" si="880"/>
        <v>0</v>
      </c>
      <c r="Y1829" s="137">
        <f t="shared" si="881"/>
        <v>0</v>
      </c>
      <c r="Z1829" s="99" t="str">
        <f t="shared" si="889"/>
        <v>J=</v>
      </c>
      <c r="AA1829" s="94">
        <f t="shared" si="890"/>
        <v>46713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882"/>
        <v>46706</v>
      </c>
      <c r="B1830" s="89">
        <f t="shared" si="875"/>
        <v>0</v>
      </c>
      <c r="C1830" s="89">
        <f t="shared" si="869"/>
        <v>3.1009221856947988E-9</v>
      </c>
      <c r="D1830" s="90">
        <f t="shared" si="883"/>
        <v>7205.03</v>
      </c>
      <c r="E1830" s="91">
        <f t="shared" si="872"/>
        <v>7245.38</v>
      </c>
      <c r="F1830" s="92">
        <f t="shared" si="873"/>
        <v>46650</v>
      </c>
      <c r="G1830" s="93">
        <f t="shared" si="876"/>
        <v>5.6002542668107669E-3</v>
      </c>
      <c r="H1830" s="94">
        <f t="shared" si="874"/>
        <v>46713</v>
      </c>
      <c r="I1830" s="94">
        <f t="shared" si="877"/>
        <v>46713</v>
      </c>
      <c r="J1830" s="95">
        <f t="shared" si="884"/>
        <v>21</v>
      </c>
      <c r="K1830" s="95">
        <f t="shared" si="871"/>
        <v>17</v>
      </c>
      <c r="L1830" s="8">
        <f t="shared" si="885"/>
        <v>1.00453112</v>
      </c>
      <c r="M1830" s="96">
        <f t="shared" si="870"/>
        <v>1.0056002500000001</v>
      </c>
      <c r="N1830" s="96">
        <f t="shared" si="891"/>
        <v>1.3326668811845268</v>
      </c>
      <c r="O1830" s="89">
        <f t="shared" si="868"/>
        <v>1.3387053499999999</v>
      </c>
      <c r="P1830" s="89">
        <f t="shared" si="878"/>
        <v>0</v>
      </c>
      <c r="Q1830" s="11">
        <f t="shared" si="888"/>
        <v>0</v>
      </c>
      <c r="R1830" s="7">
        <f t="shared" si="886"/>
        <v>0</v>
      </c>
      <c r="S1830" s="89">
        <f t="shared" si="867"/>
        <v>0</v>
      </c>
      <c r="T1830" s="98">
        <f t="shared" si="887"/>
        <v>8.5000000000000006E-2</v>
      </c>
      <c r="U1830" s="97">
        <f t="shared" si="892"/>
        <v>17</v>
      </c>
      <c r="V1830" s="97">
        <v>252</v>
      </c>
      <c r="W1830" s="96">
        <f t="shared" si="879"/>
        <v>1.005518583</v>
      </c>
      <c r="X1830" s="89">
        <f t="shared" si="880"/>
        <v>0</v>
      </c>
      <c r="Y1830" s="137">
        <f t="shared" si="881"/>
        <v>0</v>
      </c>
      <c r="Z1830" s="99" t="str">
        <f t="shared" si="889"/>
        <v>J=</v>
      </c>
      <c r="AA1830" s="94">
        <f t="shared" si="890"/>
        <v>46713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882"/>
        <v>46707</v>
      </c>
      <c r="B1831" s="89">
        <f t="shared" si="875"/>
        <v>0</v>
      </c>
      <c r="C1831" s="89">
        <f t="shared" si="869"/>
        <v>3.1009221856947988E-9</v>
      </c>
      <c r="D1831" s="90">
        <f t="shared" si="883"/>
        <v>7205.03</v>
      </c>
      <c r="E1831" s="91">
        <f t="shared" si="872"/>
        <v>7245.38</v>
      </c>
      <c r="F1831" s="92">
        <f t="shared" si="873"/>
        <v>46650</v>
      </c>
      <c r="G1831" s="93">
        <f t="shared" si="876"/>
        <v>5.6002542668107669E-3</v>
      </c>
      <c r="H1831" s="94">
        <f t="shared" si="874"/>
        <v>46713</v>
      </c>
      <c r="I1831" s="94">
        <f t="shared" si="877"/>
        <v>46713</v>
      </c>
      <c r="J1831" s="95">
        <f t="shared" si="884"/>
        <v>21</v>
      </c>
      <c r="K1831" s="95">
        <f t="shared" si="871"/>
        <v>17</v>
      </c>
      <c r="L1831" s="8">
        <f t="shared" si="885"/>
        <v>1.00453112</v>
      </c>
      <c r="M1831" s="96">
        <f t="shared" si="870"/>
        <v>1.0056002500000001</v>
      </c>
      <c r="N1831" s="96">
        <f t="shared" si="891"/>
        <v>1.3326668811845268</v>
      </c>
      <c r="O1831" s="89">
        <f t="shared" si="868"/>
        <v>1.3387053499999999</v>
      </c>
      <c r="P1831" s="89">
        <f t="shared" si="878"/>
        <v>0</v>
      </c>
      <c r="Q1831" s="11">
        <f t="shared" si="888"/>
        <v>0</v>
      </c>
      <c r="R1831" s="7">
        <f t="shared" si="886"/>
        <v>0</v>
      </c>
      <c r="S1831" s="89">
        <f t="shared" ref="S1831:S1894" si="893">IF(R1831&gt;0,TRUNC(R1831*P1831,8),0)</f>
        <v>0</v>
      </c>
      <c r="T1831" s="98">
        <f t="shared" si="887"/>
        <v>8.5000000000000006E-2</v>
      </c>
      <c r="U1831" s="97">
        <f t="shared" si="892"/>
        <v>17</v>
      </c>
      <c r="V1831" s="97">
        <v>252</v>
      </c>
      <c r="W1831" s="96">
        <f t="shared" si="879"/>
        <v>1.005518583</v>
      </c>
      <c r="X1831" s="89">
        <f t="shared" si="880"/>
        <v>0</v>
      </c>
      <c r="Y1831" s="137">
        <f t="shared" si="881"/>
        <v>0</v>
      </c>
      <c r="Z1831" s="99" t="str">
        <f t="shared" si="889"/>
        <v>J=</v>
      </c>
      <c r="AA1831" s="94">
        <f t="shared" si="890"/>
        <v>46713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882"/>
        <v>46708</v>
      </c>
      <c r="B1832" s="89">
        <f t="shared" si="875"/>
        <v>0</v>
      </c>
      <c r="C1832" s="89">
        <f t="shared" si="869"/>
        <v>3.1009221856947988E-9</v>
      </c>
      <c r="D1832" s="90">
        <f t="shared" si="883"/>
        <v>7205.03</v>
      </c>
      <c r="E1832" s="91">
        <f t="shared" si="872"/>
        <v>7245.38</v>
      </c>
      <c r="F1832" s="92">
        <f t="shared" si="873"/>
        <v>46650</v>
      </c>
      <c r="G1832" s="93">
        <f t="shared" si="876"/>
        <v>5.6002542668107669E-3</v>
      </c>
      <c r="H1832" s="94">
        <f t="shared" si="874"/>
        <v>46713</v>
      </c>
      <c r="I1832" s="94">
        <f t="shared" si="877"/>
        <v>46713</v>
      </c>
      <c r="J1832" s="95">
        <f t="shared" si="884"/>
        <v>21</v>
      </c>
      <c r="K1832" s="95">
        <f t="shared" si="871"/>
        <v>18</v>
      </c>
      <c r="L1832" s="8">
        <f t="shared" si="885"/>
        <v>1.0047983</v>
      </c>
      <c r="M1832" s="96">
        <f t="shared" si="870"/>
        <v>1.0056002500000001</v>
      </c>
      <c r="N1832" s="96">
        <f t="shared" si="891"/>
        <v>1.3326668811845268</v>
      </c>
      <c r="O1832" s="89">
        <f t="shared" si="868"/>
        <v>1.33906141</v>
      </c>
      <c r="P1832" s="89">
        <f t="shared" si="878"/>
        <v>0</v>
      </c>
      <c r="Q1832" s="11">
        <f t="shared" si="888"/>
        <v>0</v>
      </c>
      <c r="R1832" s="7">
        <f t="shared" si="886"/>
        <v>0</v>
      </c>
      <c r="S1832" s="89">
        <f t="shared" si="893"/>
        <v>0</v>
      </c>
      <c r="T1832" s="98">
        <f t="shared" si="887"/>
        <v>8.5000000000000006E-2</v>
      </c>
      <c r="U1832" s="97">
        <f t="shared" si="892"/>
        <v>18</v>
      </c>
      <c r="V1832" s="97">
        <v>252</v>
      </c>
      <c r="W1832" s="96">
        <f t="shared" si="879"/>
        <v>1.005844153</v>
      </c>
      <c r="X1832" s="89">
        <f t="shared" si="880"/>
        <v>0</v>
      </c>
      <c r="Y1832" s="137">
        <f t="shared" si="881"/>
        <v>0</v>
      </c>
      <c r="Z1832" s="99" t="str">
        <f t="shared" si="889"/>
        <v>J=</v>
      </c>
      <c r="AA1832" s="94">
        <f t="shared" si="890"/>
        <v>46713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882"/>
        <v>46709</v>
      </c>
      <c r="B1833" s="89">
        <f t="shared" si="875"/>
        <v>0</v>
      </c>
      <c r="C1833" s="89">
        <f t="shared" si="869"/>
        <v>3.1009221856947988E-9</v>
      </c>
      <c r="D1833" s="90">
        <f t="shared" si="883"/>
        <v>7205.03</v>
      </c>
      <c r="E1833" s="91">
        <f t="shared" si="872"/>
        <v>7245.38</v>
      </c>
      <c r="F1833" s="92">
        <f t="shared" si="873"/>
        <v>46650</v>
      </c>
      <c r="G1833" s="93">
        <f t="shared" si="876"/>
        <v>5.6002542668107669E-3</v>
      </c>
      <c r="H1833" s="94">
        <f t="shared" si="874"/>
        <v>46713</v>
      </c>
      <c r="I1833" s="94">
        <f t="shared" si="877"/>
        <v>46713</v>
      </c>
      <c r="J1833" s="95">
        <f t="shared" si="884"/>
        <v>21</v>
      </c>
      <c r="K1833" s="95">
        <f t="shared" si="871"/>
        <v>19</v>
      </c>
      <c r="L1833" s="8">
        <f t="shared" si="885"/>
        <v>1.0050655399999999</v>
      </c>
      <c r="M1833" s="96">
        <f t="shared" si="870"/>
        <v>1.0056002500000001</v>
      </c>
      <c r="N1833" s="96">
        <f t="shared" si="891"/>
        <v>1.3326668811845268</v>
      </c>
      <c r="O1833" s="89">
        <f t="shared" ref="O1833:O1896" si="894">TRUNC(TRUNC((L1833*N1833),15),8)</f>
        <v>1.3394175500000001</v>
      </c>
      <c r="P1833" s="89">
        <f t="shared" si="878"/>
        <v>0</v>
      </c>
      <c r="Q1833" s="11">
        <f t="shared" si="888"/>
        <v>0</v>
      </c>
      <c r="R1833" s="7">
        <f t="shared" si="886"/>
        <v>0</v>
      </c>
      <c r="S1833" s="89">
        <f t="shared" si="893"/>
        <v>0</v>
      </c>
      <c r="T1833" s="98">
        <f t="shared" si="887"/>
        <v>8.5000000000000006E-2</v>
      </c>
      <c r="U1833" s="97">
        <f t="shared" si="892"/>
        <v>19</v>
      </c>
      <c r="V1833" s="97">
        <v>252</v>
      </c>
      <c r="W1833" s="96">
        <f t="shared" si="879"/>
        <v>1.0061698269999999</v>
      </c>
      <c r="X1833" s="89">
        <f t="shared" si="880"/>
        <v>0</v>
      </c>
      <c r="Y1833" s="137">
        <f t="shared" si="881"/>
        <v>0</v>
      </c>
      <c r="Z1833" s="99" t="str">
        <f t="shared" si="889"/>
        <v>J=</v>
      </c>
      <c r="AA1833" s="94">
        <f t="shared" si="890"/>
        <v>46713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882"/>
        <v>46710</v>
      </c>
      <c r="B1834" s="89">
        <f t="shared" si="875"/>
        <v>0</v>
      </c>
      <c r="C1834" s="89">
        <f t="shared" ref="C1834:C1897" si="895">C1833-(S1833/O1833)</f>
        <v>3.1009221856947988E-9</v>
      </c>
      <c r="D1834" s="90">
        <f t="shared" si="883"/>
        <v>7205.03</v>
      </c>
      <c r="E1834" s="91">
        <f t="shared" si="872"/>
        <v>7245.38</v>
      </c>
      <c r="F1834" s="92">
        <f t="shared" si="873"/>
        <v>46650</v>
      </c>
      <c r="G1834" s="93">
        <f t="shared" si="876"/>
        <v>5.6002542668107669E-3</v>
      </c>
      <c r="H1834" s="94">
        <f t="shared" si="874"/>
        <v>46713</v>
      </c>
      <c r="I1834" s="94">
        <f t="shared" si="877"/>
        <v>46713</v>
      </c>
      <c r="J1834" s="95">
        <f t="shared" si="884"/>
        <v>21</v>
      </c>
      <c r="K1834" s="95">
        <f t="shared" si="871"/>
        <v>20</v>
      </c>
      <c r="L1834" s="8">
        <f t="shared" si="885"/>
        <v>1.00533286</v>
      </c>
      <c r="M1834" s="96">
        <f t="shared" ref="M1834:M1897" si="896">IF(I1834&gt;I1833,L1833,M1833)</f>
        <v>1.0056002500000001</v>
      </c>
      <c r="N1834" s="96">
        <f t="shared" si="891"/>
        <v>1.3326668811845268</v>
      </c>
      <c r="O1834" s="89">
        <f t="shared" si="894"/>
        <v>1.3397737999999999</v>
      </c>
      <c r="P1834" s="89">
        <f t="shared" si="878"/>
        <v>0</v>
      </c>
      <c r="Q1834" s="11">
        <f t="shared" si="888"/>
        <v>0</v>
      </c>
      <c r="R1834" s="7">
        <f t="shared" si="886"/>
        <v>0</v>
      </c>
      <c r="S1834" s="89">
        <f t="shared" si="893"/>
        <v>0</v>
      </c>
      <c r="T1834" s="98">
        <f t="shared" si="887"/>
        <v>8.5000000000000006E-2</v>
      </c>
      <c r="U1834" s="97">
        <f t="shared" si="892"/>
        <v>20</v>
      </c>
      <c r="V1834" s="97">
        <v>252</v>
      </c>
      <c r="W1834" s="96">
        <f t="shared" si="879"/>
        <v>1.006495608</v>
      </c>
      <c r="X1834" s="89">
        <f t="shared" si="880"/>
        <v>0</v>
      </c>
      <c r="Y1834" s="137">
        <f t="shared" si="881"/>
        <v>0</v>
      </c>
      <c r="Z1834" s="99" t="str">
        <f t="shared" si="889"/>
        <v>J=</v>
      </c>
      <c r="AA1834" s="94">
        <f t="shared" si="890"/>
        <v>46713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882"/>
        <v>46711</v>
      </c>
      <c r="B1835" s="89">
        <f t="shared" si="875"/>
        <v>0</v>
      </c>
      <c r="C1835" s="89">
        <f t="shared" si="895"/>
        <v>3.1009221856947988E-9</v>
      </c>
      <c r="D1835" s="90">
        <f t="shared" si="883"/>
        <v>7205.03</v>
      </c>
      <c r="E1835" s="91">
        <f t="shared" si="872"/>
        <v>7245.38</v>
      </c>
      <c r="F1835" s="92">
        <f t="shared" si="873"/>
        <v>46650</v>
      </c>
      <c r="G1835" s="93">
        <f t="shared" si="876"/>
        <v>5.6002542668107669E-3</v>
      </c>
      <c r="H1835" s="94">
        <f t="shared" si="874"/>
        <v>46741</v>
      </c>
      <c r="I1835" s="94">
        <f t="shared" si="877"/>
        <v>46713</v>
      </c>
      <c r="J1835" s="95">
        <f t="shared" si="884"/>
        <v>21</v>
      </c>
      <c r="K1835" s="95">
        <f t="shared" ref="K1835:K1898" si="897">(J1835-(NETWORKDAYS(A1835,I1835,AD$201:AD$502)-1))</f>
        <v>21</v>
      </c>
      <c r="L1835" s="8">
        <f t="shared" si="885"/>
        <v>1.0056002500000001</v>
      </c>
      <c r="M1835" s="96">
        <f t="shared" si="896"/>
        <v>1.0056002500000001</v>
      </c>
      <c r="N1835" s="96">
        <f t="shared" si="891"/>
        <v>1.3326668811845268</v>
      </c>
      <c r="O1835" s="89">
        <f t="shared" si="894"/>
        <v>1.3401301400000001</v>
      </c>
      <c r="P1835" s="89">
        <f t="shared" si="878"/>
        <v>0</v>
      </c>
      <c r="Q1835" s="11">
        <f t="shared" si="888"/>
        <v>0</v>
      </c>
      <c r="R1835" s="7">
        <f t="shared" si="886"/>
        <v>0</v>
      </c>
      <c r="S1835" s="89">
        <f t="shared" si="893"/>
        <v>0</v>
      </c>
      <c r="T1835" s="98">
        <f t="shared" si="887"/>
        <v>8.5000000000000006E-2</v>
      </c>
      <c r="U1835" s="97">
        <f t="shared" si="892"/>
        <v>21</v>
      </c>
      <c r="V1835" s="97">
        <v>252</v>
      </c>
      <c r="W1835" s="96">
        <f t="shared" si="879"/>
        <v>1.0068214929999999</v>
      </c>
      <c r="X1835" s="89">
        <f t="shared" si="880"/>
        <v>0</v>
      </c>
      <c r="Y1835" s="137">
        <f t="shared" si="881"/>
        <v>0</v>
      </c>
      <c r="Z1835" s="99" t="str">
        <f t="shared" si="889"/>
        <v>J=</v>
      </c>
      <c r="AA1835" s="94">
        <f t="shared" si="890"/>
        <v>46713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882"/>
        <v>46712</v>
      </c>
      <c r="B1836" s="89">
        <f t="shared" si="875"/>
        <v>0</v>
      </c>
      <c r="C1836" s="89">
        <f t="shared" si="895"/>
        <v>3.1009221856947988E-9</v>
      </c>
      <c r="D1836" s="90">
        <f t="shared" si="883"/>
        <v>7205.03</v>
      </c>
      <c r="E1836" s="91">
        <f t="shared" ref="E1836:E1899" si="898">IF($K1836=1,VLOOKUP($A1835,$AO$10:$AS$200,4),E1835)</f>
        <v>7245.38</v>
      </c>
      <c r="F1836" s="92">
        <f t="shared" ref="F1836:F1899" si="899">IF($K1836=1,VLOOKUP($A1835,$AO$10:$AS$200,5),F1835)</f>
        <v>46650</v>
      </c>
      <c r="G1836" s="93">
        <f t="shared" si="876"/>
        <v>5.6002542668107669E-3</v>
      </c>
      <c r="H1836" s="94">
        <f t="shared" ref="H1836:H1899" si="900">IF(DAY(A1836)=H$9,VLOOKUP(A1836,AH$118:AN$450,4),H1835)</f>
        <v>46741</v>
      </c>
      <c r="I1836" s="94">
        <f t="shared" si="877"/>
        <v>46713</v>
      </c>
      <c r="J1836" s="95">
        <f t="shared" si="884"/>
        <v>21</v>
      </c>
      <c r="K1836" s="95">
        <f t="shared" si="897"/>
        <v>21</v>
      </c>
      <c r="L1836" s="8">
        <f t="shared" si="885"/>
        <v>1.0056002500000001</v>
      </c>
      <c r="M1836" s="96">
        <f t="shared" si="896"/>
        <v>1.0056002500000001</v>
      </c>
      <c r="N1836" s="96">
        <f t="shared" si="891"/>
        <v>1.3326668811845268</v>
      </c>
      <c r="O1836" s="89">
        <f t="shared" si="894"/>
        <v>1.3401301400000001</v>
      </c>
      <c r="P1836" s="89">
        <f t="shared" si="878"/>
        <v>0</v>
      </c>
      <c r="Q1836" s="11">
        <f t="shared" si="888"/>
        <v>0</v>
      </c>
      <c r="R1836" s="7">
        <f t="shared" si="886"/>
        <v>0</v>
      </c>
      <c r="S1836" s="89">
        <f t="shared" si="893"/>
        <v>0</v>
      </c>
      <c r="T1836" s="98">
        <f t="shared" si="887"/>
        <v>8.5000000000000006E-2</v>
      </c>
      <c r="U1836" s="97">
        <f t="shared" si="892"/>
        <v>21</v>
      </c>
      <c r="V1836" s="97">
        <v>252</v>
      </c>
      <c r="W1836" s="96">
        <f t="shared" si="879"/>
        <v>1.0068214929999999</v>
      </c>
      <c r="X1836" s="89">
        <f t="shared" si="880"/>
        <v>0</v>
      </c>
      <c r="Y1836" s="137">
        <f t="shared" si="881"/>
        <v>0</v>
      </c>
      <c r="Z1836" s="99" t="str">
        <f t="shared" si="889"/>
        <v>J=</v>
      </c>
      <c r="AA1836" s="94">
        <f t="shared" si="890"/>
        <v>46713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882"/>
        <v>46713</v>
      </c>
      <c r="B1837" s="89">
        <f t="shared" si="875"/>
        <v>0</v>
      </c>
      <c r="C1837" s="89">
        <f t="shared" si="895"/>
        <v>3.1009221856947988E-9</v>
      </c>
      <c r="D1837" s="90">
        <f t="shared" si="883"/>
        <v>7205.03</v>
      </c>
      <c r="E1837" s="91">
        <f t="shared" si="898"/>
        <v>7245.38</v>
      </c>
      <c r="F1837" s="92">
        <f t="shared" si="899"/>
        <v>46650</v>
      </c>
      <c r="G1837" s="93">
        <f t="shared" si="876"/>
        <v>5.6002542668107669E-3</v>
      </c>
      <c r="H1837" s="94">
        <f t="shared" si="900"/>
        <v>46741</v>
      </c>
      <c r="I1837" s="94">
        <f t="shared" si="877"/>
        <v>46713</v>
      </c>
      <c r="J1837" s="95">
        <f t="shared" si="884"/>
        <v>21</v>
      </c>
      <c r="K1837" s="95">
        <f t="shared" si="897"/>
        <v>21</v>
      </c>
      <c r="L1837" s="8">
        <f t="shared" si="885"/>
        <v>1.0056002500000001</v>
      </c>
      <c r="M1837" s="96">
        <f t="shared" si="896"/>
        <v>1.0056002500000001</v>
      </c>
      <c r="N1837" s="96">
        <f t="shared" si="891"/>
        <v>1.3326668811845268</v>
      </c>
      <c r="O1837" s="89">
        <f t="shared" si="894"/>
        <v>1.3401301400000001</v>
      </c>
      <c r="P1837" s="89">
        <f t="shared" si="878"/>
        <v>0</v>
      </c>
      <c r="Q1837" s="11">
        <f t="shared" si="888"/>
        <v>60</v>
      </c>
      <c r="R1837" s="7">
        <f t="shared" si="886"/>
        <v>0.107614</v>
      </c>
      <c r="S1837" s="89">
        <f t="shared" si="893"/>
        <v>0</v>
      </c>
      <c r="T1837" s="98">
        <f t="shared" si="887"/>
        <v>8.5000000000000006E-2</v>
      </c>
      <c r="U1837" s="97">
        <f t="shared" si="892"/>
        <v>21</v>
      </c>
      <c r="V1837" s="97">
        <v>252</v>
      </c>
      <c r="W1837" s="96">
        <f t="shared" si="879"/>
        <v>1.0068214929999999</v>
      </c>
      <c r="X1837" s="89">
        <f t="shared" si="880"/>
        <v>0</v>
      </c>
      <c r="Y1837" s="137">
        <f t="shared" si="881"/>
        <v>0</v>
      </c>
      <c r="Z1837" s="99" t="str">
        <f t="shared" si="889"/>
        <v>J=</v>
      </c>
      <c r="AA1837" s="94">
        <f t="shared" si="890"/>
        <v>46713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882"/>
        <v>46714</v>
      </c>
      <c r="B1838" s="89">
        <f t="shared" si="875"/>
        <v>0</v>
      </c>
      <c r="C1838" s="89">
        <f t="shared" si="895"/>
        <v>3.1009221856947988E-9</v>
      </c>
      <c r="D1838" s="90">
        <f t="shared" si="883"/>
        <v>7205.03</v>
      </c>
      <c r="E1838" s="91">
        <f t="shared" si="898"/>
        <v>7245.38</v>
      </c>
      <c r="F1838" s="92">
        <f t="shared" si="899"/>
        <v>46682</v>
      </c>
      <c r="G1838" s="93">
        <f t="shared" si="876"/>
        <v>5.6002542668107669E-3</v>
      </c>
      <c r="H1838" s="94">
        <f t="shared" si="900"/>
        <v>46741</v>
      </c>
      <c r="I1838" s="94">
        <f t="shared" si="877"/>
        <v>46741</v>
      </c>
      <c r="J1838" s="95">
        <f t="shared" si="884"/>
        <v>20</v>
      </c>
      <c r="K1838" s="95">
        <f t="shared" si="897"/>
        <v>1</v>
      </c>
      <c r="L1838" s="8">
        <f t="shared" si="885"/>
        <v>1.0002792700000001</v>
      </c>
      <c r="M1838" s="96">
        <f t="shared" si="896"/>
        <v>1.0056002500000001</v>
      </c>
      <c r="N1838" s="96">
        <f t="shared" si="891"/>
        <v>1.3401301488858806</v>
      </c>
      <c r="O1838" s="89">
        <f t="shared" si="894"/>
        <v>1.3405043999999999</v>
      </c>
      <c r="P1838" s="89">
        <f t="shared" si="878"/>
        <v>0</v>
      </c>
      <c r="Q1838" s="11">
        <f t="shared" si="888"/>
        <v>0</v>
      </c>
      <c r="R1838" s="7">
        <f t="shared" si="886"/>
        <v>0</v>
      </c>
      <c r="S1838" s="89">
        <f t="shared" si="893"/>
        <v>0</v>
      </c>
      <c r="T1838" s="98">
        <f t="shared" si="887"/>
        <v>8.5000000000000006E-2</v>
      </c>
      <c r="U1838" s="97">
        <f t="shared" si="892"/>
        <v>1</v>
      </c>
      <c r="V1838" s="97">
        <v>252</v>
      </c>
      <c r="W1838" s="96">
        <f t="shared" si="879"/>
        <v>1.0003237819999999</v>
      </c>
      <c r="X1838" s="89">
        <f t="shared" si="880"/>
        <v>0</v>
      </c>
      <c r="Y1838" s="137">
        <f t="shared" si="881"/>
        <v>0</v>
      </c>
      <c r="Z1838" s="99" t="str">
        <f t="shared" si="889"/>
        <v>J=</v>
      </c>
      <c r="AA1838" s="94">
        <f t="shared" si="890"/>
        <v>46741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882"/>
        <v>46715</v>
      </c>
      <c r="B1839" s="89">
        <f t="shared" si="875"/>
        <v>0</v>
      </c>
      <c r="C1839" s="89">
        <f t="shared" si="895"/>
        <v>3.1009221856947988E-9</v>
      </c>
      <c r="D1839" s="90">
        <f t="shared" si="883"/>
        <v>7205.03</v>
      </c>
      <c r="E1839" s="91">
        <f t="shared" si="898"/>
        <v>7245.38</v>
      </c>
      <c r="F1839" s="92">
        <f t="shared" si="899"/>
        <v>46682</v>
      </c>
      <c r="G1839" s="93">
        <f t="shared" si="876"/>
        <v>5.6002542668107669E-3</v>
      </c>
      <c r="H1839" s="94">
        <f t="shared" si="900"/>
        <v>46741</v>
      </c>
      <c r="I1839" s="94">
        <f t="shared" si="877"/>
        <v>46741</v>
      </c>
      <c r="J1839" s="95">
        <f t="shared" si="884"/>
        <v>20</v>
      </c>
      <c r="K1839" s="95">
        <f t="shared" si="897"/>
        <v>2</v>
      </c>
      <c r="L1839" s="8">
        <f t="shared" si="885"/>
        <v>1.0005586099999999</v>
      </c>
      <c r="M1839" s="96">
        <f t="shared" si="896"/>
        <v>1.0056002500000001</v>
      </c>
      <c r="N1839" s="96">
        <f t="shared" si="891"/>
        <v>1.3401301488858806</v>
      </c>
      <c r="O1839" s="89">
        <f t="shared" si="894"/>
        <v>1.3408787499999999</v>
      </c>
      <c r="P1839" s="89">
        <f t="shared" si="878"/>
        <v>0</v>
      </c>
      <c r="Q1839" s="11">
        <f t="shared" si="888"/>
        <v>0</v>
      </c>
      <c r="R1839" s="7">
        <f t="shared" si="886"/>
        <v>0</v>
      </c>
      <c r="S1839" s="89">
        <f t="shared" si="893"/>
        <v>0</v>
      </c>
      <c r="T1839" s="98">
        <f t="shared" si="887"/>
        <v>8.5000000000000006E-2</v>
      </c>
      <c r="U1839" s="97">
        <f t="shared" si="892"/>
        <v>2</v>
      </c>
      <c r="V1839" s="97">
        <v>252</v>
      </c>
      <c r="W1839" s="96">
        <f t="shared" si="879"/>
        <v>1.00064767</v>
      </c>
      <c r="X1839" s="89">
        <f t="shared" si="880"/>
        <v>0</v>
      </c>
      <c r="Y1839" s="137">
        <f t="shared" si="881"/>
        <v>0</v>
      </c>
      <c r="Z1839" s="99" t="str">
        <f t="shared" si="889"/>
        <v>J=</v>
      </c>
      <c r="AA1839" s="94">
        <f t="shared" si="890"/>
        <v>46741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882"/>
        <v>46716</v>
      </c>
      <c r="B1840" s="89">
        <f t="shared" si="875"/>
        <v>0</v>
      </c>
      <c r="C1840" s="89">
        <f t="shared" si="895"/>
        <v>3.1009221856947988E-9</v>
      </c>
      <c r="D1840" s="90">
        <f t="shared" si="883"/>
        <v>7205.03</v>
      </c>
      <c r="E1840" s="91">
        <f t="shared" si="898"/>
        <v>7245.38</v>
      </c>
      <c r="F1840" s="92">
        <f t="shared" si="899"/>
        <v>46682</v>
      </c>
      <c r="G1840" s="93">
        <f t="shared" si="876"/>
        <v>5.6002542668107669E-3</v>
      </c>
      <c r="H1840" s="94">
        <f t="shared" si="900"/>
        <v>46741</v>
      </c>
      <c r="I1840" s="94">
        <f t="shared" si="877"/>
        <v>46741</v>
      </c>
      <c r="J1840" s="95">
        <f t="shared" si="884"/>
        <v>20</v>
      </c>
      <c r="K1840" s="95">
        <f t="shared" si="897"/>
        <v>3</v>
      </c>
      <c r="L1840" s="8">
        <f t="shared" si="885"/>
        <v>1.0008380400000001</v>
      </c>
      <c r="M1840" s="96">
        <f t="shared" si="896"/>
        <v>1.0056002500000001</v>
      </c>
      <c r="N1840" s="96">
        <f t="shared" si="891"/>
        <v>1.3401301488858806</v>
      </c>
      <c r="O1840" s="89">
        <f t="shared" si="894"/>
        <v>1.34125323</v>
      </c>
      <c r="P1840" s="89">
        <f t="shared" si="878"/>
        <v>0</v>
      </c>
      <c r="Q1840" s="11">
        <f t="shared" si="888"/>
        <v>0</v>
      </c>
      <c r="R1840" s="7">
        <f t="shared" si="886"/>
        <v>0</v>
      </c>
      <c r="S1840" s="89">
        <f t="shared" si="893"/>
        <v>0</v>
      </c>
      <c r="T1840" s="98">
        <f t="shared" si="887"/>
        <v>8.5000000000000006E-2</v>
      </c>
      <c r="U1840" s="97">
        <f t="shared" si="892"/>
        <v>3</v>
      </c>
      <c r="V1840" s="97">
        <v>252</v>
      </c>
      <c r="W1840" s="96">
        <f t="shared" si="879"/>
        <v>1.000971662</v>
      </c>
      <c r="X1840" s="89">
        <f t="shared" si="880"/>
        <v>0</v>
      </c>
      <c r="Y1840" s="137">
        <f t="shared" si="881"/>
        <v>0</v>
      </c>
      <c r="Z1840" s="99" t="str">
        <f t="shared" si="889"/>
        <v>J=</v>
      </c>
      <c r="AA1840" s="94">
        <f t="shared" si="890"/>
        <v>46741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882"/>
        <v>46717</v>
      </c>
      <c r="B1841" s="89">
        <f t="shared" si="875"/>
        <v>0</v>
      </c>
      <c r="C1841" s="89">
        <f t="shared" si="895"/>
        <v>3.1009221856947988E-9</v>
      </c>
      <c r="D1841" s="90">
        <f t="shared" si="883"/>
        <v>7205.03</v>
      </c>
      <c r="E1841" s="91">
        <f t="shared" si="898"/>
        <v>7245.38</v>
      </c>
      <c r="F1841" s="92">
        <f t="shared" si="899"/>
        <v>46682</v>
      </c>
      <c r="G1841" s="93">
        <f t="shared" si="876"/>
        <v>5.6002542668107669E-3</v>
      </c>
      <c r="H1841" s="94">
        <f t="shared" si="900"/>
        <v>46741</v>
      </c>
      <c r="I1841" s="94">
        <f t="shared" si="877"/>
        <v>46741</v>
      </c>
      <c r="J1841" s="95">
        <f t="shared" si="884"/>
        <v>20</v>
      </c>
      <c r="K1841" s="95">
        <f t="shared" si="897"/>
        <v>4</v>
      </c>
      <c r="L1841" s="8">
        <f t="shared" si="885"/>
        <v>1.00111755</v>
      </c>
      <c r="M1841" s="96">
        <f t="shared" si="896"/>
        <v>1.0056002500000001</v>
      </c>
      <c r="N1841" s="96">
        <f t="shared" si="891"/>
        <v>1.3401301488858806</v>
      </c>
      <c r="O1841" s="89">
        <f t="shared" si="894"/>
        <v>1.3416278100000001</v>
      </c>
      <c r="P1841" s="89">
        <f t="shared" si="878"/>
        <v>0</v>
      </c>
      <c r="Q1841" s="11">
        <f t="shared" si="888"/>
        <v>0</v>
      </c>
      <c r="R1841" s="7">
        <f t="shared" si="886"/>
        <v>0</v>
      </c>
      <c r="S1841" s="89">
        <f t="shared" si="893"/>
        <v>0</v>
      </c>
      <c r="T1841" s="98">
        <f t="shared" si="887"/>
        <v>8.5000000000000006E-2</v>
      </c>
      <c r="U1841" s="97">
        <f t="shared" si="892"/>
        <v>4</v>
      </c>
      <c r="V1841" s="97">
        <v>252</v>
      </c>
      <c r="W1841" s="96">
        <f t="shared" si="879"/>
        <v>1.001295759</v>
      </c>
      <c r="X1841" s="89">
        <f t="shared" si="880"/>
        <v>0</v>
      </c>
      <c r="Y1841" s="137">
        <f t="shared" si="881"/>
        <v>0</v>
      </c>
      <c r="Z1841" s="99" t="str">
        <f t="shared" si="889"/>
        <v>J=</v>
      </c>
      <c r="AA1841" s="94">
        <f t="shared" si="890"/>
        <v>46741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882"/>
        <v>46718</v>
      </c>
      <c r="B1842" s="89">
        <f t="shared" si="875"/>
        <v>0</v>
      </c>
      <c r="C1842" s="89">
        <f t="shared" si="895"/>
        <v>3.1009221856947988E-9</v>
      </c>
      <c r="D1842" s="90">
        <f t="shared" si="883"/>
        <v>7205.03</v>
      </c>
      <c r="E1842" s="91">
        <f t="shared" si="898"/>
        <v>7245.38</v>
      </c>
      <c r="F1842" s="92">
        <f t="shared" si="899"/>
        <v>46682</v>
      </c>
      <c r="G1842" s="93">
        <f t="shared" si="876"/>
        <v>5.6002542668107669E-3</v>
      </c>
      <c r="H1842" s="94">
        <f t="shared" si="900"/>
        <v>46741</v>
      </c>
      <c r="I1842" s="94">
        <f t="shared" si="877"/>
        <v>46741</v>
      </c>
      <c r="J1842" s="95">
        <f t="shared" si="884"/>
        <v>20</v>
      </c>
      <c r="K1842" s="95">
        <f t="shared" si="897"/>
        <v>5</v>
      </c>
      <c r="L1842" s="8">
        <f t="shared" si="885"/>
        <v>1.00139713</v>
      </c>
      <c r="M1842" s="96">
        <f t="shared" si="896"/>
        <v>1.0056002500000001</v>
      </c>
      <c r="N1842" s="96">
        <f t="shared" si="891"/>
        <v>1.3401301488858806</v>
      </c>
      <c r="O1842" s="89">
        <f t="shared" si="894"/>
        <v>1.3420024800000001</v>
      </c>
      <c r="P1842" s="89">
        <f t="shared" si="878"/>
        <v>0</v>
      </c>
      <c r="Q1842" s="11">
        <f t="shared" si="888"/>
        <v>0</v>
      </c>
      <c r="R1842" s="7">
        <f t="shared" si="886"/>
        <v>0</v>
      </c>
      <c r="S1842" s="89">
        <f t="shared" si="893"/>
        <v>0</v>
      </c>
      <c r="T1842" s="98">
        <f t="shared" si="887"/>
        <v>8.5000000000000006E-2</v>
      </c>
      <c r="U1842" s="97">
        <f t="shared" si="892"/>
        <v>5</v>
      </c>
      <c r="V1842" s="97">
        <v>252</v>
      </c>
      <c r="W1842" s="96">
        <f t="shared" si="879"/>
        <v>1.0016199610000001</v>
      </c>
      <c r="X1842" s="89">
        <f t="shared" si="880"/>
        <v>0</v>
      </c>
      <c r="Y1842" s="137">
        <f t="shared" si="881"/>
        <v>0</v>
      </c>
      <c r="Z1842" s="99" t="str">
        <f t="shared" si="889"/>
        <v>J=</v>
      </c>
      <c r="AA1842" s="94">
        <f t="shared" si="890"/>
        <v>46741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882"/>
        <v>46719</v>
      </c>
      <c r="B1843" s="89">
        <f t="shared" si="875"/>
        <v>0</v>
      </c>
      <c r="C1843" s="89">
        <f t="shared" si="895"/>
        <v>3.1009221856947988E-9</v>
      </c>
      <c r="D1843" s="90">
        <f t="shared" si="883"/>
        <v>7205.03</v>
      </c>
      <c r="E1843" s="91">
        <f t="shared" si="898"/>
        <v>7245.38</v>
      </c>
      <c r="F1843" s="92">
        <f t="shared" si="899"/>
        <v>46682</v>
      </c>
      <c r="G1843" s="93">
        <f t="shared" si="876"/>
        <v>5.6002542668107669E-3</v>
      </c>
      <c r="H1843" s="94">
        <f t="shared" si="900"/>
        <v>46741</v>
      </c>
      <c r="I1843" s="94">
        <f t="shared" si="877"/>
        <v>46741</v>
      </c>
      <c r="J1843" s="95">
        <f t="shared" si="884"/>
        <v>20</v>
      </c>
      <c r="K1843" s="95">
        <f t="shared" si="897"/>
        <v>5</v>
      </c>
      <c r="L1843" s="8">
        <f t="shared" si="885"/>
        <v>1.00139713</v>
      </c>
      <c r="M1843" s="96">
        <f t="shared" si="896"/>
        <v>1.0056002500000001</v>
      </c>
      <c r="N1843" s="96">
        <f t="shared" si="891"/>
        <v>1.3401301488858806</v>
      </c>
      <c r="O1843" s="89">
        <f t="shared" si="894"/>
        <v>1.3420024800000001</v>
      </c>
      <c r="P1843" s="89">
        <f t="shared" si="878"/>
        <v>0</v>
      </c>
      <c r="Q1843" s="11">
        <f t="shared" si="888"/>
        <v>0</v>
      </c>
      <c r="R1843" s="7">
        <f t="shared" si="886"/>
        <v>0</v>
      </c>
      <c r="S1843" s="89">
        <f t="shared" si="893"/>
        <v>0</v>
      </c>
      <c r="T1843" s="98">
        <f t="shared" si="887"/>
        <v>8.5000000000000006E-2</v>
      </c>
      <c r="U1843" s="97">
        <f t="shared" si="892"/>
        <v>5</v>
      </c>
      <c r="V1843" s="97">
        <v>252</v>
      </c>
      <c r="W1843" s="96">
        <f t="shared" si="879"/>
        <v>1.0016199610000001</v>
      </c>
      <c r="X1843" s="89">
        <f t="shared" si="880"/>
        <v>0</v>
      </c>
      <c r="Y1843" s="137">
        <f t="shared" si="881"/>
        <v>0</v>
      </c>
      <c r="Z1843" s="99" t="str">
        <f t="shared" si="889"/>
        <v>J=</v>
      </c>
      <c r="AA1843" s="94">
        <f t="shared" si="890"/>
        <v>46741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882"/>
        <v>46720</v>
      </c>
      <c r="B1844" s="89">
        <f t="shared" si="875"/>
        <v>0</v>
      </c>
      <c r="C1844" s="89">
        <f t="shared" si="895"/>
        <v>3.1009221856947988E-9</v>
      </c>
      <c r="D1844" s="90">
        <f t="shared" si="883"/>
        <v>7205.03</v>
      </c>
      <c r="E1844" s="91">
        <f t="shared" si="898"/>
        <v>7245.38</v>
      </c>
      <c r="F1844" s="92">
        <f t="shared" si="899"/>
        <v>46682</v>
      </c>
      <c r="G1844" s="93">
        <f t="shared" si="876"/>
        <v>5.6002542668107669E-3</v>
      </c>
      <c r="H1844" s="94">
        <f t="shared" si="900"/>
        <v>46741</v>
      </c>
      <c r="I1844" s="94">
        <f t="shared" si="877"/>
        <v>46741</v>
      </c>
      <c r="J1844" s="95">
        <f t="shared" si="884"/>
        <v>20</v>
      </c>
      <c r="K1844" s="95">
        <f t="shared" si="897"/>
        <v>5</v>
      </c>
      <c r="L1844" s="8">
        <f t="shared" si="885"/>
        <v>1.00139713</v>
      </c>
      <c r="M1844" s="96">
        <f t="shared" si="896"/>
        <v>1.0056002500000001</v>
      </c>
      <c r="N1844" s="96">
        <f t="shared" si="891"/>
        <v>1.3401301488858806</v>
      </c>
      <c r="O1844" s="89">
        <f t="shared" si="894"/>
        <v>1.3420024800000001</v>
      </c>
      <c r="P1844" s="89">
        <f t="shared" si="878"/>
        <v>0</v>
      </c>
      <c r="Q1844" s="11">
        <f t="shared" si="888"/>
        <v>0</v>
      </c>
      <c r="R1844" s="7">
        <f t="shared" si="886"/>
        <v>0</v>
      </c>
      <c r="S1844" s="89">
        <f t="shared" si="893"/>
        <v>0</v>
      </c>
      <c r="T1844" s="98">
        <f t="shared" si="887"/>
        <v>8.5000000000000006E-2</v>
      </c>
      <c r="U1844" s="97">
        <f t="shared" si="892"/>
        <v>5</v>
      </c>
      <c r="V1844" s="97">
        <v>252</v>
      </c>
      <c r="W1844" s="96">
        <f t="shared" si="879"/>
        <v>1.0016199610000001</v>
      </c>
      <c r="X1844" s="89">
        <f t="shared" si="880"/>
        <v>0</v>
      </c>
      <c r="Y1844" s="137">
        <f t="shared" si="881"/>
        <v>0</v>
      </c>
      <c r="Z1844" s="99" t="str">
        <f t="shared" si="889"/>
        <v>J=</v>
      </c>
      <c r="AA1844" s="94">
        <f t="shared" si="890"/>
        <v>46741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882"/>
        <v>46721</v>
      </c>
      <c r="B1845" s="89">
        <f t="shared" si="875"/>
        <v>0</v>
      </c>
      <c r="C1845" s="89">
        <f t="shared" si="895"/>
        <v>3.1009221856947988E-9</v>
      </c>
      <c r="D1845" s="90">
        <f t="shared" si="883"/>
        <v>7205.03</v>
      </c>
      <c r="E1845" s="91">
        <f t="shared" si="898"/>
        <v>7245.38</v>
      </c>
      <c r="F1845" s="92">
        <f t="shared" si="899"/>
        <v>46682</v>
      </c>
      <c r="G1845" s="93">
        <f t="shared" si="876"/>
        <v>5.6002542668107669E-3</v>
      </c>
      <c r="H1845" s="94">
        <f t="shared" si="900"/>
        <v>46741</v>
      </c>
      <c r="I1845" s="94">
        <f t="shared" si="877"/>
        <v>46741</v>
      </c>
      <c r="J1845" s="95">
        <f t="shared" si="884"/>
        <v>20</v>
      </c>
      <c r="K1845" s="95">
        <f t="shared" si="897"/>
        <v>6</v>
      </c>
      <c r="L1845" s="8">
        <f t="shared" si="885"/>
        <v>1.0016767900000001</v>
      </c>
      <c r="M1845" s="96">
        <f t="shared" si="896"/>
        <v>1.0056002500000001</v>
      </c>
      <c r="N1845" s="96">
        <f t="shared" si="891"/>
        <v>1.3401301488858806</v>
      </c>
      <c r="O1845" s="89">
        <f t="shared" si="894"/>
        <v>1.3423772599999999</v>
      </c>
      <c r="P1845" s="89">
        <f t="shared" si="878"/>
        <v>0</v>
      </c>
      <c r="Q1845" s="11">
        <f t="shared" si="888"/>
        <v>0</v>
      </c>
      <c r="R1845" s="7">
        <f t="shared" si="886"/>
        <v>0</v>
      </c>
      <c r="S1845" s="89">
        <f t="shared" si="893"/>
        <v>0</v>
      </c>
      <c r="T1845" s="98">
        <f t="shared" si="887"/>
        <v>8.5000000000000006E-2</v>
      </c>
      <c r="U1845" s="97">
        <f t="shared" si="892"/>
        <v>6</v>
      </c>
      <c r="V1845" s="97">
        <v>252</v>
      </c>
      <c r="W1845" s="96">
        <f t="shared" si="879"/>
        <v>1.0019442679999999</v>
      </c>
      <c r="X1845" s="89">
        <f t="shared" si="880"/>
        <v>0</v>
      </c>
      <c r="Y1845" s="137">
        <f t="shared" si="881"/>
        <v>0</v>
      </c>
      <c r="Z1845" s="99" t="str">
        <f t="shared" si="889"/>
        <v>J=</v>
      </c>
      <c r="AA1845" s="94">
        <f t="shared" si="890"/>
        <v>46741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882"/>
        <v>46722</v>
      </c>
      <c r="B1846" s="89">
        <f t="shared" si="875"/>
        <v>0</v>
      </c>
      <c r="C1846" s="89">
        <f t="shared" si="895"/>
        <v>3.1009221856947988E-9</v>
      </c>
      <c r="D1846" s="90">
        <f t="shared" si="883"/>
        <v>7205.03</v>
      </c>
      <c r="E1846" s="91">
        <f t="shared" si="898"/>
        <v>7245.38</v>
      </c>
      <c r="F1846" s="92">
        <f t="shared" si="899"/>
        <v>46682</v>
      </c>
      <c r="G1846" s="93">
        <f t="shared" si="876"/>
        <v>5.6002542668107669E-3</v>
      </c>
      <c r="H1846" s="94">
        <f t="shared" si="900"/>
        <v>46741</v>
      </c>
      <c r="I1846" s="94">
        <f t="shared" si="877"/>
        <v>46741</v>
      </c>
      <c r="J1846" s="95">
        <f t="shared" si="884"/>
        <v>20</v>
      </c>
      <c r="K1846" s="95">
        <f t="shared" si="897"/>
        <v>7</v>
      </c>
      <c r="L1846" s="8">
        <f t="shared" si="885"/>
        <v>1.00195653</v>
      </c>
      <c r="M1846" s="96">
        <f t="shared" si="896"/>
        <v>1.0056002500000001</v>
      </c>
      <c r="N1846" s="96">
        <f t="shared" si="891"/>
        <v>1.3401301488858806</v>
      </c>
      <c r="O1846" s="89">
        <f t="shared" si="894"/>
        <v>1.3427521499999999</v>
      </c>
      <c r="P1846" s="89">
        <f t="shared" si="878"/>
        <v>0</v>
      </c>
      <c r="Q1846" s="11">
        <f t="shared" si="888"/>
        <v>0</v>
      </c>
      <c r="R1846" s="7">
        <f t="shared" si="886"/>
        <v>0</v>
      </c>
      <c r="S1846" s="89">
        <f t="shared" si="893"/>
        <v>0</v>
      </c>
      <c r="T1846" s="98">
        <f t="shared" si="887"/>
        <v>8.5000000000000006E-2</v>
      </c>
      <c r="U1846" s="97">
        <f t="shared" si="892"/>
        <v>7</v>
      </c>
      <c r="V1846" s="97">
        <v>252</v>
      </c>
      <c r="W1846" s="96">
        <f t="shared" si="879"/>
        <v>1.00226868</v>
      </c>
      <c r="X1846" s="89">
        <f t="shared" si="880"/>
        <v>0</v>
      </c>
      <c r="Y1846" s="137">
        <f t="shared" si="881"/>
        <v>0</v>
      </c>
      <c r="Z1846" s="99" t="str">
        <f t="shared" si="889"/>
        <v>J=</v>
      </c>
      <c r="AA1846" s="94">
        <f t="shared" si="890"/>
        <v>46741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882"/>
        <v>46723</v>
      </c>
      <c r="B1847" s="89">
        <f t="shared" si="875"/>
        <v>0</v>
      </c>
      <c r="C1847" s="89">
        <f t="shared" si="895"/>
        <v>3.1009221856947988E-9</v>
      </c>
      <c r="D1847" s="90">
        <f t="shared" si="883"/>
        <v>7205.03</v>
      </c>
      <c r="E1847" s="91">
        <f t="shared" si="898"/>
        <v>7245.38</v>
      </c>
      <c r="F1847" s="92">
        <f t="shared" si="899"/>
        <v>46682</v>
      </c>
      <c r="G1847" s="93">
        <f t="shared" si="876"/>
        <v>5.6002542668107669E-3</v>
      </c>
      <c r="H1847" s="94">
        <f t="shared" si="900"/>
        <v>46741</v>
      </c>
      <c r="I1847" s="94">
        <f t="shared" si="877"/>
        <v>46741</v>
      </c>
      <c r="J1847" s="95">
        <f t="shared" si="884"/>
        <v>20</v>
      </c>
      <c r="K1847" s="95">
        <f t="shared" si="897"/>
        <v>8</v>
      </c>
      <c r="L1847" s="8">
        <f t="shared" si="885"/>
        <v>1.0022363400000001</v>
      </c>
      <c r="M1847" s="96">
        <f t="shared" si="896"/>
        <v>1.0056002500000001</v>
      </c>
      <c r="N1847" s="96">
        <f t="shared" si="891"/>
        <v>1.3401301488858806</v>
      </c>
      <c r="O1847" s="89">
        <f t="shared" si="894"/>
        <v>1.3431271300000001</v>
      </c>
      <c r="P1847" s="89">
        <f t="shared" si="878"/>
        <v>0</v>
      </c>
      <c r="Q1847" s="11">
        <f t="shared" si="888"/>
        <v>0</v>
      </c>
      <c r="R1847" s="7">
        <f t="shared" si="886"/>
        <v>0</v>
      </c>
      <c r="S1847" s="89">
        <f t="shared" si="893"/>
        <v>0</v>
      </c>
      <c r="T1847" s="98">
        <f t="shared" si="887"/>
        <v>8.5000000000000006E-2</v>
      </c>
      <c r="U1847" s="97">
        <f t="shared" si="892"/>
        <v>8</v>
      </c>
      <c r="V1847" s="97">
        <v>252</v>
      </c>
      <c r="W1847" s="96">
        <f t="shared" si="879"/>
        <v>1.0025931969999999</v>
      </c>
      <c r="X1847" s="89">
        <f t="shared" si="880"/>
        <v>0</v>
      </c>
      <c r="Y1847" s="137">
        <f t="shared" si="881"/>
        <v>0</v>
      </c>
      <c r="Z1847" s="99" t="str">
        <f t="shared" si="889"/>
        <v>J=</v>
      </c>
      <c r="AA1847" s="94">
        <f t="shared" si="890"/>
        <v>46741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882"/>
        <v>46724</v>
      </c>
      <c r="B1848" s="89">
        <f t="shared" si="875"/>
        <v>0</v>
      </c>
      <c r="C1848" s="89">
        <f t="shared" si="895"/>
        <v>3.1009221856947988E-9</v>
      </c>
      <c r="D1848" s="90">
        <f t="shared" si="883"/>
        <v>7205.03</v>
      </c>
      <c r="E1848" s="91">
        <f t="shared" si="898"/>
        <v>7245.38</v>
      </c>
      <c r="F1848" s="92">
        <f t="shared" si="899"/>
        <v>46682</v>
      </c>
      <c r="G1848" s="93">
        <f t="shared" si="876"/>
        <v>5.6002542668107669E-3</v>
      </c>
      <c r="H1848" s="94">
        <f t="shared" si="900"/>
        <v>46741</v>
      </c>
      <c r="I1848" s="94">
        <f t="shared" si="877"/>
        <v>46741</v>
      </c>
      <c r="J1848" s="95">
        <f t="shared" si="884"/>
        <v>20</v>
      </c>
      <c r="K1848" s="95">
        <f t="shared" si="897"/>
        <v>9</v>
      </c>
      <c r="L1848" s="8">
        <f t="shared" si="885"/>
        <v>1.0025162400000001</v>
      </c>
      <c r="M1848" s="96">
        <f t="shared" si="896"/>
        <v>1.0056002500000001</v>
      </c>
      <c r="N1848" s="96">
        <f t="shared" si="891"/>
        <v>1.3401301488858806</v>
      </c>
      <c r="O1848" s="89">
        <f t="shared" si="894"/>
        <v>1.3435022299999999</v>
      </c>
      <c r="P1848" s="89">
        <f t="shared" si="878"/>
        <v>0</v>
      </c>
      <c r="Q1848" s="11">
        <f t="shared" si="888"/>
        <v>0</v>
      </c>
      <c r="R1848" s="7">
        <f t="shared" si="886"/>
        <v>0</v>
      </c>
      <c r="S1848" s="89">
        <f t="shared" si="893"/>
        <v>0</v>
      </c>
      <c r="T1848" s="98">
        <f t="shared" si="887"/>
        <v>8.5000000000000006E-2</v>
      </c>
      <c r="U1848" s="97">
        <f t="shared" si="892"/>
        <v>9</v>
      </c>
      <c r="V1848" s="97">
        <v>252</v>
      </c>
      <c r="W1848" s="96">
        <f t="shared" si="879"/>
        <v>1.0029178190000001</v>
      </c>
      <c r="X1848" s="89">
        <f t="shared" si="880"/>
        <v>0</v>
      </c>
      <c r="Y1848" s="137">
        <f t="shared" si="881"/>
        <v>0</v>
      </c>
      <c r="Z1848" s="99" t="str">
        <f t="shared" si="889"/>
        <v>J=</v>
      </c>
      <c r="AA1848" s="94">
        <f t="shared" si="890"/>
        <v>46741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882"/>
        <v>46725</v>
      </c>
      <c r="B1849" s="89">
        <f t="shared" si="875"/>
        <v>0</v>
      </c>
      <c r="C1849" s="89">
        <f t="shared" si="895"/>
        <v>3.1009221856947988E-9</v>
      </c>
      <c r="D1849" s="90">
        <f t="shared" si="883"/>
        <v>7205.03</v>
      </c>
      <c r="E1849" s="91">
        <f t="shared" si="898"/>
        <v>7245.38</v>
      </c>
      <c r="F1849" s="92">
        <f t="shared" si="899"/>
        <v>46682</v>
      </c>
      <c r="G1849" s="93">
        <f t="shared" si="876"/>
        <v>5.6002542668107669E-3</v>
      </c>
      <c r="H1849" s="94">
        <f t="shared" si="900"/>
        <v>46741</v>
      </c>
      <c r="I1849" s="94">
        <f t="shared" si="877"/>
        <v>46741</v>
      </c>
      <c r="J1849" s="95">
        <f t="shared" si="884"/>
        <v>20</v>
      </c>
      <c r="K1849" s="95">
        <f t="shared" si="897"/>
        <v>10</v>
      </c>
      <c r="L1849" s="8">
        <f t="shared" si="885"/>
        <v>1.0027962100000001</v>
      </c>
      <c r="M1849" s="96">
        <f t="shared" si="896"/>
        <v>1.0056002500000001</v>
      </c>
      <c r="N1849" s="96">
        <f t="shared" si="891"/>
        <v>1.3401301488858806</v>
      </c>
      <c r="O1849" s="89">
        <f t="shared" si="894"/>
        <v>1.34387743</v>
      </c>
      <c r="P1849" s="89">
        <f t="shared" si="878"/>
        <v>0</v>
      </c>
      <c r="Q1849" s="11">
        <f t="shared" si="888"/>
        <v>0</v>
      </c>
      <c r="R1849" s="7">
        <f t="shared" si="886"/>
        <v>0</v>
      </c>
      <c r="S1849" s="89">
        <f t="shared" si="893"/>
        <v>0</v>
      </c>
      <c r="T1849" s="98">
        <f t="shared" si="887"/>
        <v>8.5000000000000006E-2</v>
      </c>
      <c r="U1849" s="97">
        <f t="shared" si="892"/>
        <v>10</v>
      </c>
      <c r="V1849" s="97">
        <v>252</v>
      </c>
      <c r="W1849" s="96">
        <f t="shared" si="879"/>
        <v>1.0032425469999999</v>
      </c>
      <c r="X1849" s="89">
        <f t="shared" si="880"/>
        <v>0</v>
      </c>
      <c r="Y1849" s="137">
        <f t="shared" si="881"/>
        <v>0</v>
      </c>
      <c r="Z1849" s="99" t="str">
        <f t="shared" si="889"/>
        <v>J=</v>
      </c>
      <c r="AA1849" s="94">
        <f t="shared" si="890"/>
        <v>46741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882"/>
        <v>46726</v>
      </c>
      <c r="B1850" s="89">
        <f t="shared" si="875"/>
        <v>0</v>
      </c>
      <c r="C1850" s="89">
        <f t="shared" si="895"/>
        <v>3.1009221856947988E-9</v>
      </c>
      <c r="D1850" s="90">
        <f t="shared" si="883"/>
        <v>7205.03</v>
      </c>
      <c r="E1850" s="91">
        <f t="shared" si="898"/>
        <v>7245.38</v>
      </c>
      <c r="F1850" s="92">
        <f t="shared" si="899"/>
        <v>46682</v>
      </c>
      <c r="G1850" s="93">
        <f t="shared" si="876"/>
        <v>5.6002542668107669E-3</v>
      </c>
      <c r="H1850" s="94">
        <f t="shared" si="900"/>
        <v>46741</v>
      </c>
      <c r="I1850" s="94">
        <f t="shared" si="877"/>
        <v>46741</v>
      </c>
      <c r="J1850" s="95">
        <f t="shared" si="884"/>
        <v>20</v>
      </c>
      <c r="K1850" s="95">
        <f t="shared" si="897"/>
        <v>10</v>
      </c>
      <c r="L1850" s="8">
        <f t="shared" si="885"/>
        <v>1.0027962100000001</v>
      </c>
      <c r="M1850" s="96">
        <f t="shared" si="896"/>
        <v>1.0056002500000001</v>
      </c>
      <c r="N1850" s="96">
        <f t="shared" si="891"/>
        <v>1.3401301488858806</v>
      </c>
      <c r="O1850" s="89">
        <f t="shared" si="894"/>
        <v>1.34387743</v>
      </c>
      <c r="P1850" s="89">
        <f t="shared" si="878"/>
        <v>0</v>
      </c>
      <c r="Q1850" s="11">
        <f t="shared" si="888"/>
        <v>0</v>
      </c>
      <c r="R1850" s="7">
        <f t="shared" si="886"/>
        <v>0</v>
      </c>
      <c r="S1850" s="89">
        <f t="shared" si="893"/>
        <v>0</v>
      </c>
      <c r="T1850" s="98">
        <f t="shared" si="887"/>
        <v>8.5000000000000006E-2</v>
      </c>
      <c r="U1850" s="97">
        <f t="shared" si="892"/>
        <v>10</v>
      </c>
      <c r="V1850" s="97">
        <v>252</v>
      </c>
      <c r="W1850" s="96">
        <f t="shared" si="879"/>
        <v>1.0032425469999999</v>
      </c>
      <c r="X1850" s="89">
        <f t="shared" si="880"/>
        <v>0</v>
      </c>
      <c r="Y1850" s="137">
        <f t="shared" si="881"/>
        <v>0</v>
      </c>
      <c r="Z1850" s="99" t="str">
        <f t="shared" si="889"/>
        <v>J=</v>
      </c>
      <c r="AA1850" s="94">
        <f t="shared" si="890"/>
        <v>46741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882"/>
        <v>46727</v>
      </c>
      <c r="B1851" s="89">
        <f t="shared" si="875"/>
        <v>0</v>
      </c>
      <c r="C1851" s="89">
        <f t="shared" si="895"/>
        <v>3.1009221856947988E-9</v>
      </c>
      <c r="D1851" s="90">
        <f t="shared" si="883"/>
        <v>7205.03</v>
      </c>
      <c r="E1851" s="91">
        <f t="shared" si="898"/>
        <v>7245.38</v>
      </c>
      <c r="F1851" s="92">
        <f t="shared" si="899"/>
        <v>46682</v>
      </c>
      <c r="G1851" s="93">
        <f t="shared" si="876"/>
        <v>5.6002542668107669E-3</v>
      </c>
      <c r="H1851" s="94">
        <f t="shared" si="900"/>
        <v>46741</v>
      </c>
      <c r="I1851" s="94">
        <f t="shared" si="877"/>
        <v>46741</v>
      </c>
      <c r="J1851" s="95">
        <f t="shared" si="884"/>
        <v>20</v>
      </c>
      <c r="K1851" s="95">
        <f t="shared" si="897"/>
        <v>10</v>
      </c>
      <c r="L1851" s="8">
        <f t="shared" si="885"/>
        <v>1.0027962100000001</v>
      </c>
      <c r="M1851" s="96">
        <f t="shared" si="896"/>
        <v>1.0056002500000001</v>
      </c>
      <c r="N1851" s="96">
        <f t="shared" si="891"/>
        <v>1.3401301488858806</v>
      </c>
      <c r="O1851" s="89">
        <f t="shared" si="894"/>
        <v>1.34387743</v>
      </c>
      <c r="P1851" s="89">
        <f t="shared" si="878"/>
        <v>0</v>
      </c>
      <c r="Q1851" s="11">
        <f t="shared" si="888"/>
        <v>0</v>
      </c>
      <c r="R1851" s="7">
        <f t="shared" si="886"/>
        <v>0</v>
      </c>
      <c r="S1851" s="89">
        <f t="shared" si="893"/>
        <v>0</v>
      </c>
      <c r="T1851" s="98">
        <f t="shared" si="887"/>
        <v>8.5000000000000006E-2</v>
      </c>
      <c r="U1851" s="97">
        <f t="shared" si="892"/>
        <v>10</v>
      </c>
      <c r="V1851" s="97">
        <v>252</v>
      </c>
      <c r="W1851" s="96">
        <f t="shared" si="879"/>
        <v>1.0032425469999999</v>
      </c>
      <c r="X1851" s="89">
        <f t="shared" si="880"/>
        <v>0</v>
      </c>
      <c r="Y1851" s="137">
        <f t="shared" si="881"/>
        <v>0</v>
      </c>
      <c r="Z1851" s="99" t="str">
        <f t="shared" si="889"/>
        <v>J=</v>
      </c>
      <c r="AA1851" s="94">
        <f t="shared" si="890"/>
        <v>46741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882"/>
        <v>46728</v>
      </c>
      <c r="B1852" s="89">
        <f t="shared" si="875"/>
        <v>0</v>
      </c>
      <c r="C1852" s="89">
        <f t="shared" si="895"/>
        <v>3.1009221856947988E-9</v>
      </c>
      <c r="D1852" s="90">
        <f t="shared" si="883"/>
        <v>7205.03</v>
      </c>
      <c r="E1852" s="91">
        <f t="shared" si="898"/>
        <v>7245.38</v>
      </c>
      <c r="F1852" s="92">
        <f t="shared" si="899"/>
        <v>46682</v>
      </c>
      <c r="G1852" s="93">
        <f t="shared" si="876"/>
        <v>5.6002542668107669E-3</v>
      </c>
      <c r="H1852" s="94">
        <f t="shared" si="900"/>
        <v>46741</v>
      </c>
      <c r="I1852" s="94">
        <f t="shared" si="877"/>
        <v>46741</v>
      </c>
      <c r="J1852" s="95">
        <f t="shared" si="884"/>
        <v>20</v>
      </c>
      <c r="K1852" s="95">
        <f t="shared" si="897"/>
        <v>11</v>
      </c>
      <c r="L1852" s="8">
        <f t="shared" si="885"/>
        <v>1.0030762600000001</v>
      </c>
      <c r="M1852" s="96">
        <f t="shared" si="896"/>
        <v>1.0056002500000001</v>
      </c>
      <c r="N1852" s="96">
        <f t="shared" si="891"/>
        <v>1.3401301488858806</v>
      </c>
      <c r="O1852" s="89">
        <f t="shared" si="894"/>
        <v>1.34425273</v>
      </c>
      <c r="P1852" s="89">
        <f t="shared" si="878"/>
        <v>0</v>
      </c>
      <c r="Q1852" s="11">
        <f t="shared" si="888"/>
        <v>0</v>
      </c>
      <c r="R1852" s="7">
        <f t="shared" si="886"/>
        <v>0</v>
      </c>
      <c r="S1852" s="89">
        <f t="shared" si="893"/>
        <v>0</v>
      </c>
      <c r="T1852" s="98">
        <f t="shared" si="887"/>
        <v>8.5000000000000006E-2</v>
      </c>
      <c r="U1852" s="97">
        <f t="shared" si="892"/>
        <v>11</v>
      </c>
      <c r="V1852" s="97">
        <v>252</v>
      </c>
      <c r="W1852" s="96">
        <f t="shared" si="879"/>
        <v>1.0035673789999999</v>
      </c>
      <c r="X1852" s="89">
        <f t="shared" si="880"/>
        <v>0</v>
      </c>
      <c r="Y1852" s="137">
        <f t="shared" si="881"/>
        <v>0</v>
      </c>
      <c r="Z1852" s="99" t="str">
        <f t="shared" si="889"/>
        <v>J=</v>
      </c>
      <c r="AA1852" s="94">
        <f t="shared" si="890"/>
        <v>46741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882"/>
        <v>46729</v>
      </c>
      <c r="B1853" s="89">
        <f t="shared" si="875"/>
        <v>0</v>
      </c>
      <c r="C1853" s="89">
        <f t="shared" si="895"/>
        <v>3.1009221856947988E-9</v>
      </c>
      <c r="D1853" s="90">
        <f t="shared" si="883"/>
        <v>7205.03</v>
      </c>
      <c r="E1853" s="91">
        <f t="shared" si="898"/>
        <v>7245.38</v>
      </c>
      <c r="F1853" s="92">
        <f t="shared" si="899"/>
        <v>46682</v>
      </c>
      <c r="G1853" s="93">
        <f t="shared" si="876"/>
        <v>5.6002542668107669E-3</v>
      </c>
      <c r="H1853" s="94">
        <f t="shared" si="900"/>
        <v>46741</v>
      </c>
      <c r="I1853" s="94">
        <f t="shared" si="877"/>
        <v>46741</v>
      </c>
      <c r="J1853" s="95">
        <f t="shared" si="884"/>
        <v>20</v>
      </c>
      <c r="K1853" s="95">
        <f t="shared" si="897"/>
        <v>12</v>
      </c>
      <c r="L1853" s="8">
        <f t="shared" si="885"/>
        <v>1.00335639</v>
      </c>
      <c r="M1853" s="96">
        <f t="shared" si="896"/>
        <v>1.0056002500000001</v>
      </c>
      <c r="N1853" s="96">
        <f t="shared" si="891"/>
        <v>1.3401301488858806</v>
      </c>
      <c r="O1853" s="89">
        <f t="shared" si="894"/>
        <v>1.34462814</v>
      </c>
      <c r="P1853" s="89">
        <f t="shared" si="878"/>
        <v>0</v>
      </c>
      <c r="Q1853" s="11">
        <f t="shared" si="888"/>
        <v>0</v>
      </c>
      <c r="R1853" s="7">
        <f t="shared" si="886"/>
        <v>0</v>
      </c>
      <c r="S1853" s="89">
        <f t="shared" si="893"/>
        <v>0</v>
      </c>
      <c r="T1853" s="98">
        <f t="shared" si="887"/>
        <v>8.5000000000000006E-2</v>
      </c>
      <c r="U1853" s="97">
        <f t="shared" si="892"/>
        <v>12</v>
      </c>
      <c r="V1853" s="97">
        <v>252</v>
      </c>
      <c r="W1853" s="96">
        <f t="shared" si="879"/>
        <v>1.003892317</v>
      </c>
      <c r="X1853" s="89">
        <f t="shared" si="880"/>
        <v>0</v>
      </c>
      <c r="Y1853" s="137">
        <f t="shared" si="881"/>
        <v>0</v>
      </c>
      <c r="Z1853" s="99" t="str">
        <f t="shared" si="889"/>
        <v>J=</v>
      </c>
      <c r="AA1853" s="94">
        <f t="shared" si="890"/>
        <v>46741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882"/>
        <v>46730</v>
      </c>
      <c r="B1854" s="89">
        <f t="shared" si="875"/>
        <v>0</v>
      </c>
      <c r="C1854" s="89">
        <f t="shared" si="895"/>
        <v>3.1009221856947988E-9</v>
      </c>
      <c r="D1854" s="90">
        <f t="shared" si="883"/>
        <v>7205.03</v>
      </c>
      <c r="E1854" s="91">
        <f t="shared" si="898"/>
        <v>7245.38</v>
      </c>
      <c r="F1854" s="92">
        <f t="shared" si="899"/>
        <v>46682</v>
      </c>
      <c r="G1854" s="93">
        <f t="shared" si="876"/>
        <v>5.6002542668107669E-3</v>
      </c>
      <c r="H1854" s="94">
        <f t="shared" si="900"/>
        <v>46741</v>
      </c>
      <c r="I1854" s="94">
        <f t="shared" si="877"/>
        <v>46741</v>
      </c>
      <c r="J1854" s="95">
        <f t="shared" si="884"/>
        <v>20</v>
      </c>
      <c r="K1854" s="95">
        <f t="shared" si="897"/>
        <v>13</v>
      </c>
      <c r="L1854" s="8">
        <f t="shared" si="885"/>
        <v>1.0036366000000001</v>
      </c>
      <c r="M1854" s="96">
        <f t="shared" si="896"/>
        <v>1.0056002500000001</v>
      </c>
      <c r="N1854" s="96">
        <f t="shared" si="891"/>
        <v>1.3401301488858806</v>
      </c>
      <c r="O1854" s="89">
        <f t="shared" si="894"/>
        <v>1.3450036599999999</v>
      </c>
      <c r="P1854" s="89">
        <f t="shared" si="878"/>
        <v>0</v>
      </c>
      <c r="Q1854" s="11">
        <f t="shared" si="888"/>
        <v>0</v>
      </c>
      <c r="R1854" s="7">
        <f t="shared" si="886"/>
        <v>0</v>
      </c>
      <c r="S1854" s="89">
        <f t="shared" si="893"/>
        <v>0</v>
      </c>
      <c r="T1854" s="98">
        <f t="shared" si="887"/>
        <v>8.5000000000000006E-2</v>
      </c>
      <c r="U1854" s="97">
        <f t="shared" si="892"/>
        <v>13</v>
      </c>
      <c r="V1854" s="97">
        <v>252</v>
      </c>
      <c r="W1854" s="96">
        <f t="shared" si="879"/>
        <v>1.0042173590000001</v>
      </c>
      <c r="X1854" s="89">
        <f t="shared" si="880"/>
        <v>0</v>
      </c>
      <c r="Y1854" s="137">
        <f t="shared" si="881"/>
        <v>0</v>
      </c>
      <c r="Z1854" s="99" t="str">
        <f t="shared" si="889"/>
        <v>J=</v>
      </c>
      <c r="AA1854" s="94">
        <f t="shared" si="890"/>
        <v>46741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882"/>
        <v>46731</v>
      </c>
      <c r="B1855" s="89">
        <f t="shared" si="875"/>
        <v>0</v>
      </c>
      <c r="C1855" s="89">
        <f t="shared" si="895"/>
        <v>3.1009221856947988E-9</v>
      </c>
      <c r="D1855" s="90">
        <f t="shared" si="883"/>
        <v>7205.03</v>
      </c>
      <c r="E1855" s="91">
        <f t="shared" si="898"/>
        <v>7245.38</v>
      </c>
      <c r="F1855" s="92">
        <f t="shared" si="899"/>
        <v>46682</v>
      </c>
      <c r="G1855" s="93">
        <f t="shared" si="876"/>
        <v>5.6002542668107669E-3</v>
      </c>
      <c r="H1855" s="94">
        <f t="shared" si="900"/>
        <v>46741</v>
      </c>
      <c r="I1855" s="94">
        <f t="shared" si="877"/>
        <v>46741</v>
      </c>
      <c r="J1855" s="95">
        <f t="shared" si="884"/>
        <v>20</v>
      </c>
      <c r="K1855" s="95">
        <f t="shared" si="897"/>
        <v>14</v>
      </c>
      <c r="L1855" s="8">
        <f t="shared" si="885"/>
        <v>1.00391689</v>
      </c>
      <c r="M1855" s="96">
        <f t="shared" si="896"/>
        <v>1.0056002500000001</v>
      </c>
      <c r="N1855" s="96">
        <f t="shared" si="891"/>
        <v>1.3401301488858806</v>
      </c>
      <c r="O1855" s="89">
        <f t="shared" si="894"/>
        <v>1.3453792899999999</v>
      </c>
      <c r="P1855" s="89">
        <f t="shared" si="878"/>
        <v>0</v>
      </c>
      <c r="Q1855" s="11">
        <f t="shared" si="888"/>
        <v>0</v>
      </c>
      <c r="R1855" s="7">
        <f t="shared" si="886"/>
        <v>0</v>
      </c>
      <c r="S1855" s="89">
        <f t="shared" si="893"/>
        <v>0</v>
      </c>
      <c r="T1855" s="98">
        <f t="shared" si="887"/>
        <v>8.5000000000000006E-2</v>
      </c>
      <c r="U1855" s="97">
        <f t="shared" si="892"/>
        <v>14</v>
      </c>
      <c r="V1855" s="97">
        <v>252</v>
      </c>
      <c r="W1855" s="96">
        <f t="shared" si="879"/>
        <v>1.0045425079999999</v>
      </c>
      <c r="X1855" s="89">
        <f t="shared" si="880"/>
        <v>0</v>
      </c>
      <c r="Y1855" s="137">
        <f t="shared" si="881"/>
        <v>0</v>
      </c>
      <c r="Z1855" s="99" t="str">
        <f t="shared" si="889"/>
        <v>J=</v>
      </c>
      <c r="AA1855" s="94">
        <f t="shared" si="890"/>
        <v>46741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882"/>
        <v>46732</v>
      </c>
      <c r="B1856" s="89">
        <f t="shared" si="875"/>
        <v>0</v>
      </c>
      <c r="C1856" s="89">
        <f t="shared" si="895"/>
        <v>3.1009221856947988E-9</v>
      </c>
      <c r="D1856" s="90">
        <f t="shared" si="883"/>
        <v>7205.03</v>
      </c>
      <c r="E1856" s="91">
        <f t="shared" si="898"/>
        <v>7245.38</v>
      </c>
      <c r="F1856" s="92">
        <f t="shared" si="899"/>
        <v>46682</v>
      </c>
      <c r="G1856" s="93">
        <f t="shared" si="876"/>
        <v>5.6002542668107669E-3</v>
      </c>
      <c r="H1856" s="94">
        <f t="shared" si="900"/>
        <v>46741</v>
      </c>
      <c r="I1856" s="94">
        <f t="shared" si="877"/>
        <v>46741</v>
      </c>
      <c r="J1856" s="95">
        <f t="shared" si="884"/>
        <v>20</v>
      </c>
      <c r="K1856" s="95">
        <f t="shared" si="897"/>
        <v>15</v>
      </c>
      <c r="L1856" s="8">
        <f t="shared" si="885"/>
        <v>1.00419725</v>
      </c>
      <c r="M1856" s="96">
        <f t="shared" si="896"/>
        <v>1.0056002500000001</v>
      </c>
      <c r="N1856" s="96">
        <f t="shared" si="891"/>
        <v>1.3401301488858806</v>
      </c>
      <c r="O1856" s="89">
        <f t="shared" si="894"/>
        <v>1.34575501</v>
      </c>
      <c r="P1856" s="89">
        <f t="shared" si="878"/>
        <v>0</v>
      </c>
      <c r="Q1856" s="11">
        <f t="shared" si="888"/>
        <v>0</v>
      </c>
      <c r="R1856" s="7">
        <f t="shared" si="886"/>
        <v>0</v>
      </c>
      <c r="S1856" s="89">
        <f t="shared" si="893"/>
        <v>0</v>
      </c>
      <c r="T1856" s="98">
        <f t="shared" si="887"/>
        <v>8.5000000000000006E-2</v>
      </c>
      <c r="U1856" s="97">
        <f t="shared" si="892"/>
        <v>15</v>
      </c>
      <c r="V1856" s="97">
        <v>252</v>
      </c>
      <c r="W1856" s="96">
        <f t="shared" si="879"/>
        <v>1.0048677610000001</v>
      </c>
      <c r="X1856" s="89">
        <f t="shared" si="880"/>
        <v>0</v>
      </c>
      <c r="Y1856" s="137">
        <f t="shared" si="881"/>
        <v>0</v>
      </c>
      <c r="Z1856" s="99" t="str">
        <f t="shared" si="889"/>
        <v>J=</v>
      </c>
      <c r="AA1856" s="94">
        <f t="shared" si="890"/>
        <v>46741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882"/>
        <v>46733</v>
      </c>
      <c r="B1857" s="89">
        <f t="shared" si="875"/>
        <v>0</v>
      </c>
      <c r="C1857" s="89">
        <f t="shared" si="895"/>
        <v>3.1009221856947988E-9</v>
      </c>
      <c r="D1857" s="90">
        <f t="shared" si="883"/>
        <v>7205.03</v>
      </c>
      <c r="E1857" s="91">
        <f t="shared" si="898"/>
        <v>7245.38</v>
      </c>
      <c r="F1857" s="92">
        <f t="shared" si="899"/>
        <v>46682</v>
      </c>
      <c r="G1857" s="93">
        <f t="shared" si="876"/>
        <v>5.6002542668107669E-3</v>
      </c>
      <c r="H1857" s="94">
        <f t="shared" si="900"/>
        <v>46741</v>
      </c>
      <c r="I1857" s="94">
        <f t="shared" si="877"/>
        <v>46741</v>
      </c>
      <c r="J1857" s="95">
        <f t="shared" si="884"/>
        <v>20</v>
      </c>
      <c r="K1857" s="95">
        <f t="shared" si="897"/>
        <v>15</v>
      </c>
      <c r="L1857" s="8">
        <f t="shared" si="885"/>
        <v>1.00419725</v>
      </c>
      <c r="M1857" s="96">
        <f t="shared" si="896"/>
        <v>1.0056002500000001</v>
      </c>
      <c r="N1857" s="96">
        <f t="shared" si="891"/>
        <v>1.3401301488858806</v>
      </c>
      <c r="O1857" s="89">
        <f t="shared" si="894"/>
        <v>1.34575501</v>
      </c>
      <c r="P1857" s="89">
        <f t="shared" si="878"/>
        <v>0</v>
      </c>
      <c r="Q1857" s="11">
        <f t="shared" si="888"/>
        <v>0</v>
      </c>
      <c r="R1857" s="7">
        <f t="shared" si="886"/>
        <v>0</v>
      </c>
      <c r="S1857" s="89">
        <f t="shared" si="893"/>
        <v>0</v>
      </c>
      <c r="T1857" s="98">
        <f t="shared" si="887"/>
        <v>8.5000000000000006E-2</v>
      </c>
      <c r="U1857" s="97">
        <f t="shared" si="892"/>
        <v>15</v>
      </c>
      <c r="V1857" s="97">
        <v>252</v>
      </c>
      <c r="W1857" s="96">
        <f t="shared" si="879"/>
        <v>1.0048677610000001</v>
      </c>
      <c r="X1857" s="89">
        <f t="shared" si="880"/>
        <v>0</v>
      </c>
      <c r="Y1857" s="137">
        <f t="shared" si="881"/>
        <v>0</v>
      </c>
      <c r="Z1857" s="99" t="str">
        <f t="shared" si="889"/>
        <v>J=</v>
      </c>
      <c r="AA1857" s="94">
        <f t="shared" si="890"/>
        <v>46741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882"/>
        <v>46734</v>
      </c>
      <c r="B1858" s="89">
        <f t="shared" si="875"/>
        <v>0</v>
      </c>
      <c r="C1858" s="89">
        <f t="shared" si="895"/>
        <v>3.1009221856947988E-9</v>
      </c>
      <c r="D1858" s="90">
        <f t="shared" si="883"/>
        <v>7205.03</v>
      </c>
      <c r="E1858" s="91">
        <f t="shared" si="898"/>
        <v>7245.38</v>
      </c>
      <c r="F1858" s="92">
        <f t="shared" si="899"/>
        <v>46682</v>
      </c>
      <c r="G1858" s="93">
        <f t="shared" si="876"/>
        <v>5.6002542668107669E-3</v>
      </c>
      <c r="H1858" s="94">
        <f t="shared" si="900"/>
        <v>46741</v>
      </c>
      <c r="I1858" s="94">
        <f t="shared" si="877"/>
        <v>46741</v>
      </c>
      <c r="J1858" s="95">
        <f t="shared" si="884"/>
        <v>20</v>
      </c>
      <c r="K1858" s="95">
        <f t="shared" si="897"/>
        <v>15</v>
      </c>
      <c r="L1858" s="8">
        <f t="shared" si="885"/>
        <v>1.00419725</v>
      </c>
      <c r="M1858" s="96">
        <f t="shared" si="896"/>
        <v>1.0056002500000001</v>
      </c>
      <c r="N1858" s="96">
        <f t="shared" si="891"/>
        <v>1.3401301488858806</v>
      </c>
      <c r="O1858" s="89">
        <f t="shared" si="894"/>
        <v>1.34575501</v>
      </c>
      <c r="P1858" s="89">
        <f t="shared" si="878"/>
        <v>0</v>
      </c>
      <c r="Q1858" s="11">
        <f t="shared" si="888"/>
        <v>0</v>
      </c>
      <c r="R1858" s="7">
        <f t="shared" si="886"/>
        <v>0</v>
      </c>
      <c r="S1858" s="89">
        <f t="shared" si="893"/>
        <v>0</v>
      </c>
      <c r="T1858" s="98">
        <f t="shared" si="887"/>
        <v>8.5000000000000006E-2</v>
      </c>
      <c r="U1858" s="97">
        <f t="shared" si="892"/>
        <v>15</v>
      </c>
      <c r="V1858" s="97">
        <v>252</v>
      </c>
      <c r="W1858" s="96">
        <f t="shared" si="879"/>
        <v>1.0048677610000001</v>
      </c>
      <c r="X1858" s="89">
        <f t="shared" si="880"/>
        <v>0</v>
      </c>
      <c r="Y1858" s="137">
        <f t="shared" si="881"/>
        <v>0</v>
      </c>
      <c r="Z1858" s="99" t="str">
        <f t="shared" si="889"/>
        <v>J=</v>
      </c>
      <c r="AA1858" s="94">
        <f t="shared" si="890"/>
        <v>46741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882"/>
        <v>46735</v>
      </c>
      <c r="B1859" s="89">
        <f t="shared" si="875"/>
        <v>0</v>
      </c>
      <c r="C1859" s="89">
        <f t="shared" si="895"/>
        <v>3.1009221856947988E-9</v>
      </c>
      <c r="D1859" s="90">
        <f t="shared" si="883"/>
        <v>7205.03</v>
      </c>
      <c r="E1859" s="91">
        <f t="shared" si="898"/>
        <v>7245.38</v>
      </c>
      <c r="F1859" s="92">
        <f t="shared" si="899"/>
        <v>46682</v>
      </c>
      <c r="G1859" s="93">
        <f t="shared" si="876"/>
        <v>5.6002542668107669E-3</v>
      </c>
      <c r="H1859" s="94">
        <f t="shared" si="900"/>
        <v>46741</v>
      </c>
      <c r="I1859" s="94">
        <f t="shared" si="877"/>
        <v>46741</v>
      </c>
      <c r="J1859" s="95">
        <f t="shared" si="884"/>
        <v>20</v>
      </c>
      <c r="K1859" s="95">
        <f t="shared" si="897"/>
        <v>16</v>
      </c>
      <c r="L1859" s="8">
        <f t="shared" si="885"/>
        <v>1.0044776900000001</v>
      </c>
      <c r="M1859" s="96">
        <f t="shared" si="896"/>
        <v>1.0056002500000001</v>
      </c>
      <c r="N1859" s="96">
        <f t="shared" si="891"/>
        <v>1.3401301488858806</v>
      </c>
      <c r="O1859" s="89">
        <f t="shared" si="894"/>
        <v>1.3461308299999999</v>
      </c>
      <c r="P1859" s="89">
        <f t="shared" si="878"/>
        <v>0</v>
      </c>
      <c r="Q1859" s="11">
        <f t="shared" si="888"/>
        <v>0</v>
      </c>
      <c r="R1859" s="7">
        <f t="shared" si="886"/>
        <v>0</v>
      </c>
      <c r="S1859" s="89">
        <f t="shared" si="893"/>
        <v>0</v>
      </c>
      <c r="T1859" s="98">
        <f t="shared" si="887"/>
        <v>8.5000000000000006E-2</v>
      </c>
      <c r="U1859" s="97">
        <f t="shared" si="892"/>
        <v>16</v>
      </c>
      <c r="V1859" s="97">
        <v>252</v>
      </c>
      <c r="W1859" s="96">
        <f t="shared" si="879"/>
        <v>1.0051931190000001</v>
      </c>
      <c r="X1859" s="89">
        <f t="shared" si="880"/>
        <v>0</v>
      </c>
      <c r="Y1859" s="137">
        <f t="shared" si="881"/>
        <v>0</v>
      </c>
      <c r="Z1859" s="99" t="str">
        <f t="shared" si="889"/>
        <v>J=</v>
      </c>
      <c r="AA1859" s="94">
        <f t="shared" si="890"/>
        <v>46741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882"/>
        <v>46736</v>
      </c>
      <c r="B1860" s="89">
        <f t="shared" si="875"/>
        <v>0</v>
      </c>
      <c r="C1860" s="89">
        <f t="shared" si="895"/>
        <v>3.1009221856947988E-9</v>
      </c>
      <c r="D1860" s="90">
        <f t="shared" si="883"/>
        <v>7205.03</v>
      </c>
      <c r="E1860" s="91">
        <f t="shared" si="898"/>
        <v>7245.38</v>
      </c>
      <c r="F1860" s="92">
        <f t="shared" si="899"/>
        <v>46682</v>
      </c>
      <c r="G1860" s="93">
        <f t="shared" si="876"/>
        <v>5.6002542668107669E-3</v>
      </c>
      <c r="H1860" s="94">
        <f t="shared" si="900"/>
        <v>46741</v>
      </c>
      <c r="I1860" s="94">
        <f t="shared" si="877"/>
        <v>46741</v>
      </c>
      <c r="J1860" s="95">
        <f t="shared" si="884"/>
        <v>20</v>
      </c>
      <c r="K1860" s="95">
        <f t="shared" si="897"/>
        <v>17</v>
      </c>
      <c r="L1860" s="8">
        <f t="shared" si="885"/>
        <v>1.00475822</v>
      </c>
      <c r="M1860" s="96">
        <f t="shared" si="896"/>
        <v>1.0056002500000001</v>
      </c>
      <c r="N1860" s="96">
        <f t="shared" si="891"/>
        <v>1.3401301488858806</v>
      </c>
      <c r="O1860" s="89">
        <f t="shared" si="894"/>
        <v>1.3465067799999999</v>
      </c>
      <c r="P1860" s="89">
        <f t="shared" si="878"/>
        <v>0</v>
      </c>
      <c r="Q1860" s="11">
        <f t="shared" si="888"/>
        <v>0</v>
      </c>
      <c r="R1860" s="7">
        <f t="shared" si="886"/>
        <v>0</v>
      </c>
      <c r="S1860" s="89">
        <f t="shared" si="893"/>
        <v>0</v>
      </c>
      <c r="T1860" s="98">
        <f t="shared" si="887"/>
        <v>8.5000000000000006E-2</v>
      </c>
      <c r="U1860" s="97">
        <f t="shared" si="892"/>
        <v>17</v>
      </c>
      <c r="V1860" s="97">
        <v>252</v>
      </c>
      <c r="W1860" s="96">
        <f t="shared" si="879"/>
        <v>1.005518583</v>
      </c>
      <c r="X1860" s="89">
        <f t="shared" si="880"/>
        <v>0</v>
      </c>
      <c r="Y1860" s="137">
        <f t="shared" si="881"/>
        <v>0</v>
      </c>
      <c r="Z1860" s="99" t="str">
        <f t="shared" si="889"/>
        <v>J=</v>
      </c>
      <c r="AA1860" s="94">
        <f t="shared" si="890"/>
        <v>46741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882"/>
        <v>46737</v>
      </c>
      <c r="B1861" s="89">
        <f t="shared" si="875"/>
        <v>0</v>
      </c>
      <c r="C1861" s="89">
        <f t="shared" si="895"/>
        <v>3.1009221856947988E-9</v>
      </c>
      <c r="D1861" s="90">
        <f t="shared" si="883"/>
        <v>7205.03</v>
      </c>
      <c r="E1861" s="91">
        <f t="shared" si="898"/>
        <v>7245.38</v>
      </c>
      <c r="F1861" s="92">
        <f t="shared" si="899"/>
        <v>46682</v>
      </c>
      <c r="G1861" s="93">
        <f t="shared" si="876"/>
        <v>5.6002542668107669E-3</v>
      </c>
      <c r="H1861" s="94">
        <f t="shared" si="900"/>
        <v>46741</v>
      </c>
      <c r="I1861" s="94">
        <f t="shared" si="877"/>
        <v>46741</v>
      </c>
      <c r="J1861" s="95">
        <f t="shared" si="884"/>
        <v>20</v>
      </c>
      <c r="K1861" s="95">
        <f t="shared" si="897"/>
        <v>18</v>
      </c>
      <c r="L1861" s="8">
        <f t="shared" si="885"/>
        <v>1.00503882</v>
      </c>
      <c r="M1861" s="96">
        <f t="shared" si="896"/>
        <v>1.0056002500000001</v>
      </c>
      <c r="N1861" s="96">
        <f t="shared" si="891"/>
        <v>1.3401301488858806</v>
      </c>
      <c r="O1861" s="89">
        <f t="shared" si="894"/>
        <v>1.34688282</v>
      </c>
      <c r="P1861" s="89">
        <f t="shared" si="878"/>
        <v>0</v>
      </c>
      <c r="Q1861" s="11">
        <f t="shared" si="888"/>
        <v>0</v>
      </c>
      <c r="R1861" s="7">
        <f t="shared" si="886"/>
        <v>0</v>
      </c>
      <c r="S1861" s="89">
        <f t="shared" si="893"/>
        <v>0</v>
      </c>
      <c r="T1861" s="98">
        <f t="shared" si="887"/>
        <v>8.5000000000000006E-2</v>
      </c>
      <c r="U1861" s="97">
        <f t="shared" si="892"/>
        <v>18</v>
      </c>
      <c r="V1861" s="97">
        <v>252</v>
      </c>
      <c r="W1861" s="96">
        <f t="shared" si="879"/>
        <v>1.005844153</v>
      </c>
      <c r="X1861" s="89">
        <f t="shared" si="880"/>
        <v>0</v>
      </c>
      <c r="Y1861" s="137">
        <f t="shared" si="881"/>
        <v>0</v>
      </c>
      <c r="Z1861" s="99" t="str">
        <f t="shared" si="889"/>
        <v>J=</v>
      </c>
      <c r="AA1861" s="94">
        <f t="shared" si="890"/>
        <v>46741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882"/>
        <v>46738</v>
      </c>
      <c r="B1862" s="89">
        <f t="shared" si="875"/>
        <v>0</v>
      </c>
      <c r="C1862" s="89">
        <f t="shared" si="895"/>
        <v>3.1009221856947988E-9</v>
      </c>
      <c r="D1862" s="90">
        <f t="shared" si="883"/>
        <v>7205.03</v>
      </c>
      <c r="E1862" s="91">
        <f t="shared" si="898"/>
        <v>7245.38</v>
      </c>
      <c r="F1862" s="92">
        <f t="shared" si="899"/>
        <v>46682</v>
      </c>
      <c r="G1862" s="93">
        <f t="shared" si="876"/>
        <v>5.6002542668107669E-3</v>
      </c>
      <c r="H1862" s="94">
        <f t="shared" si="900"/>
        <v>46741</v>
      </c>
      <c r="I1862" s="94">
        <f t="shared" si="877"/>
        <v>46741</v>
      </c>
      <c r="J1862" s="95">
        <f t="shared" si="884"/>
        <v>20</v>
      </c>
      <c r="K1862" s="95">
        <f t="shared" si="897"/>
        <v>19</v>
      </c>
      <c r="L1862" s="8">
        <f t="shared" si="885"/>
        <v>1.00531949</v>
      </c>
      <c r="M1862" s="96">
        <f t="shared" si="896"/>
        <v>1.0056002500000001</v>
      </c>
      <c r="N1862" s="96">
        <f t="shared" si="891"/>
        <v>1.3401301488858806</v>
      </c>
      <c r="O1862" s="89">
        <f t="shared" si="894"/>
        <v>1.3472589500000001</v>
      </c>
      <c r="P1862" s="89">
        <f t="shared" si="878"/>
        <v>0</v>
      </c>
      <c r="Q1862" s="11">
        <f t="shared" si="888"/>
        <v>0</v>
      </c>
      <c r="R1862" s="7">
        <f t="shared" si="886"/>
        <v>0</v>
      </c>
      <c r="S1862" s="89">
        <f t="shared" si="893"/>
        <v>0</v>
      </c>
      <c r="T1862" s="98">
        <f t="shared" si="887"/>
        <v>8.5000000000000006E-2</v>
      </c>
      <c r="U1862" s="97">
        <f t="shared" si="892"/>
        <v>19</v>
      </c>
      <c r="V1862" s="97">
        <v>252</v>
      </c>
      <c r="W1862" s="96">
        <f t="shared" si="879"/>
        <v>1.0061698269999999</v>
      </c>
      <c r="X1862" s="89">
        <f t="shared" si="880"/>
        <v>0</v>
      </c>
      <c r="Y1862" s="137">
        <f t="shared" si="881"/>
        <v>0</v>
      </c>
      <c r="Z1862" s="99" t="str">
        <f t="shared" si="889"/>
        <v>J=</v>
      </c>
      <c r="AA1862" s="94">
        <f t="shared" si="890"/>
        <v>46741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882"/>
        <v>46739</v>
      </c>
      <c r="B1863" s="89">
        <f t="shared" si="875"/>
        <v>0</v>
      </c>
      <c r="C1863" s="89">
        <f t="shared" si="895"/>
        <v>3.1009221856947988E-9</v>
      </c>
      <c r="D1863" s="90">
        <f t="shared" si="883"/>
        <v>7205.03</v>
      </c>
      <c r="E1863" s="91">
        <f t="shared" si="898"/>
        <v>7245.38</v>
      </c>
      <c r="F1863" s="92">
        <f t="shared" si="899"/>
        <v>46682</v>
      </c>
      <c r="G1863" s="93">
        <f t="shared" si="876"/>
        <v>5.6002542668107669E-3</v>
      </c>
      <c r="H1863" s="94">
        <f t="shared" si="900"/>
        <v>46741</v>
      </c>
      <c r="I1863" s="94">
        <f t="shared" si="877"/>
        <v>46741</v>
      </c>
      <c r="J1863" s="95">
        <f t="shared" si="884"/>
        <v>20</v>
      </c>
      <c r="K1863" s="95">
        <f t="shared" si="897"/>
        <v>20</v>
      </c>
      <c r="L1863" s="8">
        <f t="shared" si="885"/>
        <v>1.0056002500000001</v>
      </c>
      <c r="M1863" s="96">
        <f t="shared" si="896"/>
        <v>1.0056002500000001</v>
      </c>
      <c r="N1863" s="96">
        <f t="shared" si="891"/>
        <v>1.3401301488858806</v>
      </c>
      <c r="O1863" s="89">
        <f t="shared" si="894"/>
        <v>1.34763521</v>
      </c>
      <c r="P1863" s="89">
        <f t="shared" si="878"/>
        <v>0</v>
      </c>
      <c r="Q1863" s="11">
        <f t="shared" si="888"/>
        <v>0</v>
      </c>
      <c r="R1863" s="7">
        <f t="shared" si="886"/>
        <v>0</v>
      </c>
      <c r="S1863" s="89">
        <f t="shared" si="893"/>
        <v>0</v>
      </c>
      <c r="T1863" s="98">
        <f t="shared" si="887"/>
        <v>8.5000000000000006E-2</v>
      </c>
      <c r="U1863" s="97">
        <f t="shared" si="892"/>
        <v>20</v>
      </c>
      <c r="V1863" s="97">
        <v>252</v>
      </c>
      <c r="W1863" s="96">
        <f t="shared" si="879"/>
        <v>1.006495608</v>
      </c>
      <c r="X1863" s="89">
        <f t="shared" si="880"/>
        <v>0</v>
      </c>
      <c r="Y1863" s="137">
        <f t="shared" si="881"/>
        <v>0</v>
      </c>
      <c r="Z1863" s="99" t="str">
        <f t="shared" si="889"/>
        <v>J=</v>
      </c>
      <c r="AA1863" s="94">
        <f t="shared" si="890"/>
        <v>46741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882"/>
        <v>46740</v>
      </c>
      <c r="B1864" s="89">
        <f t="shared" si="875"/>
        <v>0</v>
      </c>
      <c r="C1864" s="89">
        <f t="shared" si="895"/>
        <v>3.1009221856947988E-9</v>
      </c>
      <c r="D1864" s="90">
        <f t="shared" si="883"/>
        <v>7205.03</v>
      </c>
      <c r="E1864" s="91">
        <f t="shared" si="898"/>
        <v>7245.38</v>
      </c>
      <c r="F1864" s="92">
        <f t="shared" si="899"/>
        <v>46682</v>
      </c>
      <c r="G1864" s="93">
        <f t="shared" si="876"/>
        <v>5.6002542668107669E-3</v>
      </c>
      <c r="H1864" s="94">
        <f t="shared" si="900"/>
        <v>46741</v>
      </c>
      <c r="I1864" s="94">
        <f t="shared" si="877"/>
        <v>46741</v>
      </c>
      <c r="J1864" s="95">
        <f t="shared" si="884"/>
        <v>20</v>
      </c>
      <c r="K1864" s="95">
        <f t="shared" si="897"/>
        <v>20</v>
      </c>
      <c r="L1864" s="8">
        <f t="shared" si="885"/>
        <v>1.0056002500000001</v>
      </c>
      <c r="M1864" s="96">
        <f t="shared" si="896"/>
        <v>1.0056002500000001</v>
      </c>
      <c r="N1864" s="96">
        <f t="shared" si="891"/>
        <v>1.3401301488858806</v>
      </c>
      <c r="O1864" s="89">
        <f t="shared" si="894"/>
        <v>1.34763521</v>
      </c>
      <c r="P1864" s="89">
        <f t="shared" si="878"/>
        <v>0</v>
      </c>
      <c r="Q1864" s="11">
        <f t="shared" si="888"/>
        <v>0</v>
      </c>
      <c r="R1864" s="7">
        <f t="shared" si="886"/>
        <v>0</v>
      </c>
      <c r="S1864" s="89">
        <f t="shared" si="893"/>
        <v>0</v>
      </c>
      <c r="T1864" s="98">
        <f t="shared" si="887"/>
        <v>8.5000000000000006E-2</v>
      </c>
      <c r="U1864" s="97">
        <f t="shared" si="892"/>
        <v>20</v>
      </c>
      <c r="V1864" s="97">
        <v>252</v>
      </c>
      <c r="W1864" s="96">
        <f t="shared" si="879"/>
        <v>1.006495608</v>
      </c>
      <c r="X1864" s="89">
        <f t="shared" si="880"/>
        <v>0</v>
      </c>
      <c r="Y1864" s="137">
        <f t="shared" si="881"/>
        <v>0</v>
      </c>
      <c r="Z1864" s="99" t="str">
        <f t="shared" si="889"/>
        <v>J=</v>
      </c>
      <c r="AA1864" s="94">
        <f t="shared" si="890"/>
        <v>46741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882"/>
        <v>46741</v>
      </c>
      <c r="B1865" s="89">
        <f t="shared" si="875"/>
        <v>0</v>
      </c>
      <c r="C1865" s="89">
        <f t="shared" si="895"/>
        <v>3.1009221856947988E-9</v>
      </c>
      <c r="D1865" s="90">
        <f t="shared" si="883"/>
        <v>7205.03</v>
      </c>
      <c r="E1865" s="91">
        <f t="shared" si="898"/>
        <v>7245.38</v>
      </c>
      <c r="F1865" s="92">
        <f t="shared" si="899"/>
        <v>46682</v>
      </c>
      <c r="G1865" s="93">
        <f t="shared" si="876"/>
        <v>5.6002542668107669E-3</v>
      </c>
      <c r="H1865" s="94">
        <f t="shared" si="900"/>
        <v>46772</v>
      </c>
      <c r="I1865" s="94">
        <f t="shared" si="877"/>
        <v>46741</v>
      </c>
      <c r="J1865" s="95">
        <f t="shared" si="884"/>
        <v>20</v>
      </c>
      <c r="K1865" s="95">
        <f t="shared" si="897"/>
        <v>20</v>
      </c>
      <c r="L1865" s="8">
        <f t="shared" si="885"/>
        <v>1.0056002500000001</v>
      </c>
      <c r="M1865" s="96">
        <f t="shared" si="896"/>
        <v>1.0056002500000001</v>
      </c>
      <c r="N1865" s="96">
        <f t="shared" si="891"/>
        <v>1.3401301488858806</v>
      </c>
      <c r="O1865" s="89">
        <f t="shared" si="894"/>
        <v>1.34763521</v>
      </c>
      <c r="P1865" s="89">
        <f t="shared" si="878"/>
        <v>0</v>
      </c>
      <c r="Q1865" s="11">
        <f t="shared" si="888"/>
        <v>61</v>
      </c>
      <c r="R1865" s="7">
        <f t="shared" si="886"/>
        <v>0.12155299999999999</v>
      </c>
      <c r="S1865" s="89">
        <f t="shared" si="893"/>
        <v>0</v>
      </c>
      <c r="T1865" s="98">
        <f t="shared" si="887"/>
        <v>8.5000000000000006E-2</v>
      </c>
      <c r="U1865" s="97">
        <f t="shared" si="892"/>
        <v>20</v>
      </c>
      <c r="V1865" s="97">
        <v>252</v>
      </c>
      <c r="W1865" s="96">
        <f t="shared" si="879"/>
        <v>1.006495608</v>
      </c>
      <c r="X1865" s="89">
        <f t="shared" si="880"/>
        <v>0</v>
      </c>
      <c r="Y1865" s="137">
        <f t="shared" si="881"/>
        <v>0</v>
      </c>
      <c r="Z1865" s="99" t="str">
        <f t="shared" si="889"/>
        <v>J=</v>
      </c>
      <c r="AA1865" s="94">
        <f t="shared" si="890"/>
        <v>46741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882"/>
        <v>46742</v>
      </c>
      <c r="B1866" s="89">
        <f t="shared" ref="B1866:B1929" si="901">(P1866+X1866)</f>
        <v>0</v>
      </c>
      <c r="C1866" s="89">
        <f t="shared" si="895"/>
        <v>3.1009221856947988E-9</v>
      </c>
      <c r="D1866" s="90">
        <f t="shared" si="883"/>
        <v>7205.03</v>
      </c>
      <c r="E1866" s="91">
        <f t="shared" si="898"/>
        <v>7245.38</v>
      </c>
      <c r="F1866" s="92">
        <f t="shared" si="899"/>
        <v>46711</v>
      </c>
      <c r="G1866" s="93">
        <f t="shared" ref="G1866:G1929" si="902">(E1866/D1866)-1</f>
        <v>5.6002542668107669E-3</v>
      </c>
      <c r="H1866" s="94">
        <f t="shared" si="900"/>
        <v>46772</v>
      </c>
      <c r="I1866" s="94">
        <f t="shared" ref="I1866:I1929" si="903">IF(A1866&gt;I1865,H1866,I1865)</f>
        <v>46772</v>
      </c>
      <c r="J1866" s="95">
        <f t="shared" si="884"/>
        <v>23</v>
      </c>
      <c r="K1866" s="95">
        <f t="shared" si="897"/>
        <v>1</v>
      </c>
      <c r="L1866" s="8">
        <f t="shared" si="885"/>
        <v>1.0002428299999999</v>
      </c>
      <c r="M1866" s="96">
        <f t="shared" si="896"/>
        <v>1.0056002500000001</v>
      </c>
      <c r="N1866" s="96">
        <f t="shared" si="891"/>
        <v>1.3476352127521789</v>
      </c>
      <c r="O1866" s="89">
        <f t="shared" si="894"/>
        <v>1.34796245</v>
      </c>
      <c r="P1866" s="89">
        <f t="shared" ref="P1866:P1929" si="904">TRUNC(C1866*O1866,8)</f>
        <v>0</v>
      </c>
      <c r="Q1866" s="11">
        <f t="shared" si="888"/>
        <v>0</v>
      </c>
      <c r="R1866" s="7">
        <f t="shared" si="886"/>
        <v>0</v>
      </c>
      <c r="S1866" s="89">
        <f t="shared" si="893"/>
        <v>0</v>
      </c>
      <c r="T1866" s="98">
        <f t="shared" si="887"/>
        <v>8.5000000000000006E-2</v>
      </c>
      <c r="U1866" s="97">
        <f t="shared" si="892"/>
        <v>1</v>
      </c>
      <c r="V1866" s="97">
        <v>252</v>
      </c>
      <c r="W1866" s="96">
        <f t="shared" ref="W1866:W1929" si="905">ROUND((1+T1866)^TRUNC((U1866/V1866),9),9)</f>
        <v>1.0003237819999999</v>
      </c>
      <c r="X1866" s="89">
        <f t="shared" ref="X1866:X1929" si="906">TRUNC((P1866*(W1866-1)),8)</f>
        <v>0</v>
      </c>
      <c r="Y1866" s="137">
        <f t="shared" ref="Y1866:Y1929" si="907">IF(AND(Q1866&gt;0,Z1866&lt;&gt;"INCORPJ="),S1866+X1866,0)</f>
        <v>0</v>
      </c>
      <c r="Z1866" s="99" t="str">
        <f t="shared" si="889"/>
        <v>J=</v>
      </c>
      <c r="AA1866" s="94">
        <f t="shared" si="890"/>
        <v>46772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08">(A1866+1)</f>
        <v>46743</v>
      </c>
      <c r="B1867" s="89">
        <f t="shared" si="901"/>
        <v>0</v>
      </c>
      <c r="C1867" s="89">
        <f t="shared" si="895"/>
        <v>3.1009221856947988E-9</v>
      </c>
      <c r="D1867" s="90">
        <f t="shared" ref="D1867:D1930" si="909">IF(E1867=E1866,D1866,E1866)</f>
        <v>7205.03</v>
      </c>
      <c r="E1867" s="91">
        <f t="shared" si="898"/>
        <v>7245.38</v>
      </c>
      <c r="F1867" s="92">
        <f t="shared" si="899"/>
        <v>46711</v>
      </c>
      <c r="G1867" s="93">
        <f t="shared" si="902"/>
        <v>5.6002542668107669E-3</v>
      </c>
      <c r="H1867" s="94">
        <f t="shared" si="900"/>
        <v>46772</v>
      </c>
      <c r="I1867" s="94">
        <f t="shared" si="903"/>
        <v>46772</v>
      </c>
      <c r="J1867" s="95">
        <f t="shared" ref="J1867:J1930" si="910">IF(I1867=I1866,J1866,NETWORKDAYS(I1866,I1867,$AD$201:$AD$502)-1)</f>
        <v>23</v>
      </c>
      <c r="K1867" s="95">
        <f t="shared" si="897"/>
        <v>2</v>
      </c>
      <c r="L1867" s="8">
        <f t="shared" ref="L1867:L1930" si="911">IF(E1867&lt;D1867,1,TRUNC((E1867/D1867)^TRUNC((K1867/J1867),9),8))</f>
        <v>1.0004857300000001</v>
      </c>
      <c r="M1867" s="96">
        <f t="shared" si="896"/>
        <v>1.0056002500000001</v>
      </c>
      <c r="N1867" s="96">
        <f t="shared" si="891"/>
        <v>1.3476352127521789</v>
      </c>
      <c r="O1867" s="89">
        <f t="shared" si="894"/>
        <v>1.3482897899999999</v>
      </c>
      <c r="P1867" s="89">
        <f t="shared" si="904"/>
        <v>0</v>
      </c>
      <c r="Q1867" s="11">
        <f t="shared" si="888"/>
        <v>0</v>
      </c>
      <c r="R1867" s="7">
        <f t="shared" ref="R1867:R1930" si="912">IF(Q1867&gt;0,VLOOKUP($A1867,$AD$10:$AI$200,6),0)</f>
        <v>0</v>
      </c>
      <c r="S1867" s="89">
        <f t="shared" si="893"/>
        <v>0</v>
      </c>
      <c r="T1867" s="98">
        <f t="shared" ref="T1867:T1930" si="913">(T1866)</f>
        <v>8.5000000000000006E-2</v>
      </c>
      <c r="U1867" s="97">
        <f t="shared" si="892"/>
        <v>2</v>
      </c>
      <c r="V1867" s="97">
        <v>252</v>
      </c>
      <c r="W1867" s="96">
        <f t="shared" si="905"/>
        <v>1.00064767</v>
      </c>
      <c r="X1867" s="89">
        <f t="shared" si="906"/>
        <v>0</v>
      </c>
      <c r="Y1867" s="137">
        <f t="shared" si="907"/>
        <v>0</v>
      </c>
      <c r="Z1867" s="99" t="str">
        <f t="shared" si="889"/>
        <v>J=</v>
      </c>
      <c r="AA1867" s="94">
        <f t="shared" si="890"/>
        <v>46772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08"/>
        <v>46744</v>
      </c>
      <c r="B1868" s="89">
        <f t="shared" si="901"/>
        <v>0</v>
      </c>
      <c r="C1868" s="89">
        <f t="shared" si="895"/>
        <v>3.1009221856947988E-9</v>
      </c>
      <c r="D1868" s="90">
        <f t="shared" si="909"/>
        <v>7205.03</v>
      </c>
      <c r="E1868" s="91">
        <f t="shared" si="898"/>
        <v>7245.38</v>
      </c>
      <c r="F1868" s="92">
        <f t="shared" si="899"/>
        <v>46711</v>
      </c>
      <c r="G1868" s="93">
        <f t="shared" si="902"/>
        <v>5.6002542668107669E-3</v>
      </c>
      <c r="H1868" s="94">
        <f t="shared" si="900"/>
        <v>46772</v>
      </c>
      <c r="I1868" s="94">
        <f t="shared" si="903"/>
        <v>46772</v>
      </c>
      <c r="J1868" s="95">
        <f t="shared" si="910"/>
        <v>23</v>
      </c>
      <c r="K1868" s="95">
        <f t="shared" si="897"/>
        <v>3</v>
      </c>
      <c r="L1868" s="8">
        <f t="shared" si="911"/>
        <v>1.0007286900000001</v>
      </c>
      <c r="M1868" s="96">
        <f t="shared" si="896"/>
        <v>1.0056002500000001</v>
      </c>
      <c r="N1868" s="96">
        <f t="shared" si="891"/>
        <v>1.3476352127521789</v>
      </c>
      <c r="O1868" s="89">
        <f t="shared" si="894"/>
        <v>1.3486172199999999</v>
      </c>
      <c r="P1868" s="89">
        <f t="shared" si="904"/>
        <v>0</v>
      </c>
      <c r="Q1868" s="11">
        <f t="shared" ref="Q1868:Q1931" si="914">IF(VLOOKUP(A1868,AD$10:AK$200,8)=VLOOKUP(A1867,AD$10:AK$200,8),0,VLOOKUP(A1868,AD$10:AK$200,8))</f>
        <v>0</v>
      </c>
      <c r="R1868" s="7">
        <f t="shared" si="912"/>
        <v>0</v>
      </c>
      <c r="S1868" s="89">
        <f t="shared" si="893"/>
        <v>0</v>
      </c>
      <c r="T1868" s="98">
        <f t="shared" si="913"/>
        <v>8.5000000000000006E-2</v>
      </c>
      <c r="U1868" s="97">
        <f t="shared" si="892"/>
        <v>3</v>
      </c>
      <c r="V1868" s="97">
        <v>252</v>
      </c>
      <c r="W1868" s="96">
        <f t="shared" si="905"/>
        <v>1.000971662</v>
      </c>
      <c r="X1868" s="89">
        <f t="shared" si="906"/>
        <v>0</v>
      </c>
      <c r="Y1868" s="137">
        <f t="shared" si="907"/>
        <v>0</v>
      </c>
      <c r="Z1868" s="99" t="str">
        <f t="shared" ref="Z1868:Z1931" si="915">IF($Q1867&gt;0,VLOOKUP($A1867,$AD$10:$AM$200,9),Z1867)</f>
        <v>J=</v>
      </c>
      <c r="AA1868" s="94">
        <f t="shared" ref="AA1868:AA1931" si="916">IF($Q1867&gt;0,VLOOKUP($A1867,$AD$10:$AM$200,10),AA1867)</f>
        <v>46772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08"/>
        <v>46745</v>
      </c>
      <c r="B1869" s="89">
        <f t="shared" si="901"/>
        <v>0</v>
      </c>
      <c r="C1869" s="89">
        <f t="shared" si="895"/>
        <v>3.1009221856947988E-9</v>
      </c>
      <c r="D1869" s="90">
        <f t="shared" si="909"/>
        <v>7205.03</v>
      </c>
      <c r="E1869" s="91">
        <f t="shared" si="898"/>
        <v>7245.38</v>
      </c>
      <c r="F1869" s="92">
        <f t="shared" si="899"/>
        <v>46711</v>
      </c>
      <c r="G1869" s="93">
        <f t="shared" si="902"/>
        <v>5.6002542668107669E-3</v>
      </c>
      <c r="H1869" s="94">
        <f t="shared" si="900"/>
        <v>46772</v>
      </c>
      <c r="I1869" s="94">
        <f t="shared" si="903"/>
        <v>46772</v>
      </c>
      <c r="J1869" s="95">
        <f t="shared" si="910"/>
        <v>23</v>
      </c>
      <c r="K1869" s="95">
        <f t="shared" si="897"/>
        <v>4</v>
      </c>
      <c r="L1869" s="8">
        <f t="shared" si="911"/>
        <v>1.00097171</v>
      </c>
      <c r="M1869" s="96">
        <f t="shared" si="896"/>
        <v>1.0056002500000001</v>
      </c>
      <c r="N1869" s="96">
        <f t="shared" si="891"/>
        <v>1.3476352127521789</v>
      </c>
      <c r="O1869" s="89">
        <f t="shared" si="894"/>
        <v>1.34894472</v>
      </c>
      <c r="P1869" s="89">
        <f t="shared" si="904"/>
        <v>0</v>
      </c>
      <c r="Q1869" s="11">
        <f t="shared" si="914"/>
        <v>0</v>
      </c>
      <c r="R1869" s="7">
        <f t="shared" si="912"/>
        <v>0</v>
      </c>
      <c r="S1869" s="89">
        <f t="shared" si="893"/>
        <v>0</v>
      </c>
      <c r="T1869" s="98">
        <f t="shared" si="913"/>
        <v>8.5000000000000006E-2</v>
      </c>
      <c r="U1869" s="97">
        <f t="shared" si="892"/>
        <v>4</v>
      </c>
      <c r="V1869" s="97">
        <v>252</v>
      </c>
      <c r="W1869" s="96">
        <f t="shared" si="905"/>
        <v>1.001295759</v>
      </c>
      <c r="X1869" s="89">
        <f t="shared" si="906"/>
        <v>0</v>
      </c>
      <c r="Y1869" s="137">
        <f t="shared" si="907"/>
        <v>0</v>
      </c>
      <c r="Z1869" s="99" t="str">
        <f t="shared" si="915"/>
        <v>J=</v>
      </c>
      <c r="AA1869" s="94">
        <f t="shared" si="916"/>
        <v>46772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08"/>
        <v>46746</v>
      </c>
      <c r="B1870" s="89">
        <f t="shared" si="901"/>
        <v>0</v>
      </c>
      <c r="C1870" s="89">
        <f t="shared" si="895"/>
        <v>3.1009221856947988E-9</v>
      </c>
      <c r="D1870" s="90">
        <f t="shared" si="909"/>
        <v>7205.03</v>
      </c>
      <c r="E1870" s="91">
        <f t="shared" si="898"/>
        <v>7245.38</v>
      </c>
      <c r="F1870" s="92">
        <f t="shared" si="899"/>
        <v>46711</v>
      </c>
      <c r="G1870" s="93">
        <f t="shared" si="902"/>
        <v>5.6002542668107669E-3</v>
      </c>
      <c r="H1870" s="94">
        <f t="shared" si="900"/>
        <v>46772</v>
      </c>
      <c r="I1870" s="94">
        <f t="shared" si="903"/>
        <v>46772</v>
      </c>
      <c r="J1870" s="95">
        <f t="shared" si="910"/>
        <v>23</v>
      </c>
      <c r="K1870" s="95">
        <f t="shared" si="897"/>
        <v>5</v>
      </c>
      <c r="L1870" s="8">
        <f t="shared" si="911"/>
        <v>1.00121478</v>
      </c>
      <c r="M1870" s="96">
        <f t="shared" si="896"/>
        <v>1.0056002500000001</v>
      </c>
      <c r="N1870" s="96">
        <f t="shared" si="891"/>
        <v>1.3476352127521789</v>
      </c>
      <c r="O1870" s="89">
        <f t="shared" si="894"/>
        <v>1.34927229</v>
      </c>
      <c r="P1870" s="89">
        <f t="shared" si="904"/>
        <v>0</v>
      </c>
      <c r="Q1870" s="11">
        <f t="shared" si="914"/>
        <v>0</v>
      </c>
      <c r="R1870" s="7">
        <f t="shared" si="912"/>
        <v>0</v>
      </c>
      <c r="S1870" s="89">
        <f t="shared" si="893"/>
        <v>0</v>
      </c>
      <c r="T1870" s="98">
        <f t="shared" si="913"/>
        <v>8.5000000000000006E-2</v>
      </c>
      <c r="U1870" s="97">
        <f t="shared" si="892"/>
        <v>5</v>
      </c>
      <c r="V1870" s="97">
        <v>252</v>
      </c>
      <c r="W1870" s="96">
        <f t="shared" si="905"/>
        <v>1.0016199610000001</v>
      </c>
      <c r="X1870" s="89">
        <f t="shared" si="906"/>
        <v>0</v>
      </c>
      <c r="Y1870" s="137">
        <f t="shared" si="907"/>
        <v>0</v>
      </c>
      <c r="Z1870" s="99" t="str">
        <f t="shared" si="915"/>
        <v>J=</v>
      </c>
      <c r="AA1870" s="94">
        <f t="shared" si="916"/>
        <v>46772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08"/>
        <v>46747</v>
      </c>
      <c r="B1871" s="89">
        <f t="shared" si="901"/>
        <v>0</v>
      </c>
      <c r="C1871" s="89">
        <f t="shared" si="895"/>
        <v>3.1009221856947988E-9</v>
      </c>
      <c r="D1871" s="90">
        <f t="shared" si="909"/>
        <v>7205.03</v>
      </c>
      <c r="E1871" s="91">
        <f t="shared" si="898"/>
        <v>7245.38</v>
      </c>
      <c r="F1871" s="92">
        <f t="shared" si="899"/>
        <v>46711</v>
      </c>
      <c r="G1871" s="93">
        <f t="shared" si="902"/>
        <v>5.6002542668107669E-3</v>
      </c>
      <c r="H1871" s="94">
        <f t="shared" si="900"/>
        <v>46772</v>
      </c>
      <c r="I1871" s="94">
        <f t="shared" si="903"/>
        <v>46772</v>
      </c>
      <c r="J1871" s="95">
        <f t="shared" si="910"/>
        <v>23</v>
      </c>
      <c r="K1871" s="95">
        <f t="shared" si="897"/>
        <v>5</v>
      </c>
      <c r="L1871" s="8">
        <f t="shared" si="911"/>
        <v>1.00121478</v>
      </c>
      <c r="M1871" s="96">
        <f t="shared" si="896"/>
        <v>1.0056002500000001</v>
      </c>
      <c r="N1871" s="96">
        <f t="shared" si="891"/>
        <v>1.3476352127521789</v>
      </c>
      <c r="O1871" s="89">
        <f t="shared" si="894"/>
        <v>1.34927229</v>
      </c>
      <c r="P1871" s="89">
        <f t="shared" si="904"/>
        <v>0</v>
      </c>
      <c r="Q1871" s="11">
        <f t="shared" si="914"/>
        <v>0</v>
      </c>
      <c r="R1871" s="7">
        <f t="shared" si="912"/>
        <v>0</v>
      </c>
      <c r="S1871" s="89">
        <f t="shared" si="893"/>
        <v>0</v>
      </c>
      <c r="T1871" s="98">
        <f t="shared" si="913"/>
        <v>8.5000000000000006E-2</v>
      </c>
      <c r="U1871" s="97">
        <f t="shared" si="892"/>
        <v>5</v>
      </c>
      <c r="V1871" s="97">
        <v>252</v>
      </c>
      <c r="W1871" s="96">
        <f t="shared" si="905"/>
        <v>1.0016199610000001</v>
      </c>
      <c r="X1871" s="89">
        <f t="shared" si="906"/>
        <v>0</v>
      </c>
      <c r="Y1871" s="137">
        <f t="shared" si="907"/>
        <v>0</v>
      </c>
      <c r="Z1871" s="99" t="str">
        <f t="shared" si="915"/>
        <v>J=</v>
      </c>
      <c r="AA1871" s="94">
        <f t="shared" si="916"/>
        <v>46772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08"/>
        <v>46748</v>
      </c>
      <c r="B1872" s="89">
        <f t="shared" si="901"/>
        <v>0</v>
      </c>
      <c r="C1872" s="89">
        <f t="shared" si="895"/>
        <v>3.1009221856947988E-9</v>
      </c>
      <c r="D1872" s="90">
        <f t="shared" si="909"/>
        <v>7205.03</v>
      </c>
      <c r="E1872" s="91">
        <f t="shared" si="898"/>
        <v>7245.38</v>
      </c>
      <c r="F1872" s="92">
        <f t="shared" si="899"/>
        <v>46711</v>
      </c>
      <c r="G1872" s="93">
        <f t="shared" si="902"/>
        <v>5.6002542668107669E-3</v>
      </c>
      <c r="H1872" s="94">
        <f t="shared" si="900"/>
        <v>46772</v>
      </c>
      <c r="I1872" s="94">
        <f t="shared" si="903"/>
        <v>46772</v>
      </c>
      <c r="J1872" s="95">
        <f t="shared" si="910"/>
        <v>23</v>
      </c>
      <c r="K1872" s="95">
        <f t="shared" si="897"/>
        <v>5</v>
      </c>
      <c r="L1872" s="8">
        <f t="shared" si="911"/>
        <v>1.00121478</v>
      </c>
      <c r="M1872" s="96">
        <f t="shared" si="896"/>
        <v>1.0056002500000001</v>
      </c>
      <c r="N1872" s="96">
        <f t="shared" si="891"/>
        <v>1.3476352127521789</v>
      </c>
      <c r="O1872" s="89">
        <f t="shared" si="894"/>
        <v>1.34927229</v>
      </c>
      <c r="P1872" s="89">
        <f t="shared" si="904"/>
        <v>0</v>
      </c>
      <c r="Q1872" s="11">
        <f t="shared" si="914"/>
        <v>0</v>
      </c>
      <c r="R1872" s="7">
        <f t="shared" si="912"/>
        <v>0</v>
      </c>
      <c r="S1872" s="89">
        <f t="shared" si="893"/>
        <v>0</v>
      </c>
      <c r="T1872" s="98">
        <f t="shared" si="913"/>
        <v>8.5000000000000006E-2</v>
      </c>
      <c r="U1872" s="97">
        <f t="shared" si="892"/>
        <v>5</v>
      </c>
      <c r="V1872" s="97">
        <v>252</v>
      </c>
      <c r="W1872" s="96">
        <f t="shared" si="905"/>
        <v>1.0016199610000001</v>
      </c>
      <c r="X1872" s="89">
        <f t="shared" si="906"/>
        <v>0</v>
      </c>
      <c r="Y1872" s="137">
        <f t="shared" si="907"/>
        <v>0</v>
      </c>
      <c r="Z1872" s="99" t="str">
        <f t="shared" si="915"/>
        <v>J=</v>
      </c>
      <c r="AA1872" s="94">
        <f t="shared" si="916"/>
        <v>46772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08"/>
        <v>46749</v>
      </c>
      <c r="B1873" s="89">
        <f t="shared" si="901"/>
        <v>0</v>
      </c>
      <c r="C1873" s="89">
        <f t="shared" si="895"/>
        <v>3.1009221856947988E-9</v>
      </c>
      <c r="D1873" s="90">
        <f t="shared" si="909"/>
        <v>7205.03</v>
      </c>
      <c r="E1873" s="91">
        <f t="shared" si="898"/>
        <v>7245.38</v>
      </c>
      <c r="F1873" s="92">
        <f t="shared" si="899"/>
        <v>46711</v>
      </c>
      <c r="G1873" s="93">
        <f t="shared" si="902"/>
        <v>5.6002542668107669E-3</v>
      </c>
      <c r="H1873" s="94">
        <f t="shared" si="900"/>
        <v>46772</v>
      </c>
      <c r="I1873" s="94">
        <f t="shared" si="903"/>
        <v>46772</v>
      </c>
      <c r="J1873" s="95">
        <f t="shared" si="910"/>
        <v>23</v>
      </c>
      <c r="K1873" s="95">
        <f t="shared" si="897"/>
        <v>6</v>
      </c>
      <c r="L1873" s="8">
        <f t="shared" si="911"/>
        <v>1.00145792</v>
      </c>
      <c r="M1873" s="96">
        <f t="shared" si="896"/>
        <v>1.0056002500000001</v>
      </c>
      <c r="N1873" s="96">
        <f t="shared" si="891"/>
        <v>1.3476352127521789</v>
      </c>
      <c r="O1873" s="89">
        <f t="shared" si="894"/>
        <v>1.34959995</v>
      </c>
      <c r="P1873" s="89">
        <f t="shared" si="904"/>
        <v>0</v>
      </c>
      <c r="Q1873" s="11">
        <f t="shared" si="914"/>
        <v>0</v>
      </c>
      <c r="R1873" s="7">
        <f t="shared" si="912"/>
        <v>0</v>
      </c>
      <c r="S1873" s="89">
        <f t="shared" si="893"/>
        <v>0</v>
      </c>
      <c r="T1873" s="98">
        <f t="shared" si="913"/>
        <v>8.5000000000000006E-2</v>
      </c>
      <c r="U1873" s="97">
        <f t="shared" si="892"/>
        <v>6</v>
      </c>
      <c r="V1873" s="97">
        <v>252</v>
      </c>
      <c r="W1873" s="96">
        <f t="shared" si="905"/>
        <v>1.0019442679999999</v>
      </c>
      <c r="X1873" s="89">
        <f t="shared" si="906"/>
        <v>0</v>
      </c>
      <c r="Y1873" s="137">
        <f t="shared" si="907"/>
        <v>0</v>
      </c>
      <c r="Z1873" s="99" t="str">
        <f t="shared" si="915"/>
        <v>J=</v>
      </c>
      <c r="AA1873" s="94">
        <f t="shared" si="916"/>
        <v>46772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08"/>
        <v>46750</v>
      </c>
      <c r="B1874" s="89">
        <f t="shared" si="901"/>
        <v>0</v>
      </c>
      <c r="C1874" s="89">
        <f t="shared" si="895"/>
        <v>3.1009221856947988E-9</v>
      </c>
      <c r="D1874" s="90">
        <f t="shared" si="909"/>
        <v>7205.03</v>
      </c>
      <c r="E1874" s="91">
        <f t="shared" si="898"/>
        <v>7245.38</v>
      </c>
      <c r="F1874" s="92">
        <f t="shared" si="899"/>
        <v>46711</v>
      </c>
      <c r="G1874" s="93">
        <f t="shared" si="902"/>
        <v>5.6002542668107669E-3</v>
      </c>
      <c r="H1874" s="94">
        <f t="shared" si="900"/>
        <v>46772</v>
      </c>
      <c r="I1874" s="94">
        <f t="shared" si="903"/>
        <v>46772</v>
      </c>
      <c r="J1874" s="95">
        <f t="shared" si="910"/>
        <v>23</v>
      </c>
      <c r="K1874" s="95">
        <f t="shared" si="897"/>
        <v>7</v>
      </c>
      <c r="L1874" s="8">
        <f t="shared" si="911"/>
        <v>1.00170111</v>
      </c>
      <c r="M1874" s="96">
        <f t="shared" si="896"/>
        <v>1.0056002500000001</v>
      </c>
      <c r="N1874" s="96">
        <f t="shared" si="891"/>
        <v>1.3476352127521789</v>
      </c>
      <c r="O1874" s="89">
        <f t="shared" si="894"/>
        <v>1.34992768</v>
      </c>
      <c r="P1874" s="89">
        <f t="shared" si="904"/>
        <v>0</v>
      </c>
      <c r="Q1874" s="11">
        <f t="shared" si="914"/>
        <v>0</v>
      </c>
      <c r="R1874" s="7">
        <f t="shared" si="912"/>
        <v>0</v>
      </c>
      <c r="S1874" s="89">
        <f t="shared" si="893"/>
        <v>0</v>
      </c>
      <c r="T1874" s="98">
        <f t="shared" si="913"/>
        <v>8.5000000000000006E-2</v>
      </c>
      <c r="U1874" s="97">
        <f t="shared" si="892"/>
        <v>7</v>
      </c>
      <c r="V1874" s="97">
        <v>252</v>
      </c>
      <c r="W1874" s="96">
        <f t="shared" si="905"/>
        <v>1.00226868</v>
      </c>
      <c r="X1874" s="89">
        <f t="shared" si="906"/>
        <v>0</v>
      </c>
      <c r="Y1874" s="137">
        <f t="shared" si="907"/>
        <v>0</v>
      </c>
      <c r="Z1874" s="99" t="str">
        <f t="shared" si="915"/>
        <v>J=</v>
      </c>
      <c r="AA1874" s="94">
        <f t="shared" si="916"/>
        <v>46772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08"/>
        <v>46751</v>
      </c>
      <c r="B1875" s="89">
        <f t="shared" si="901"/>
        <v>0</v>
      </c>
      <c r="C1875" s="89">
        <f t="shared" si="895"/>
        <v>3.1009221856947988E-9</v>
      </c>
      <c r="D1875" s="90">
        <f t="shared" si="909"/>
        <v>7205.03</v>
      </c>
      <c r="E1875" s="91">
        <f t="shared" si="898"/>
        <v>7245.38</v>
      </c>
      <c r="F1875" s="92">
        <f t="shared" si="899"/>
        <v>46711</v>
      </c>
      <c r="G1875" s="93">
        <f t="shared" si="902"/>
        <v>5.6002542668107669E-3</v>
      </c>
      <c r="H1875" s="94">
        <f t="shared" si="900"/>
        <v>46772</v>
      </c>
      <c r="I1875" s="94">
        <f t="shared" si="903"/>
        <v>46772</v>
      </c>
      <c r="J1875" s="95">
        <f t="shared" si="910"/>
        <v>23</v>
      </c>
      <c r="K1875" s="95">
        <f t="shared" si="897"/>
        <v>8</v>
      </c>
      <c r="L1875" s="8">
        <f t="shared" si="911"/>
        <v>1.00194436</v>
      </c>
      <c r="M1875" s="96">
        <f t="shared" si="896"/>
        <v>1.0056002500000001</v>
      </c>
      <c r="N1875" s="96">
        <f t="shared" si="891"/>
        <v>1.3476352127521789</v>
      </c>
      <c r="O1875" s="89">
        <f t="shared" si="894"/>
        <v>1.3502555000000001</v>
      </c>
      <c r="P1875" s="89">
        <f t="shared" si="904"/>
        <v>0</v>
      </c>
      <c r="Q1875" s="11">
        <f t="shared" si="914"/>
        <v>0</v>
      </c>
      <c r="R1875" s="7">
        <f t="shared" si="912"/>
        <v>0</v>
      </c>
      <c r="S1875" s="89">
        <f t="shared" si="893"/>
        <v>0</v>
      </c>
      <c r="T1875" s="98">
        <f t="shared" si="913"/>
        <v>8.5000000000000006E-2</v>
      </c>
      <c r="U1875" s="97">
        <f t="shared" si="892"/>
        <v>8</v>
      </c>
      <c r="V1875" s="97">
        <v>252</v>
      </c>
      <c r="W1875" s="96">
        <f t="shared" si="905"/>
        <v>1.0025931969999999</v>
      </c>
      <c r="X1875" s="89">
        <f t="shared" si="906"/>
        <v>0</v>
      </c>
      <c r="Y1875" s="137">
        <f t="shared" si="907"/>
        <v>0</v>
      </c>
      <c r="Z1875" s="99" t="str">
        <f t="shared" si="915"/>
        <v>J=</v>
      </c>
      <c r="AA1875" s="94">
        <f t="shared" si="916"/>
        <v>46772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08"/>
        <v>46752</v>
      </c>
      <c r="B1876" s="89">
        <f t="shared" si="901"/>
        <v>0</v>
      </c>
      <c r="C1876" s="89">
        <f t="shared" si="895"/>
        <v>3.1009221856947988E-9</v>
      </c>
      <c r="D1876" s="90">
        <f t="shared" si="909"/>
        <v>7205.03</v>
      </c>
      <c r="E1876" s="91">
        <f t="shared" si="898"/>
        <v>7245.38</v>
      </c>
      <c r="F1876" s="92">
        <f t="shared" si="899"/>
        <v>46711</v>
      </c>
      <c r="G1876" s="93">
        <f t="shared" si="902"/>
        <v>5.6002542668107669E-3</v>
      </c>
      <c r="H1876" s="94">
        <f t="shared" si="900"/>
        <v>46772</v>
      </c>
      <c r="I1876" s="94">
        <f t="shared" si="903"/>
        <v>46772</v>
      </c>
      <c r="J1876" s="95">
        <f t="shared" si="910"/>
        <v>23</v>
      </c>
      <c r="K1876" s="95">
        <f t="shared" si="897"/>
        <v>9</v>
      </c>
      <c r="L1876" s="8">
        <f t="shared" si="911"/>
        <v>1.0021876700000001</v>
      </c>
      <c r="M1876" s="96">
        <f t="shared" si="896"/>
        <v>1.0056002500000001</v>
      </c>
      <c r="N1876" s="96">
        <f t="shared" si="891"/>
        <v>1.3476352127521789</v>
      </c>
      <c r="O1876" s="89">
        <f t="shared" si="894"/>
        <v>1.3505833899999999</v>
      </c>
      <c r="P1876" s="89">
        <f t="shared" si="904"/>
        <v>0</v>
      </c>
      <c r="Q1876" s="11">
        <f t="shared" si="914"/>
        <v>0</v>
      </c>
      <c r="R1876" s="7">
        <f t="shared" si="912"/>
        <v>0</v>
      </c>
      <c r="S1876" s="89">
        <f t="shared" si="893"/>
        <v>0</v>
      </c>
      <c r="T1876" s="98">
        <f t="shared" si="913"/>
        <v>8.5000000000000006E-2</v>
      </c>
      <c r="U1876" s="97">
        <f t="shared" si="892"/>
        <v>9</v>
      </c>
      <c r="V1876" s="97">
        <v>252</v>
      </c>
      <c r="W1876" s="96">
        <f t="shared" si="905"/>
        <v>1.0029178190000001</v>
      </c>
      <c r="X1876" s="89">
        <f t="shared" si="906"/>
        <v>0</v>
      </c>
      <c r="Y1876" s="137">
        <f t="shared" si="907"/>
        <v>0</v>
      </c>
      <c r="Z1876" s="99" t="str">
        <f t="shared" si="915"/>
        <v>J=</v>
      </c>
      <c r="AA1876" s="94">
        <f t="shared" si="916"/>
        <v>46772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08"/>
        <v>46753</v>
      </c>
      <c r="B1877" s="89">
        <f t="shared" si="901"/>
        <v>0</v>
      </c>
      <c r="C1877" s="89">
        <f t="shared" si="895"/>
        <v>3.1009221856947988E-9</v>
      </c>
      <c r="D1877" s="90">
        <f t="shared" si="909"/>
        <v>7205.03</v>
      </c>
      <c r="E1877" s="91">
        <f t="shared" si="898"/>
        <v>7245.38</v>
      </c>
      <c r="F1877" s="92">
        <f t="shared" si="899"/>
        <v>46711</v>
      </c>
      <c r="G1877" s="93">
        <f t="shared" si="902"/>
        <v>5.6002542668107669E-3</v>
      </c>
      <c r="H1877" s="94">
        <f t="shared" si="900"/>
        <v>46772</v>
      </c>
      <c r="I1877" s="94">
        <f t="shared" si="903"/>
        <v>46772</v>
      </c>
      <c r="J1877" s="95">
        <f t="shared" si="910"/>
        <v>23</v>
      </c>
      <c r="K1877" s="95">
        <f t="shared" si="897"/>
        <v>10</v>
      </c>
      <c r="L1877" s="8">
        <f t="shared" si="911"/>
        <v>1.00243105</v>
      </c>
      <c r="M1877" s="96">
        <f t="shared" si="896"/>
        <v>1.0056002500000001</v>
      </c>
      <c r="N1877" s="96">
        <f t="shared" si="891"/>
        <v>1.3476352127521789</v>
      </c>
      <c r="O1877" s="89">
        <f t="shared" si="894"/>
        <v>1.3509113800000001</v>
      </c>
      <c r="P1877" s="89">
        <f t="shared" si="904"/>
        <v>0</v>
      </c>
      <c r="Q1877" s="11">
        <f t="shared" si="914"/>
        <v>0</v>
      </c>
      <c r="R1877" s="7">
        <f t="shared" si="912"/>
        <v>0</v>
      </c>
      <c r="S1877" s="89">
        <f t="shared" si="893"/>
        <v>0</v>
      </c>
      <c r="T1877" s="98">
        <f t="shared" si="913"/>
        <v>8.5000000000000006E-2</v>
      </c>
      <c r="U1877" s="97">
        <f t="shared" si="892"/>
        <v>10</v>
      </c>
      <c r="V1877" s="97">
        <v>252</v>
      </c>
      <c r="W1877" s="96">
        <f t="shared" si="905"/>
        <v>1.0032425469999999</v>
      </c>
      <c r="X1877" s="89">
        <f t="shared" si="906"/>
        <v>0</v>
      </c>
      <c r="Y1877" s="137">
        <f t="shared" si="907"/>
        <v>0</v>
      </c>
      <c r="Z1877" s="99" t="str">
        <f t="shared" si="915"/>
        <v>J=</v>
      </c>
      <c r="AA1877" s="94">
        <f t="shared" si="916"/>
        <v>46772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08"/>
        <v>46754</v>
      </c>
      <c r="B1878" s="89">
        <f t="shared" si="901"/>
        <v>0</v>
      </c>
      <c r="C1878" s="89">
        <f t="shared" si="895"/>
        <v>3.1009221856947988E-9</v>
      </c>
      <c r="D1878" s="90">
        <f t="shared" si="909"/>
        <v>7205.03</v>
      </c>
      <c r="E1878" s="91">
        <f t="shared" si="898"/>
        <v>7245.38</v>
      </c>
      <c r="F1878" s="92">
        <f t="shared" si="899"/>
        <v>46711</v>
      </c>
      <c r="G1878" s="93">
        <f t="shared" si="902"/>
        <v>5.6002542668107669E-3</v>
      </c>
      <c r="H1878" s="94">
        <f t="shared" si="900"/>
        <v>46772</v>
      </c>
      <c r="I1878" s="94">
        <f t="shared" si="903"/>
        <v>46772</v>
      </c>
      <c r="J1878" s="95">
        <f t="shared" si="910"/>
        <v>23</v>
      </c>
      <c r="K1878" s="95">
        <f t="shared" si="897"/>
        <v>10</v>
      </c>
      <c r="L1878" s="8">
        <f t="shared" si="911"/>
        <v>1.00243105</v>
      </c>
      <c r="M1878" s="96">
        <f t="shared" si="896"/>
        <v>1.0056002500000001</v>
      </c>
      <c r="N1878" s="96">
        <f t="shared" si="891"/>
        <v>1.3476352127521789</v>
      </c>
      <c r="O1878" s="89">
        <f t="shared" si="894"/>
        <v>1.3509113800000001</v>
      </c>
      <c r="P1878" s="89">
        <f t="shared" si="904"/>
        <v>0</v>
      </c>
      <c r="Q1878" s="11">
        <f t="shared" si="914"/>
        <v>0</v>
      </c>
      <c r="R1878" s="7">
        <f t="shared" si="912"/>
        <v>0</v>
      </c>
      <c r="S1878" s="89">
        <f t="shared" si="893"/>
        <v>0</v>
      </c>
      <c r="T1878" s="98">
        <f t="shared" si="913"/>
        <v>8.5000000000000006E-2</v>
      </c>
      <c r="U1878" s="97">
        <f t="shared" si="892"/>
        <v>10</v>
      </c>
      <c r="V1878" s="97">
        <v>252</v>
      </c>
      <c r="W1878" s="96">
        <f t="shared" si="905"/>
        <v>1.0032425469999999</v>
      </c>
      <c r="X1878" s="89">
        <f t="shared" si="906"/>
        <v>0</v>
      </c>
      <c r="Y1878" s="137">
        <f t="shared" si="907"/>
        <v>0</v>
      </c>
      <c r="Z1878" s="99" t="str">
        <f t="shared" si="915"/>
        <v>J=</v>
      </c>
      <c r="AA1878" s="94">
        <f t="shared" si="916"/>
        <v>46772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08"/>
        <v>46755</v>
      </c>
      <c r="B1879" s="89">
        <f t="shared" si="901"/>
        <v>0</v>
      </c>
      <c r="C1879" s="89">
        <f t="shared" si="895"/>
        <v>3.1009221856947988E-9</v>
      </c>
      <c r="D1879" s="90">
        <f t="shared" si="909"/>
        <v>7205.03</v>
      </c>
      <c r="E1879" s="91">
        <f t="shared" si="898"/>
        <v>7245.38</v>
      </c>
      <c r="F1879" s="92">
        <f t="shared" si="899"/>
        <v>46711</v>
      </c>
      <c r="G1879" s="93">
        <f t="shared" si="902"/>
        <v>5.6002542668107669E-3</v>
      </c>
      <c r="H1879" s="94">
        <f t="shared" si="900"/>
        <v>46772</v>
      </c>
      <c r="I1879" s="94">
        <f t="shared" si="903"/>
        <v>46772</v>
      </c>
      <c r="J1879" s="95">
        <f t="shared" si="910"/>
        <v>23</v>
      </c>
      <c r="K1879" s="95">
        <f t="shared" si="897"/>
        <v>10</v>
      </c>
      <c r="L1879" s="8">
        <f t="shared" si="911"/>
        <v>1.00243105</v>
      </c>
      <c r="M1879" s="96">
        <f t="shared" si="896"/>
        <v>1.0056002500000001</v>
      </c>
      <c r="N1879" s="96">
        <f t="shared" si="891"/>
        <v>1.3476352127521789</v>
      </c>
      <c r="O1879" s="89">
        <f t="shared" si="894"/>
        <v>1.3509113800000001</v>
      </c>
      <c r="P1879" s="89">
        <f t="shared" si="904"/>
        <v>0</v>
      </c>
      <c r="Q1879" s="11">
        <f t="shared" si="914"/>
        <v>0</v>
      </c>
      <c r="R1879" s="7">
        <f t="shared" si="912"/>
        <v>0</v>
      </c>
      <c r="S1879" s="89">
        <f t="shared" si="893"/>
        <v>0</v>
      </c>
      <c r="T1879" s="98">
        <f t="shared" si="913"/>
        <v>8.5000000000000006E-2</v>
      </c>
      <c r="U1879" s="97">
        <f t="shared" si="892"/>
        <v>10</v>
      </c>
      <c r="V1879" s="97">
        <v>252</v>
      </c>
      <c r="W1879" s="96">
        <f t="shared" si="905"/>
        <v>1.0032425469999999</v>
      </c>
      <c r="X1879" s="89">
        <f t="shared" si="906"/>
        <v>0</v>
      </c>
      <c r="Y1879" s="137">
        <f t="shared" si="907"/>
        <v>0</v>
      </c>
      <c r="Z1879" s="99" t="str">
        <f t="shared" si="915"/>
        <v>J=</v>
      </c>
      <c r="AA1879" s="94">
        <f t="shared" si="916"/>
        <v>46772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08"/>
        <v>46756</v>
      </c>
      <c r="B1880" s="89">
        <f t="shared" si="901"/>
        <v>0</v>
      </c>
      <c r="C1880" s="89">
        <f t="shared" si="895"/>
        <v>3.1009221856947988E-9</v>
      </c>
      <c r="D1880" s="90">
        <f t="shared" si="909"/>
        <v>7205.03</v>
      </c>
      <c r="E1880" s="91">
        <f t="shared" si="898"/>
        <v>7245.38</v>
      </c>
      <c r="F1880" s="92">
        <f t="shared" si="899"/>
        <v>46711</v>
      </c>
      <c r="G1880" s="93">
        <f t="shared" si="902"/>
        <v>5.6002542668107669E-3</v>
      </c>
      <c r="H1880" s="94">
        <f t="shared" si="900"/>
        <v>46772</v>
      </c>
      <c r="I1880" s="94">
        <f t="shared" si="903"/>
        <v>46772</v>
      </c>
      <c r="J1880" s="95">
        <f t="shared" si="910"/>
        <v>23</v>
      </c>
      <c r="K1880" s="95">
        <f t="shared" si="897"/>
        <v>11</v>
      </c>
      <c r="L1880" s="8">
        <f t="shared" si="911"/>
        <v>1.00267448</v>
      </c>
      <c r="M1880" s="96">
        <f t="shared" si="896"/>
        <v>1.0056002500000001</v>
      </c>
      <c r="N1880" s="96">
        <f t="shared" si="891"/>
        <v>1.3476352127521789</v>
      </c>
      <c r="O1880" s="89">
        <f t="shared" si="894"/>
        <v>1.3512394299999999</v>
      </c>
      <c r="P1880" s="89">
        <f t="shared" si="904"/>
        <v>0</v>
      </c>
      <c r="Q1880" s="11">
        <f t="shared" si="914"/>
        <v>0</v>
      </c>
      <c r="R1880" s="7">
        <f t="shared" si="912"/>
        <v>0</v>
      </c>
      <c r="S1880" s="89">
        <f t="shared" si="893"/>
        <v>0</v>
      </c>
      <c r="T1880" s="98">
        <f t="shared" si="913"/>
        <v>8.5000000000000006E-2</v>
      </c>
      <c r="U1880" s="97">
        <f t="shared" si="892"/>
        <v>11</v>
      </c>
      <c r="V1880" s="97">
        <v>252</v>
      </c>
      <c r="W1880" s="96">
        <f t="shared" si="905"/>
        <v>1.0035673789999999</v>
      </c>
      <c r="X1880" s="89">
        <f t="shared" si="906"/>
        <v>0</v>
      </c>
      <c r="Y1880" s="137">
        <f t="shared" si="907"/>
        <v>0</v>
      </c>
      <c r="Z1880" s="99" t="str">
        <f t="shared" si="915"/>
        <v>J=</v>
      </c>
      <c r="AA1880" s="94">
        <f t="shared" si="916"/>
        <v>46772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08"/>
        <v>46757</v>
      </c>
      <c r="B1881" s="89">
        <f t="shared" si="901"/>
        <v>0</v>
      </c>
      <c r="C1881" s="89">
        <f t="shared" si="895"/>
        <v>3.1009221856947988E-9</v>
      </c>
      <c r="D1881" s="90">
        <f t="shared" si="909"/>
        <v>7205.03</v>
      </c>
      <c r="E1881" s="91">
        <f t="shared" si="898"/>
        <v>7245.38</v>
      </c>
      <c r="F1881" s="92">
        <f t="shared" si="899"/>
        <v>46711</v>
      </c>
      <c r="G1881" s="93">
        <f t="shared" si="902"/>
        <v>5.6002542668107669E-3</v>
      </c>
      <c r="H1881" s="94">
        <f t="shared" si="900"/>
        <v>46772</v>
      </c>
      <c r="I1881" s="94">
        <f t="shared" si="903"/>
        <v>46772</v>
      </c>
      <c r="J1881" s="95">
        <f t="shared" si="910"/>
        <v>23</v>
      </c>
      <c r="K1881" s="95">
        <f t="shared" si="897"/>
        <v>12</v>
      </c>
      <c r="L1881" s="8">
        <f t="shared" si="911"/>
        <v>1.00291796</v>
      </c>
      <c r="M1881" s="96">
        <f t="shared" si="896"/>
        <v>1.0056002500000001</v>
      </c>
      <c r="N1881" s="96">
        <f t="shared" si="891"/>
        <v>1.3476352127521789</v>
      </c>
      <c r="O1881" s="89">
        <f t="shared" si="894"/>
        <v>1.35156755</v>
      </c>
      <c r="P1881" s="89">
        <f t="shared" si="904"/>
        <v>0</v>
      </c>
      <c r="Q1881" s="11">
        <f t="shared" si="914"/>
        <v>0</v>
      </c>
      <c r="R1881" s="7">
        <f t="shared" si="912"/>
        <v>0</v>
      </c>
      <c r="S1881" s="89">
        <f t="shared" si="893"/>
        <v>0</v>
      </c>
      <c r="T1881" s="98">
        <f t="shared" si="913"/>
        <v>8.5000000000000006E-2</v>
      </c>
      <c r="U1881" s="97">
        <f t="shared" si="892"/>
        <v>12</v>
      </c>
      <c r="V1881" s="97">
        <v>252</v>
      </c>
      <c r="W1881" s="96">
        <f t="shared" si="905"/>
        <v>1.003892317</v>
      </c>
      <c r="X1881" s="89">
        <f t="shared" si="906"/>
        <v>0</v>
      </c>
      <c r="Y1881" s="137">
        <f t="shared" si="907"/>
        <v>0</v>
      </c>
      <c r="Z1881" s="99" t="str">
        <f t="shared" si="915"/>
        <v>J=</v>
      </c>
      <c r="AA1881" s="94">
        <f t="shared" si="916"/>
        <v>46772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08"/>
        <v>46758</v>
      </c>
      <c r="B1882" s="89">
        <f t="shared" si="901"/>
        <v>0</v>
      </c>
      <c r="C1882" s="89">
        <f t="shared" si="895"/>
        <v>3.1009221856947988E-9</v>
      </c>
      <c r="D1882" s="90">
        <f t="shared" si="909"/>
        <v>7205.03</v>
      </c>
      <c r="E1882" s="91">
        <f t="shared" si="898"/>
        <v>7245.38</v>
      </c>
      <c r="F1882" s="92">
        <f t="shared" si="899"/>
        <v>46711</v>
      </c>
      <c r="G1882" s="93">
        <f t="shared" si="902"/>
        <v>5.6002542668107669E-3</v>
      </c>
      <c r="H1882" s="94">
        <f t="shared" si="900"/>
        <v>46772</v>
      </c>
      <c r="I1882" s="94">
        <f t="shared" si="903"/>
        <v>46772</v>
      </c>
      <c r="J1882" s="95">
        <f t="shared" si="910"/>
        <v>23</v>
      </c>
      <c r="K1882" s="95">
        <f t="shared" si="897"/>
        <v>13</v>
      </c>
      <c r="L1882" s="8">
        <f t="shared" si="911"/>
        <v>1.00316151</v>
      </c>
      <c r="M1882" s="96">
        <f t="shared" si="896"/>
        <v>1.0056002500000001</v>
      </c>
      <c r="N1882" s="96">
        <f t="shared" si="891"/>
        <v>1.3476352127521789</v>
      </c>
      <c r="O1882" s="89">
        <f t="shared" si="894"/>
        <v>1.3518957700000001</v>
      </c>
      <c r="P1882" s="89">
        <f t="shared" si="904"/>
        <v>0</v>
      </c>
      <c r="Q1882" s="11">
        <f t="shared" si="914"/>
        <v>0</v>
      </c>
      <c r="R1882" s="7">
        <f t="shared" si="912"/>
        <v>0</v>
      </c>
      <c r="S1882" s="89">
        <f t="shared" si="893"/>
        <v>0</v>
      </c>
      <c r="T1882" s="98">
        <f t="shared" si="913"/>
        <v>8.5000000000000006E-2</v>
      </c>
      <c r="U1882" s="97">
        <f t="shared" si="892"/>
        <v>13</v>
      </c>
      <c r="V1882" s="97">
        <v>252</v>
      </c>
      <c r="W1882" s="96">
        <f t="shared" si="905"/>
        <v>1.0042173590000001</v>
      </c>
      <c r="X1882" s="89">
        <f t="shared" si="906"/>
        <v>0</v>
      </c>
      <c r="Y1882" s="137">
        <f t="shared" si="907"/>
        <v>0</v>
      </c>
      <c r="Z1882" s="99" t="str">
        <f t="shared" si="915"/>
        <v>J=</v>
      </c>
      <c r="AA1882" s="94">
        <f t="shared" si="916"/>
        <v>46772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08"/>
        <v>46759</v>
      </c>
      <c r="B1883" s="89">
        <f t="shared" si="901"/>
        <v>0</v>
      </c>
      <c r="C1883" s="89">
        <f t="shared" si="895"/>
        <v>3.1009221856947988E-9</v>
      </c>
      <c r="D1883" s="90">
        <f t="shared" si="909"/>
        <v>7205.03</v>
      </c>
      <c r="E1883" s="91">
        <f t="shared" si="898"/>
        <v>7245.38</v>
      </c>
      <c r="F1883" s="92">
        <f t="shared" si="899"/>
        <v>46711</v>
      </c>
      <c r="G1883" s="93">
        <f t="shared" si="902"/>
        <v>5.6002542668107669E-3</v>
      </c>
      <c r="H1883" s="94">
        <f t="shared" si="900"/>
        <v>46772</v>
      </c>
      <c r="I1883" s="94">
        <f t="shared" si="903"/>
        <v>46772</v>
      </c>
      <c r="J1883" s="95">
        <f t="shared" si="910"/>
        <v>23</v>
      </c>
      <c r="K1883" s="95">
        <f t="shared" si="897"/>
        <v>14</v>
      </c>
      <c r="L1883" s="8">
        <f t="shared" si="911"/>
        <v>1.00340512</v>
      </c>
      <c r="M1883" s="96">
        <f t="shared" si="896"/>
        <v>1.0056002500000001</v>
      </c>
      <c r="N1883" s="96">
        <f t="shared" si="891"/>
        <v>1.3476352127521789</v>
      </c>
      <c r="O1883" s="89">
        <f t="shared" si="894"/>
        <v>1.3522240699999999</v>
      </c>
      <c r="P1883" s="89">
        <f t="shared" si="904"/>
        <v>0</v>
      </c>
      <c r="Q1883" s="11">
        <f t="shared" si="914"/>
        <v>0</v>
      </c>
      <c r="R1883" s="7">
        <f t="shared" si="912"/>
        <v>0</v>
      </c>
      <c r="S1883" s="89">
        <f t="shared" si="893"/>
        <v>0</v>
      </c>
      <c r="T1883" s="98">
        <f t="shared" si="913"/>
        <v>8.5000000000000006E-2</v>
      </c>
      <c r="U1883" s="97">
        <f t="shared" si="892"/>
        <v>14</v>
      </c>
      <c r="V1883" s="97">
        <v>252</v>
      </c>
      <c r="W1883" s="96">
        <f t="shared" si="905"/>
        <v>1.0045425079999999</v>
      </c>
      <c r="X1883" s="89">
        <f t="shared" si="906"/>
        <v>0</v>
      </c>
      <c r="Y1883" s="137">
        <f t="shared" si="907"/>
        <v>0</v>
      </c>
      <c r="Z1883" s="99" t="str">
        <f t="shared" si="915"/>
        <v>J=</v>
      </c>
      <c r="AA1883" s="94">
        <f t="shared" si="916"/>
        <v>46772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08"/>
        <v>46760</v>
      </c>
      <c r="B1884" s="89">
        <f t="shared" si="901"/>
        <v>0</v>
      </c>
      <c r="C1884" s="89">
        <f t="shared" si="895"/>
        <v>3.1009221856947988E-9</v>
      </c>
      <c r="D1884" s="90">
        <f t="shared" si="909"/>
        <v>7205.03</v>
      </c>
      <c r="E1884" s="91">
        <f t="shared" si="898"/>
        <v>7245.38</v>
      </c>
      <c r="F1884" s="92">
        <f t="shared" si="899"/>
        <v>46711</v>
      </c>
      <c r="G1884" s="93">
        <f t="shared" si="902"/>
        <v>5.6002542668107669E-3</v>
      </c>
      <c r="H1884" s="94">
        <f t="shared" si="900"/>
        <v>46772</v>
      </c>
      <c r="I1884" s="94">
        <f t="shared" si="903"/>
        <v>46772</v>
      </c>
      <c r="J1884" s="95">
        <f t="shared" si="910"/>
        <v>23</v>
      </c>
      <c r="K1884" s="95">
        <f t="shared" si="897"/>
        <v>15</v>
      </c>
      <c r="L1884" s="8">
        <f t="shared" si="911"/>
        <v>1.00364879</v>
      </c>
      <c r="M1884" s="96">
        <f t="shared" si="896"/>
        <v>1.0056002500000001</v>
      </c>
      <c r="N1884" s="96">
        <f t="shared" si="891"/>
        <v>1.3476352127521789</v>
      </c>
      <c r="O1884" s="89">
        <f t="shared" si="894"/>
        <v>1.3525524499999999</v>
      </c>
      <c r="P1884" s="89">
        <f t="shared" si="904"/>
        <v>0</v>
      </c>
      <c r="Q1884" s="11">
        <f t="shared" si="914"/>
        <v>0</v>
      </c>
      <c r="R1884" s="7">
        <f t="shared" si="912"/>
        <v>0</v>
      </c>
      <c r="S1884" s="89">
        <f t="shared" si="893"/>
        <v>0</v>
      </c>
      <c r="T1884" s="98">
        <f t="shared" si="913"/>
        <v>8.5000000000000006E-2</v>
      </c>
      <c r="U1884" s="97">
        <f t="shared" si="892"/>
        <v>15</v>
      </c>
      <c r="V1884" s="97">
        <v>252</v>
      </c>
      <c r="W1884" s="96">
        <f t="shared" si="905"/>
        <v>1.0048677610000001</v>
      </c>
      <c r="X1884" s="89">
        <f t="shared" si="906"/>
        <v>0</v>
      </c>
      <c r="Y1884" s="137">
        <f t="shared" si="907"/>
        <v>0</v>
      </c>
      <c r="Z1884" s="99" t="str">
        <f t="shared" si="915"/>
        <v>J=</v>
      </c>
      <c r="AA1884" s="94">
        <f t="shared" si="916"/>
        <v>46772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08"/>
        <v>46761</v>
      </c>
      <c r="B1885" s="89">
        <f t="shared" si="901"/>
        <v>0</v>
      </c>
      <c r="C1885" s="89">
        <f t="shared" si="895"/>
        <v>3.1009221856947988E-9</v>
      </c>
      <c r="D1885" s="90">
        <f t="shared" si="909"/>
        <v>7205.03</v>
      </c>
      <c r="E1885" s="91">
        <f t="shared" si="898"/>
        <v>7245.38</v>
      </c>
      <c r="F1885" s="92">
        <f t="shared" si="899"/>
        <v>46711</v>
      </c>
      <c r="G1885" s="93">
        <f t="shared" si="902"/>
        <v>5.6002542668107669E-3</v>
      </c>
      <c r="H1885" s="94">
        <f t="shared" si="900"/>
        <v>46772</v>
      </c>
      <c r="I1885" s="94">
        <f t="shared" si="903"/>
        <v>46772</v>
      </c>
      <c r="J1885" s="95">
        <f t="shared" si="910"/>
        <v>23</v>
      </c>
      <c r="K1885" s="95">
        <f t="shared" si="897"/>
        <v>15</v>
      </c>
      <c r="L1885" s="8">
        <f t="shared" si="911"/>
        <v>1.00364879</v>
      </c>
      <c r="M1885" s="96">
        <f t="shared" si="896"/>
        <v>1.0056002500000001</v>
      </c>
      <c r="N1885" s="96">
        <f t="shared" si="891"/>
        <v>1.3476352127521789</v>
      </c>
      <c r="O1885" s="89">
        <f t="shared" si="894"/>
        <v>1.3525524499999999</v>
      </c>
      <c r="P1885" s="89">
        <f t="shared" si="904"/>
        <v>0</v>
      </c>
      <c r="Q1885" s="11">
        <f t="shared" si="914"/>
        <v>0</v>
      </c>
      <c r="R1885" s="7">
        <f t="shared" si="912"/>
        <v>0</v>
      </c>
      <c r="S1885" s="89">
        <f t="shared" si="893"/>
        <v>0</v>
      </c>
      <c r="T1885" s="98">
        <f t="shared" si="913"/>
        <v>8.5000000000000006E-2</v>
      </c>
      <c r="U1885" s="97">
        <f t="shared" si="892"/>
        <v>15</v>
      </c>
      <c r="V1885" s="97">
        <v>252</v>
      </c>
      <c r="W1885" s="96">
        <f t="shared" si="905"/>
        <v>1.0048677610000001</v>
      </c>
      <c r="X1885" s="89">
        <f t="shared" si="906"/>
        <v>0</v>
      </c>
      <c r="Y1885" s="137">
        <f t="shared" si="907"/>
        <v>0</v>
      </c>
      <c r="Z1885" s="99" t="str">
        <f t="shared" si="915"/>
        <v>J=</v>
      </c>
      <c r="AA1885" s="94">
        <f t="shared" si="916"/>
        <v>46772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08"/>
        <v>46762</v>
      </c>
      <c r="B1886" s="89">
        <f t="shared" si="901"/>
        <v>0</v>
      </c>
      <c r="C1886" s="89">
        <f t="shared" si="895"/>
        <v>3.1009221856947988E-9</v>
      </c>
      <c r="D1886" s="90">
        <f t="shared" si="909"/>
        <v>7205.03</v>
      </c>
      <c r="E1886" s="91">
        <f t="shared" si="898"/>
        <v>7245.38</v>
      </c>
      <c r="F1886" s="92">
        <f t="shared" si="899"/>
        <v>46711</v>
      </c>
      <c r="G1886" s="93">
        <f t="shared" si="902"/>
        <v>5.6002542668107669E-3</v>
      </c>
      <c r="H1886" s="94">
        <f t="shared" si="900"/>
        <v>46772</v>
      </c>
      <c r="I1886" s="94">
        <f t="shared" si="903"/>
        <v>46772</v>
      </c>
      <c r="J1886" s="95">
        <f t="shared" si="910"/>
        <v>23</v>
      </c>
      <c r="K1886" s="95">
        <f t="shared" si="897"/>
        <v>15</v>
      </c>
      <c r="L1886" s="8">
        <f t="shared" si="911"/>
        <v>1.00364879</v>
      </c>
      <c r="M1886" s="96">
        <f t="shared" si="896"/>
        <v>1.0056002500000001</v>
      </c>
      <c r="N1886" s="96">
        <f t="shared" si="891"/>
        <v>1.3476352127521789</v>
      </c>
      <c r="O1886" s="89">
        <f t="shared" si="894"/>
        <v>1.3525524499999999</v>
      </c>
      <c r="P1886" s="89">
        <f t="shared" si="904"/>
        <v>0</v>
      </c>
      <c r="Q1886" s="11">
        <f t="shared" si="914"/>
        <v>0</v>
      </c>
      <c r="R1886" s="7">
        <f t="shared" si="912"/>
        <v>0</v>
      </c>
      <c r="S1886" s="89">
        <f t="shared" si="893"/>
        <v>0</v>
      </c>
      <c r="T1886" s="98">
        <f t="shared" si="913"/>
        <v>8.5000000000000006E-2</v>
      </c>
      <c r="U1886" s="97">
        <f t="shared" si="892"/>
        <v>15</v>
      </c>
      <c r="V1886" s="97">
        <v>252</v>
      </c>
      <c r="W1886" s="96">
        <f t="shared" si="905"/>
        <v>1.0048677610000001</v>
      </c>
      <c r="X1886" s="89">
        <f t="shared" si="906"/>
        <v>0</v>
      </c>
      <c r="Y1886" s="137">
        <f t="shared" si="907"/>
        <v>0</v>
      </c>
      <c r="Z1886" s="99" t="str">
        <f t="shared" si="915"/>
        <v>J=</v>
      </c>
      <c r="AA1886" s="94">
        <f t="shared" si="916"/>
        <v>46772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08"/>
        <v>46763</v>
      </c>
      <c r="B1887" s="89">
        <f t="shared" si="901"/>
        <v>0</v>
      </c>
      <c r="C1887" s="89">
        <f t="shared" si="895"/>
        <v>3.1009221856947988E-9</v>
      </c>
      <c r="D1887" s="90">
        <f t="shared" si="909"/>
        <v>7205.03</v>
      </c>
      <c r="E1887" s="91">
        <f t="shared" si="898"/>
        <v>7245.38</v>
      </c>
      <c r="F1887" s="92">
        <f t="shared" si="899"/>
        <v>46711</v>
      </c>
      <c r="G1887" s="93">
        <f t="shared" si="902"/>
        <v>5.6002542668107669E-3</v>
      </c>
      <c r="H1887" s="94">
        <f t="shared" si="900"/>
        <v>46772</v>
      </c>
      <c r="I1887" s="94">
        <f t="shared" si="903"/>
        <v>46772</v>
      </c>
      <c r="J1887" s="95">
        <f t="shared" si="910"/>
        <v>23</v>
      </c>
      <c r="K1887" s="95">
        <f t="shared" si="897"/>
        <v>16</v>
      </c>
      <c r="L1887" s="8">
        <f t="shared" si="911"/>
        <v>1.00389251</v>
      </c>
      <c r="M1887" s="96">
        <f t="shared" si="896"/>
        <v>1.0056002500000001</v>
      </c>
      <c r="N1887" s="96">
        <f t="shared" ref="N1887:N1950" si="917">IF(I1887&gt;I1886,N1886*M1887,N1886)</f>
        <v>1.3476352127521789</v>
      </c>
      <c r="O1887" s="89">
        <f t="shared" si="894"/>
        <v>1.35288089</v>
      </c>
      <c r="P1887" s="89">
        <f t="shared" si="904"/>
        <v>0</v>
      </c>
      <c r="Q1887" s="11">
        <f t="shared" si="914"/>
        <v>0</v>
      </c>
      <c r="R1887" s="7">
        <f t="shared" si="912"/>
        <v>0</v>
      </c>
      <c r="S1887" s="89">
        <f t="shared" si="893"/>
        <v>0</v>
      </c>
      <c r="T1887" s="98">
        <f t="shared" si="913"/>
        <v>8.5000000000000006E-2</v>
      </c>
      <c r="U1887" s="97">
        <f t="shared" si="892"/>
        <v>16</v>
      </c>
      <c r="V1887" s="97">
        <v>252</v>
      </c>
      <c r="W1887" s="96">
        <f t="shared" si="905"/>
        <v>1.0051931190000001</v>
      </c>
      <c r="X1887" s="89">
        <f t="shared" si="906"/>
        <v>0</v>
      </c>
      <c r="Y1887" s="137">
        <f t="shared" si="907"/>
        <v>0</v>
      </c>
      <c r="Z1887" s="99" t="str">
        <f t="shared" si="915"/>
        <v>J=</v>
      </c>
      <c r="AA1887" s="94">
        <f t="shared" si="916"/>
        <v>46772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08"/>
        <v>46764</v>
      </c>
      <c r="B1888" s="89">
        <f t="shared" si="901"/>
        <v>0</v>
      </c>
      <c r="C1888" s="89">
        <f t="shared" si="895"/>
        <v>3.1009221856947988E-9</v>
      </c>
      <c r="D1888" s="90">
        <f t="shared" si="909"/>
        <v>7205.03</v>
      </c>
      <c r="E1888" s="91">
        <f t="shared" si="898"/>
        <v>7245.38</v>
      </c>
      <c r="F1888" s="92">
        <f t="shared" si="899"/>
        <v>46711</v>
      </c>
      <c r="G1888" s="93">
        <f t="shared" si="902"/>
        <v>5.6002542668107669E-3</v>
      </c>
      <c r="H1888" s="94">
        <f t="shared" si="900"/>
        <v>46772</v>
      </c>
      <c r="I1888" s="94">
        <f t="shared" si="903"/>
        <v>46772</v>
      </c>
      <c r="J1888" s="95">
        <f t="shared" si="910"/>
        <v>23</v>
      </c>
      <c r="K1888" s="95">
        <f t="shared" si="897"/>
        <v>17</v>
      </c>
      <c r="L1888" s="8">
        <f t="shared" si="911"/>
        <v>1.0041363000000001</v>
      </c>
      <c r="M1888" s="96">
        <f t="shared" si="896"/>
        <v>1.0056002500000001</v>
      </c>
      <c r="N1888" s="96">
        <f t="shared" si="917"/>
        <v>1.3476352127521789</v>
      </c>
      <c r="O1888" s="89">
        <f t="shared" si="894"/>
        <v>1.3532094299999999</v>
      </c>
      <c r="P1888" s="89">
        <f t="shared" si="904"/>
        <v>0</v>
      </c>
      <c r="Q1888" s="11">
        <f t="shared" si="914"/>
        <v>0</v>
      </c>
      <c r="R1888" s="7">
        <f t="shared" si="912"/>
        <v>0</v>
      </c>
      <c r="S1888" s="89">
        <f t="shared" si="893"/>
        <v>0</v>
      </c>
      <c r="T1888" s="98">
        <f t="shared" si="913"/>
        <v>8.5000000000000006E-2</v>
      </c>
      <c r="U1888" s="97">
        <f t="shared" si="892"/>
        <v>17</v>
      </c>
      <c r="V1888" s="97">
        <v>252</v>
      </c>
      <c r="W1888" s="96">
        <f t="shared" si="905"/>
        <v>1.005518583</v>
      </c>
      <c r="X1888" s="89">
        <f t="shared" si="906"/>
        <v>0</v>
      </c>
      <c r="Y1888" s="137">
        <f t="shared" si="907"/>
        <v>0</v>
      </c>
      <c r="Z1888" s="99" t="str">
        <f t="shared" si="915"/>
        <v>J=</v>
      </c>
      <c r="AA1888" s="94">
        <f t="shared" si="916"/>
        <v>46772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08"/>
        <v>46765</v>
      </c>
      <c r="B1889" s="89">
        <f t="shared" si="901"/>
        <v>0</v>
      </c>
      <c r="C1889" s="89">
        <f t="shared" si="895"/>
        <v>3.1009221856947988E-9</v>
      </c>
      <c r="D1889" s="90">
        <f t="shared" si="909"/>
        <v>7205.03</v>
      </c>
      <c r="E1889" s="91">
        <f t="shared" si="898"/>
        <v>7245.38</v>
      </c>
      <c r="F1889" s="92">
        <f t="shared" si="899"/>
        <v>46711</v>
      </c>
      <c r="G1889" s="93">
        <f t="shared" si="902"/>
        <v>5.6002542668107669E-3</v>
      </c>
      <c r="H1889" s="94">
        <f t="shared" si="900"/>
        <v>46772</v>
      </c>
      <c r="I1889" s="94">
        <f t="shared" si="903"/>
        <v>46772</v>
      </c>
      <c r="J1889" s="95">
        <f t="shared" si="910"/>
        <v>23</v>
      </c>
      <c r="K1889" s="95">
        <f t="shared" si="897"/>
        <v>18</v>
      </c>
      <c r="L1889" s="8">
        <f t="shared" si="911"/>
        <v>1.0043801400000001</v>
      </c>
      <c r="M1889" s="96">
        <f t="shared" si="896"/>
        <v>1.0056002500000001</v>
      </c>
      <c r="N1889" s="96">
        <f t="shared" si="917"/>
        <v>1.3476352127521789</v>
      </c>
      <c r="O1889" s="89">
        <f t="shared" si="894"/>
        <v>1.3535380400000001</v>
      </c>
      <c r="P1889" s="89">
        <f t="shared" si="904"/>
        <v>0</v>
      </c>
      <c r="Q1889" s="11">
        <f t="shared" si="914"/>
        <v>0</v>
      </c>
      <c r="R1889" s="7">
        <f t="shared" si="912"/>
        <v>0</v>
      </c>
      <c r="S1889" s="89">
        <f t="shared" si="893"/>
        <v>0</v>
      </c>
      <c r="T1889" s="98">
        <f t="shared" si="913"/>
        <v>8.5000000000000006E-2</v>
      </c>
      <c r="U1889" s="97">
        <f t="shared" si="892"/>
        <v>18</v>
      </c>
      <c r="V1889" s="97">
        <v>252</v>
      </c>
      <c r="W1889" s="96">
        <f t="shared" si="905"/>
        <v>1.005844153</v>
      </c>
      <c r="X1889" s="89">
        <f t="shared" si="906"/>
        <v>0</v>
      </c>
      <c r="Y1889" s="137">
        <f t="shared" si="907"/>
        <v>0</v>
      </c>
      <c r="Z1889" s="99" t="str">
        <f t="shared" si="915"/>
        <v>J=</v>
      </c>
      <c r="AA1889" s="94">
        <f t="shared" si="916"/>
        <v>46772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08"/>
        <v>46766</v>
      </c>
      <c r="B1890" s="89">
        <f t="shared" si="901"/>
        <v>0</v>
      </c>
      <c r="C1890" s="89">
        <f t="shared" si="895"/>
        <v>3.1009221856947988E-9</v>
      </c>
      <c r="D1890" s="90">
        <f t="shared" si="909"/>
        <v>7205.03</v>
      </c>
      <c r="E1890" s="91">
        <f t="shared" si="898"/>
        <v>7245.38</v>
      </c>
      <c r="F1890" s="92">
        <f t="shared" si="899"/>
        <v>46711</v>
      </c>
      <c r="G1890" s="93">
        <f t="shared" si="902"/>
        <v>5.6002542668107669E-3</v>
      </c>
      <c r="H1890" s="94">
        <f t="shared" si="900"/>
        <v>46772</v>
      </c>
      <c r="I1890" s="94">
        <f t="shared" si="903"/>
        <v>46772</v>
      </c>
      <c r="J1890" s="95">
        <f t="shared" si="910"/>
        <v>23</v>
      </c>
      <c r="K1890" s="95">
        <f t="shared" si="897"/>
        <v>19</v>
      </c>
      <c r="L1890" s="8">
        <f t="shared" si="911"/>
        <v>1.0046240399999999</v>
      </c>
      <c r="M1890" s="96">
        <f t="shared" si="896"/>
        <v>1.0056002500000001</v>
      </c>
      <c r="N1890" s="96">
        <f t="shared" si="917"/>
        <v>1.3476352127521789</v>
      </c>
      <c r="O1890" s="89">
        <f t="shared" si="894"/>
        <v>1.35386673</v>
      </c>
      <c r="P1890" s="89">
        <f t="shared" si="904"/>
        <v>0</v>
      </c>
      <c r="Q1890" s="11">
        <f t="shared" si="914"/>
        <v>0</v>
      </c>
      <c r="R1890" s="7">
        <f t="shared" si="912"/>
        <v>0</v>
      </c>
      <c r="S1890" s="89">
        <f t="shared" si="893"/>
        <v>0</v>
      </c>
      <c r="T1890" s="98">
        <f t="shared" si="913"/>
        <v>8.5000000000000006E-2</v>
      </c>
      <c r="U1890" s="97">
        <f t="shared" si="892"/>
        <v>19</v>
      </c>
      <c r="V1890" s="97">
        <v>252</v>
      </c>
      <c r="W1890" s="96">
        <f t="shared" si="905"/>
        <v>1.0061698269999999</v>
      </c>
      <c r="X1890" s="89">
        <f t="shared" si="906"/>
        <v>0</v>
      </c>
      <c r="Y1890" s="137">
        <f t="shared" si="907"/>
        <v>0</v>
      </c>
      <c r="Z1890" s="99" t="str">
        <f t="shared" si="915"/>
        <v>J=</v>
      </c>
      <c r="AA1890" s="94">
        <f t="shared" si="916"/>
        <v>46772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08"/>
        <v>46767</v>
      </c>
      <c r="B1891" s="89">
        <f t="shared" si="901"/>
        <v>0</v>
      </c>
      <c r="C1891" s="89">
        <f t="shared" si="895"/>
        <v>3.1009221856947988E-9</v>
      </c>
      <c r="D1891" s="90">
        <f t="shared" si="909"/>
        <v>7205.03</v>
      </c>
      <c r="E1891" s="91">
        <f t="shared" si="898"/>
        <v>7245.38</v>
      </c>
      <c r="F1891" s="92">
        <f t="shared" si="899"/>
        <v>46711</v>
      </c>
      <c r="G1891" s="93">
        <f t="shared" si="902"/>
        <v>5.6002542668107669E-3</v>
      </c>
      <c r="H1891" s="94">
        <f t="shared" si="900"/>
        <v>46772</v>
      </c>
      <c r="I1891" s="94">
        <f t="shared" si="903"/>
        <v>46772</v>
      </c>
      <c r="J1891" s="95">
        <f t="shared" si="910"/>
        <v>23</v>
      </c>
      <c r="K1891" s="95">
        <f t="shared" si="897"/>
        <v>20</v>
      </c>
      <c r="L1891" s="8">
        <f t="shared" si="911"/>
        <v>1.00486801</v>
      </c>
      <c r="M1891" s="96">
        <f t="shared" si="896"/>
        <v>1.0056002500000001</v>
      </c>
      <c r="N1891" s="96">
        <f t="shared" si="917"/>
        <v>1.3476352127521789</v>
      </c>
      <c r="O1891" s="89">
        <f t="shared" si="894"/>
        <v>1.35419551</v>
      </c>
      <c r="P1891" s="89">
        <f t="shared" si="904"/>
        <v>0</v>
      </c>
      <c r="Q1891" s="11">
        <f t="shared" si="914"/>
        <v>0</v>
      </c>
      <c r="R1891" s="7">
        <f t="shared" si="912"/>
        <v>0</v>
      </c>
      <c r="S1891" s="89">
        <f t="shared" si="893"/>
        <v>0</v>
      </c>
      <c r="T1891" s="98">
        <f t="shared" si="913"/>
        <v>8.5000000000000006E-2</v>
      </c>
      <c r="U1891" s="97">
        <f t="shared" si="892"/>
        <v>20</v>
      </c>
      <c r="V1891" s="97">
        <v>252</v>
      </c>
      <c r="W1891" s="96">
        <f t="shared" si="905"/>
        <v>1.006495608</v>
      </c>
      <c r="X1891" s="89">
        <f t="shared" si="906"/>
        <v>0</v>
      </c>
      <c r="Y1891" s="137">
        <f t="shared" si="907"/>
        <v>0</v>
      </c>
      <c r="Z1891" s="99" t="str">
        <f t="shared" si="915"/>
        <v>J=</v>
      </c>
      <c r="AA1891" s="94">
        <f t="shared" si="916"/>
        <v>46772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08"/>
        <v>46768</v>
      </c>
      <c r="B1892" s="89">
        <f t="shared" si="901"/>
        <v>0</v>
      </c>
      <c r="C1892" s="89">
        <f t="shared" si="895"/>
        <v>3.1009221856947988E-9</v>
      </c>
      <c r="D1892" s="90">
        <f t="shared" si="909"/>
        <v>7205.03</v>
      </c>
      <c r="E1892" s="91">
        <f t="shared" si="898"/>
        <v>7245.38</v>
      </c>
      <c r="F1892" s="92">
        <f t="shared" si="899"/>
        <v>46711</v>
      </c>
      <c r="G1892" s="93">
        <f t="shared" si="902"/>
        <v>5.6002542668107669E-3</v>
      </c>
      <c r="H1892" s="94">
        <f t="shared" si="900"/>
        <v>46772</v>
      </c>
      <c r="I1892" s="94">
        <f t="shared" si="903"/>
        <v>46772</v>
      </c>
      <c r="J1892" s="95">
        <f t="shared" si="910"/>
        <v>23</v>
      </c>
      <c r="K1892" s="95">
        <f t="shared" si="897"/>
        <v>20</v>
      </c>
      <c r="L1892" s="8">
        <f t="shared" si="911"/>
        <v>1.00486801</v>
      </c>
      <c r="M1892" s="96">
        <f t="shared" si="896"/>
        <v>1.0056002500000001</v>
      </c>
      <c r="N1892" s="96">
        <f t="shared" si="917"/>
        <v>1.3476352127521789</v>
      </c>
      <c r="O1892" s="89">
        <f t="shared" si="894"/>
        <v>1.35419551</v>
      </c>
      <c r="P1892" s="89">
        <f t="shared" si="904"/>
        <v>0</v>
      </c>
      <c r="Q1892" s="11">
        <f t="shared" si="914"/>
        <v>0</v>
      </c>
      <c r="R1892" s="7">
        <f t="shared" si="912"/>
        <v>0</v>
      </c>
      <c r="S1892" s="89">
        <f t="shared" si="893"/>
        <v>0</v>
      </c>
      <c r="T1892" s="98">
        <f t="shared" si="913"/>
        <v>8.5000000000000006E-2</v>
      </c>
      <c r="U1892" s="97">
        <f t="shared" si="892"/>
        <v>20</v>
      </c>
      <c r="V1892" s="97">
        <v>252</v>
      </c>
      <c r="W1892" s="96">
        <f t="shared" si="905"/>
        <v>1.006495608</v>
      </c>
      <c r="X1892" s="89">
        <f t="shared" si="906"/>
        <v>0</v>
      </c>
      <c r="Y1892" s="137">
        <f t="shared" si="907"/>
        <v>0</v>
      </c>
      <c r="Z1892" s="99" t="str">
        <f t="shared" si="915"/>
        <v>J=</v>
      </c>
      <c r="AA1892" s="94">
        <f t="shared" si="916"/>
        <v>46772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08"/>
        <v>46769</v>
      </c>
      <c r="B1893" s="89">
        <f t="shared" si="901"/>
        <v>0</v>
      </c>
      <c r="C1893" s="89">
        <f t="shared" si="895"/>
        <v>3.1009221856947988E-9</v>
      </c>
      <c r="D1893" s="90">
        <f t="shared" si="909"/>
        <v>7205.03</v>
      </c>
      <c r="E1893" s="91">
        <f t="shared" si="898"/>
        <v>7245.38</v>
      </c>
      <c r="F1893" s="92">
        <f t="shared" si="899"/>
        <v>46711</v>
      </c>
      <c r="G1893" s="93">
        <f t="shared" si="902"/>
        <v>5.6002542668107669E-3</v>
      </c>
      <c r="H1893" s="94">
        <f t="shared" si="900"/>
        <v>46772</v>
      </c>
      <c r="I1893" s="94">
        <f t="shared" si="903"/>
        <v>46772</v>
      </c>
      <c r="J1893" s="95">
        <f t="shared" si="910"/>
        <v>23</v>
      </c>
      <c r="K1893" s="95">
        <f t="shared" si="897"/>
        <v>20</v>
      </c>
      <c r="L1893" s="8">
        <f t="shared" si="911"/>
        <v>1.00486801</v>
      </c>
      <c r="M1893" s="96">
        <f t="shared" si="896"/>
        <v>1.0056002500000001</v>
      </c>
      <c r="N1893" s="96">
        <f t="shared" si="917"/>
        <v>1.3476352127521789</v>
      </c>
      <c r="O1893" s="89">
        <f t="shared" si="894"/>
        <v>1.35419551</v>
      </c>
      <c r="P1893" s="89">
        <f t="shared" si="904"/>
        <v>0</v>
      </c>
      <c r="Q1893" s="11">
        <f t="shared" si="914"/>
        <v>0</v>
      </c>
      <c r="R1893" s="7">
        <f t="shared" si="912"/>
        <v>0</v>
      </c>
      <c r="S1893" s="89">
        <f t="shared" si="893"/>
        <v>0</v>
      </c>
      <c r="T1893" s="98">
        <f t="shared" si="913"/>
        <v>8.5000000000000006E-2</v>
      </c>
      <c r="U1893" s="97">
        <f t="shared" ref="U1893:U1956" si="918">IF(Q1892&gt;0,1,IF(K1893=K1892,U1892,U1892+1))</f>
        <v>20</v>
      </c>
      <c r="V1893" s="97">
        <v>252</v>
      </c>
      <c r="W1893" s="96">
        <f t="shared" si="905"/>
        <v>1.006495608</v>
      </c>
      <c r="X1893" s="89">
        <f t="shared" si="906"/>
        <v>0</v>
      </c>
      <c r="Y1893" s="137">
        <f t="shared" si="907"/>
        <v>0</v>
      </c>
      <c r="Z1893" s="99" t="str">
        <f t="shared" si="915"/>
        <v>J=</v>
      </c>
      <c r="AA1893" s="94">
        <f t="shared" si="916"/>
        <v>46772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08"/>
        <v>46770</v>
      </c>
      <c r="B1894" s="89">
        <f t="shared" si="901"/>
        <v>0</v>
      </c>
      <c r="C1894" s="89">
        <f t="shared" si="895"/>
        <v>3.1009221856947988E-9</v>
      </c>
      <c r="D1894" s="90">
        <f t="shared" si="909"/>
        <v>7205.03</v>
      </c>
      <c r="E1894" s="91">
        <f t="shared" si="898"/>
        <v>7245.38</v>
      </c>
      <c r="F1894" s="92">
        <f t="shared" si="899"/>
        <v>46711</v>
      </c>
      <c r="G1894" s="93">
        <f t="shared" si="902"/>
        <v>5.6002542668107669E-3</v>
      </c>
      <c r="H1894" s="94">
        <f t="shared" si="900"/>
        <v>46772</v>
      </c>
      <c r="I1894" s="94">
        <f t="shared" si="903"/>
        <v>46772</v>
      </c>
      <c r="J1894" s="95">
        <f t="shared" si="910"/>
        <v>23</v>
      </c>
      <c r="K1894" s="95">
        <f t="shared" si="897"/>
        <v>21</v>
      </c>
      <c r="L1894" s="8">
        <f t="shared" si="911"/>
        <v>1.00511203</v>
      </c>
      <c r="M1894" s="96">
        <f t="shared" si="896"/>
        <v>1.0056002500000001</v>
      </c>
      <c r="N1894" s="96">
        <f t="shared" si="917"/>
        <v>1.3476352127521789</v>
      </c>
      <c r="O1894" s="89">
        <f t="shared" si="894"/>
        <v>1.3545243600000001</v>
      </c>
      <c r="P1894" s="89">
        <f t="shared" si="904"/>
        <v>0</v>
      </c>
      <c r="Q1894" s="11">
        <f t="shared" si="914"/>
        <v>0</v>
      </c>
      <c r="R1894" s="7">
        <f t="shared" si="912"/>
        <v>0</v>
      </c>
      <c r="S1894" s="89">
        <f t="shared" si="893"/>
        <v>0</v>
      </c>
      <c r="T1894" s="98">
        <f t="shared" si="913"/>
        <v>8.5000000000000006E-2</v>
      </c>
      <c r="U1894" s="97">
        <f t="shared" si="918"/>
        <v>21</v>
      </c>
      <c r="V1894" s="97">
        <v>252</v>
      </c>
      <c r="W1894" s="96">
        <f t="shared" si="905"/>
        <v>1.0068214929999999</v>
      </c>
      <c r="X1894" s="89">
        <f t="shared" si="906"/>
        <v>0</v>
      </c>
      <c r="Y1894" s="137">
        <f t="shared" si="907"/>
        <v>0</v>
      </c>
      <c r="Z1894" s="99" t="str">
        <f t="shared" si="915"/>
        <v>J=</v>
      </c>
      <c r="AA1894" s="94">
        <f t="shared" si="916"/>
        <v>46772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08"/>
        <v>46771</v>
      </c>
      <c r="B1895" s="89">
        <f t="shared" si="901"/>
        <v>0</v>
      </c>
      <c r="C1895" s="89">
        <f t="shared" si="895"/>
        <v>3.1009221856947988E-9</v>
      </c>
      <c r="D1895" s="90">
        <f t="shared" si="909"/>
        <v>7205.03</v>
      </c>
      <c r="E1895" s="91">
        <f t="shared" si="898"/>
        <v>7245.38</v>
      </c>
      <c r="F1895" s="92">
        <f t="shared" si="899"/>
        <v>46711</v>
      </c>
      <c r="G1895" s="93">
        <f t="shared" si="902"/>
        <v>5.6002542668107669E-3</v>
      </c>
      <c r="H1895" s="94">
        <f t="shared" si="900"/>
        <v>46772</v>
      </c>
      <c r="I1895" s="94">
        <f t="shared" si="903"/>
        <v>46772</v>
      </c>
      <c r="J1895" s="95">
        <f t="shared" si="910"/>
        <v>23</v>
      </c>
      <c r="K1895" s="95">
        <f t="shared" si="897"/>
        <v>22</v>
      </c>
      <c r="L1895" s="8">
        <f t="shared" si="911"/>
        <v>1.0053561099999999</v>
      </c>
      <c r="M1895" s="96">
        <f t="shared" si="896"/>
        <v>1.0056002500000001</v>
      </c>
      <c r="N1895" s="96">
        <f t="shared" si="917"/>
        <v>1.3476352127521789</v>
      </c>
      <c r="O1895" s="89">
        <f t="shared" si="894"/>
        <v>1.3548532900000001</v>
      </c>
      <c r="P1895" s="89">
        <f t="shared" si="904"/>
        <v>0</v>
      </c>
      <c r="Q1895" s="11">
        <f t="shared" si="914"/>
        <v>0</v>
      </c>
      <c r="R1895" s="7">
        <f t="shared" si="912"/>
        <v>0</v>
      </c>
      <c r="S1895" s="89">
        <f t="shared" ref="S1895:S1958" si="919">IF(R1895&gt;0,TRUNC(R1895*P1895,8),0)</f>
        <v>0</v>
      </c>
      <c r="T1895" s="98">
        <f t="shared" si="913"/>
        <v>8.5000000000000006E-2</v>
      </c>
      <c r="U1895" s="97">
        <f t="shared" si="918"/>
        <v>22</v>
      </c>
      <c r="V1895" s="97">
        <v>252</v>
      </c>
      <c r="W1895" s="96">
        <f t="shared" si="905"/>
        <v>1.007147485</v>
      </c>
      <c r="X1895" s="89">
        <f t="shared" si="906"/>
        <v>0</v>
      </c>
      <c r="Y1895" s="137">
        <f t="shared" si="907"/>
        <v>0</v>
      </c>
      <c r="Z1895" s="99" t="str">
        <f t="shared" si="915"/>
        <v>J=</v>
      </c>
      <c r="AA1895" s="94">
        <f t="shared" si="916"/>
        <v>46772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08"/>
        <v>46772</v>
      </c>
      <c r="B1896" s="89">
        <f t="shared" si="901"/>
        <v>0</v>
      </c>
      <c r="C1896" s="89">
        <f t="shared" si="895"/>
        <v>3.1009221856947988E-9</v>
      </c>
      <c r="D1896" s="90">
        <f t="shared" si="909"/>
        <v>7205.03</v>
      </c>
      <c r="E1896" s="91">
        <f t="shared" si="898"/>
        <v>7245.38</v>
      </c>
      <c r="F1896" s="92">
        <f t="shared" si="899"/>
        <v>46711</v>
      </c>
      <c r="G1896" s="93">
        <f t="shared" si="902"/>
        <v>5.6002542668107669E-3</v>
      </c>
      <c r="H1896" s="94">
        <f t="shared" si="900"/>
        <v>46804</v>
      </c>
      <c r="I1896" s="94">
        <f t="shared" si="903"/>
        <v>46772</v>
      </c>
      <c r="J1896" s="95">
        <f t="shared" si="910"/>
        <v>23</v>
      </c>
      <c r="K1896" s="95">
        <f t="shared" si="897"/>
        <v>23</v>
      </c>
      <c r="L1896" s="8">
        <f t="shared" si="911"/>
        <v>1.0056002500000001</v>
      </c>
      <c r="M1896" s="96">
        <f t="shared" si="896"/>
        <v>1.0056002500000001</v>
      </c>
      <c r="N1896" s="96">
        <f t="shared" si="917"/>
        <v>1.3476352127521789</v>
      </c>
      <c r="O1896" s="89">
        <f t="shared" si="894"/>
        <v>1.3551823000000001</v>
      </c>
      <c r="P1896" s="89">
        <f t="shared" si="904"/>
        <v>0</v>
      </c>
      <c r="Q1896" s="11">
        <f t="shared" si="914"/>
        <v>62</v>
      </c>
      <c r="R1896" s="7">
        <f t="shared" si="912"/>
        <v>0.13947599999999999</v>
      </c>
      <c r="S1896" s="89">
        <f t="shared" si="919"/>
        <v>0</v>
      </c>
      <c r="T1896" s="98">
        <f t="shared" si="913"/>
        <v>8.5000000000000006E-2</v>
      </c>
      <c r="U1896" s="97">
        <f t="shared" si="918"/>
        <v>23</v>
      </c>
      <c r="V1896" s="97">
        <v>252</v>
      </c>
      <c r="W1896" s="96">
        <f t="shared" si="905"/>
        <v>1.007473581</v>
      </c>
      <c r="X1896" s="89">
        <f t="shared" si="906"/>
        <v>0</v>
      </c>
      <c r="Y1896" s="137">
        <f t="shared" si="907"/>
        <v>0</v>
      </c>
      <c r="Z1896" s="99" t="str">
        <f t="shared" si="915"/>
        <v>J=</v>
      </c>
      <c r="AA1896" s="94">
        <f t="shared" si="916"/>
        <v>46772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08"/>
        <v>46773</v>
      </c>
      <c r="B1897" s="89">
        <f t="shared" si="901"/>
        <v>0</v>
      </c>
      <c r="C1897" s="89">
        <f t="shared" si="895"/>
        <v>3.1009221856947988E-9</v>
      </c>
      <c r="D1897" s="90">
        <f t="shared" si="909"/>
        <v>7205.03</v>
      </c>
      <c r="E1897" s="91">
        <f t="shared" si="898"/>
        <v>7245.38</v>
      </c>
      <c r="F1897" s="92">
        <f t="shared" si="899"/>
        <v>46741</v>
      </c>
      <c r="G1897" s="93">
        <f t="shared" si="902"/>
        <v>5.6002542668107669E-3</v>
      </c>
      <c r="H1897" s="94">
        <f t="shared" si="900"/>
        <v>46804</v>
      </c>
      <c r="I1897" s="94">
        <f t="shared" si="903"/>
        <v>46804</v>
      </c>
      <c r="J1897" s="95">
        <f t="shared" si="910"/>
        <v>22</v>
      </c>
      <c r="K1897" s="95">
        <f t="shared" si="897"/>
        <v>1</v>
      </c>
      <c r="L1897" s="8">
        <f t="shared" si="911"/>
        <v>1.0002538700000001</v>
      </c>
      <c r="M1897" s="96">
        <f t="shared" si="896"/>
        <v>1.0056002500000001</v>
      </c>
      <c r="N1897" s="96">
        <f t="shared" si="917"/>
        <v>1.3551823068523945</v>
      </c>
      <c r="O1897" s="89">
        <f t="shared" ref="O1897:O1960" si="920">TRUNC(TRUNC((L1897*N1897),15),8)</f>
        <v>1.3555263399999999</v>
      </c>
      <c r="P1897" s="89">
        <f t="shared" si="904"/>
        <v>0</v>
      </c>
      <c r="Q1897" s="11">
        <f t="shared" si="914"/>
        <v>0</v>
      </c>
      <c r="R1897" s="7">
        <f t="shared" si="912"/>
        <v>0</v>
      </c>
      <c r="S1897" s="89">
        <f t="shared" si="919"/>
        <v>0</v>
      </c>
      <c r="T1897" s="98">
        <f t="shared" si="913"/>
        <v>8.5000000000000006E-2</v>
      </c>
      <c r="U1897" s="97">
        <f t="shared" si="918"/>
        <v>1</v>
      </c>
      <c r="V1897" s="97">
        <v>252</v>
      </c>
      <c r="W1897" s="96">
        <f t="shared" si="905"/>
        <v>1.0003237819999999</v>
      </c>
      <c r="X1897" s="89">
        <f t="shared" si="906"/>
        <v>0</v>
      </c>
      <c r="Y1897" s="137">
        <f t="shared" si="907"/>
        <v>0</v>
      </c>
      <c r="Z1897" s="99" t="str">
        <f t="shared" si="915"/>
        <v>J=</v>
      </c>
      <c r="AA1897" s="94">
        <f t="shared" si="916"/>
        <v>46804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08"/>
        <v>46774</v>
      </c>
      <c r="B1898" s="89">
        <f t="shared" si="901"/>
        <v>0</v>
      </c>
      <c r="C1898" s="89">
        <f t="shared" ref="C1898:C1961" si="921">C1897-(S1897/O1897)</f>
        <v>3.1009221856947988E-9</v>
      </c>
      <c r="D1898" s="90">
        <f t="shared" si="909"/>
        <v>7205.03</v>
      </c>
      <c r="E1898" s="91">
        <f t="shared" si="898"/>
        <v>7245.38</v>
      </c>
      <c r="F1898" s="92">
        <f t="shared" si="899"/>
        <v>46741</v>
      </c>
      <c r="G1898" s="93">
        <f t="shared" si="902"/>
        <v>5.6002542668107669E-3</v>
      </c>
      <c r="H1898" s="94">
        <f t="shared" si="900"/>
        <v>46804</v>
      </c>
      <c r="I1898" s="94">
        <f t="shared" si="903"/>
        <v>46804</v>
      </c>
      <c r="J1898" s="95">
        <f t="shared" si="910"/>
        <v>22</v>
      </c>
      <c r="K1898" s="95">
        <f t="shared" si="897"/>
        <v>2</v>
      </c>
      <c r="L1898" s="8">
        <f t="shared" si="911"/>
        <v>1.0005078199999999</v>
      </c>
      <c r="M1898" s="96">
        <f t="shared" ref="M1898:M1961" si="922">IF(I1898&gt;I1897,L1897,M1897)</f>
        <v>1.0056002500000001</v>
      </c>
      <c r="N1898" s="96">
        <f t="shared" si="917"/>
        <v>1.3551823068523945</v>
      </c>
      <c r="O1898" s="89">
        <f t="shared" si="920"/>
        <v>1.35587049</v>
      </c>
      <c r="P1898" s="89">
        <f t="shared" si="904"/>
        <v>0</v>
      </c>
      <c r="Q1898" s="11">
        <f t="shared" si="914"/>
        <v>0</v>
      </c>
      <c r="R1898" s="7">
        <f t="shared" si="912"/>
        <v>0</v>
      </c>
      <c r="S1898" s="89">
        <f t="shared" si="919"/>
        <v>0</v>
      </c>
      <c r="T1898" s="98">
        <f t="shared" si="913"/>
        <v>8.5000000000000006E-2</v>
      </c>
      <c r="U1898" s="97">
        <f t="shared" si="918"/>
        <v>2</v>
      </c>
      <c r="V1898" s="97">
        <v>252</v>
      </c>
      <c r="W1898" s="96">
        <f t="shared" si="905"/>
        <v>1.00064767</v>
      </c>
      <c r="X1898" s="89">
        <f t="shared" si="906"/>
        <v>0</v>
      </c>
      <c r="Y1898" s="137">
        <f t="shared" si="907"/>
        <v>0</v>
      </c>
      <c r="Z1898" s="99" t="str">
        <f t="shared" si="915"/>
        <v>J=</v>
      </c>
      <c r="AA1898" s="94">
        <f t="shared" si="916"/>
        <v>46804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08"/>
        <v>46775</v>
      </c>
      <c r="B1899" s="89">
        <f t="shared" si="901"/>
        <v>0</v>
      </c>
      <c r="C1899" s="89">
        <f t="shared" si="921"/>
        <v>3.1009221856947988E-9</v>
      </c>
      <c r="D1899" s="90">
        <f t="shared" si="909"/>
        <v>7205.03</v>
      </c>
      <c r="E1899" s="91">
        <f t="shared" si="898"/>
        <v>7245.38</v>
      </c>
      <c r="F1899" s="92">
        <f t="shared" si="899"/>
        <v>46741</v>
      </c>
      <c r="G1899" s="93">
        <f t="shared" si="902"/>
        <v>5.6002542668107669E-3</v>
      </c>
      <c r="H1899" s="94">
        <f t="shared" si="900"/>
        <v>46804</v>
      </c>
      <c r="I1899" s="94">
        <f t="shared" si="903"/>
        <v>46804</v>
      </c>
      <c r="J1899" s="95">
        <f t="shared" si="910"/>
        <v>22</v>
      </c>
      <c r="K1899" s="95">
        <f t="shared" ref="K1899:K1962" si="923">(J1899-(NETWORKDAYS(A1899,I1899,AD$201:AD$502)-1))</f>
        <v>2</v>
      </c>
      <c r="L1899" s="8">
        <f t="shared" si="911"/>
        <v>1.0005078199999999</v>
      </c>
      <c r="M1899" s="96">
        <f t="shared" si="922"/>
        <v>1.0056002500000001</v>
      </c>
      <c r="N1899" s="96">
        <f t="shared" si="917"/>
        <v>1.3551823068523945</v>
      </c>
      <c r="O1899" s="89">
        <f t="shared" si="920"/>
        <v>1.35587049</v>
      </c>
      <c r="P1899" s="89">
        <f t="shared" si="904"/>
        <v>0</v>
      </c>
      <c r="Q1899" s="11">
        <f t="shared" si="914"/>
        <v>0</v>
      </c>
      <c r="R1899" s="7">
        <f t="shared" si="912"/>
        <v>0</v>
      </c>
      <c r="S1899" s="89">
        <f t="shared" si="919"/>
        <v>0</v>
      </c>
      <c r="T1899" s="98">
        <f t="shared" si="913"/>
        <v>8.5000000000000006E-2</v>
      </c>
      <c r="U1899" s="97">
        <f t="shared" si="918"/>
        <v>2</v>
      </c>
      <c r="V1899" s="97">
        <v>252</v>
      </c>
      <c r="W1899" s="96">
        <f t="shared" si="905"/>
        <v>1.00064767</v>
      </c>
      <c r="X1899" s="89">
        <f t="shared" si="906"/>
        <v>0</v>
      </c>
      <c r="Y1899" s="137">
        <f t="shared" si="907"/>
        <v>0</v>
      </c>
      <c r="Z1899" s="99" t="str">
        <f t="shared" si="915"/>
        <v>J=</v>
      </c>
      <c r="AA1899" s="94">
        <f t="shared" si="916"/>
        <v>46804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08"/>
        <v>46776</v>
      </c>
      <c r="B1900" s="89">
        <f t="shared" si="901"/>
        <v>0</v>
      </c>
      <c r="C1900" s="89">
        <f t="shared" si="921"/>
        <v>3.1009221856947988E-9</v>
      </c>
      <c r="D1900" s="90">
        <f t="shared" si="909"/>
        <v>7205.03</v>
      </c>
      <c r="E1900" s="91">
        <f t="shared" ref="E1900:E1963" si="924">IF($K1900=1,VLOOKUP($A1899,$AO$10:$AS$200,4),E1899)</f>
        <v>7245.38</v>
      </c>
      <c r="F1900" s="92">
        <f t="shared" ref="F1900:F1963" si="925">IF($K1900=1,VLOOKUP($A1899,$AO$10:$AS$200,5),F1899)</f>
        <v>46741</v>
      </c>
      <c r="G1900" s="93">
        <f t="shared" si="902"/>
        <v>5.6002542668107669E-3</v>
      </c>
      <c r="H1900" s="94">
        <f t="shared" ref="H1900:H1963" si="926">IF(DAY(A1900)=H$9,VLOOKUP(A1900,AH$118:AN$450,4),H1899)</f>
        <v>46804</v>
      </c>
      <c r="I1900" s="94">
        <f t="shared" si="903"/>
        <v>46804</v>
      </c>
      <c r="J1900" s="95">
        <f t="shared" si="910"/>
        <v>22</v>
      </c>
      <c r="K1900" s="95">
        <f t="shared" si="923"/>
        <v>2</v>
      </c>
      <c r="L1900" s="8">
        <f t="shared" si="911"/>
        <v>1.0005078199999999</v>
      </c>
      <c r="M1900" s="96">
        <f t="shared" si="922"/>
        <v>1.0056002500000001</v>
      </c>
      <c r="N1900" s="96">
        <f t="shared" si="917"/>
        <v>1.3551823068523945</v>
      </c>
      <c r="O1900" s="89">
        <f t="shared" si="920"/>
        <v>1.35587049</v>
      </c>
      <c r="P1900" s="89">
        <f t="shared" si="904"/>
        <v>0</v>
      </c>
      <c r="Q1900" s="11">
        <f t="shared" si="914"/>
        <v>0</v>
      </c>
      <c r="R1900" s="7">
        <f t="shared" si="912"/>
        <v>0</v>
      </c>
      <c r="S1900" s="89">
        <f t="shared" si="919"/>
        <v>0</v>
      </c>
      <c r="T1900" s="98">
        <f t="shared" si="913"/>
        <v>8.5000000000000006E-2</v>
      </c>
      <c r="U1900" s="97">
        <f t="shared" si="918"/>
        <v>2</v>
      </c>
      <c r="V1900" s="97">
        <v>252</v>
      </c>
      <c r="W1900" s="96">
        <f t="shared" si="905"/>
        <v>1.00064767</v>
      </c>
      <c r="X1900" s="89">
        <f t="shared" si="906"/>
        <v>0</v>
      </c>
      <c r="Y1900" s="137">
        <f t="shared" si="907"/>
        <v>0</v>
      </c>
      <c r="Z1900" s="99" t="str">
        <f t="shared" si="915"/>
        <v>J=</v>
      </c>
      <c r="AA1900" s="94">
        <f t="shared" si="916"/>
        <v>46804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08"/>
        <v>46777</v>
      </c>
      <c r="B1901" s="89">
        <f t="shared" si="901"/>
        <v>0</v>
      </c>
      <c r="C1901" s="89">
        <f t="shared" si="921"/>
        <v>3.1009221856947988E-9</v>
      </c>
      <c r="D1901" s="90">
        <f t="shared" si="909"/>
        <v>7205.03</v>
      </c>
      <c r="E1901" s="91">
        <f t="shared" si="924"/>
        <v>7245.38</v>
      </c>
      <c r="F1901" s="92">
        <f t="shared" si="925"/>
        <v>46741</v>
      </c>
      <c r="G1901" s="93">
        <f t="shared" si="902"/>
        <v>5.6002542668107669E-3</v>
      </c>
      <c r="H1901" s="94">
        <f t="shared" si="926"/>
        <v>46804</v>
      </c>
      <c r="I1901" s="94">
        <f t="shared" si="903"/>
        <v>46804</v>
      </c>
      <c r="J1901" s="95">
        <f t="shared" si="910"/>
        <v>22</v>
      </c>
      <c r="K1901" s="95">
        <f t="shared" si="923"/>
        <v>3</v>
      </c>
      <c r="L1901" s="8">
        <f t="shared" si="911"/>
        <v>1.0007618300000001</v>
      </c>
      <c r="M1901" s="96">
        <f t="shared" si="922"/>
        <v>1.0056002500000001</v>
      </c>
      <c r="N1901" s="96">
        <f t="shared" si="917"/>
        <v>1.3551823068523945</v>
      </c>
      <c r="O1901" s="89">
        <f t="shared" si="920"/>
        <v>1.3562147200000001</v>
      </c>
      <c r="P1901" s="89">
        <f t="shared" si="904"/>
        <v>0</v>
      </c>
      <c r="Q1901" s="11">
        <f t="shared" si="914"/>
        <v>0</v>
      </c>
      <c r="R1901" s="7">
        <f t="shared" si="912"/>
        <v>0</v>
      </c>
      <c r="S1901" s="89">
        <f t="shared" si="919"/>
        <v>0</v>
      </c>
      <c r="T1901" s="98">
        <f t="shared" si="913"/>
        <v>8.5000000000000006E-2</v>
      </c>
      <c r="U1901" s="97">
        <f t="shared" si="918"/>
        <v>3</v>
      </c>
      <c r="V1901" s="97">
        <v>252</v>
      </c>
      <c r="W1901" s="96">
        <f t="shared" si="905"/>
        <v>1.000971662</v>
      </c>
      <c r="X1901" s="89">
        <f t="shared" si="906"/>
        <v>0</v>
      </c>
      <c r="Y1901" s="137">
        <f t="shared" si="907"/>
        <v>0</v>
      </c>
      <c r="Z1901" s="99" t="str">
        <f t="shared" si="915"/>
        <v>J=</v>
      </c>
      <c r="AA1901" s="94">
        <f t="shared" si="916"/>
        <v>46804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08"/>
        <v>46778</v>
      </c>
      <c r="B1902" s="89">
        <f t="shared" si="901"/>
        <v>0</v>
      </c>
      <c r="C1902" s="89">
        <f t="shared" si="921"/>
        <v>3.1009221856947988E-9</v>
      </c>
      <c r="D1902" s="90">
        <f t="shared" si="909"/>
        <v>7205.03</v>
      </c>
      <c r="E1902" s="91">
        <f t="shared" si="924"/>
        <v>7245.38</v>
      </c>
      <c r="F1902" s="92">
        <f t="shared" si="925"/>
        <v>46741</v>
      </c>
      <c r="G1902" s="93">
        <f t="shared" si="902"/>
        <v>5.6002542668107669E-3</v>
      </c>
      <c r="H1902" s="94">
        <f t="shared" si="926"/>
        <v>46804</v>
      </c>
      <c r="I1902" s="94">
        <f t="shared" si="903"/>
        <v>46804</v>
      </c>
      <c r="J1902" s="95">
        <f t="shared" si="910"/>
        <v>22</v>
      </c>
      <c r="K1902" s="95">
        <f t="shared" si="923"/>
        <v>4</v>
      </c>
      <c r="L1902" s="8">
        <f t="shared" si="911"/>
        <v>1.0010159000000001</v>
      </c>
      <c r="M1902" s="96">
        <f t="shared" si="922"/>
        <v>1.0056002500000001</v>
      </c>
      <c r="N1902" s="96">
        <f t="shared" si="917"/>
        <v>1.3551823068523945</v>
      </c>
      <c r="O1902" s="89">
        <f t="shared" si="920"/>
        <v>1.3565590300000001</v>
      </c>
      <c r="P1902" s="89">
        <f t="shared" si="904"/>
        <v>0</v>
      </c>
      <c r="Q1902" s="11">
        <f t="shared" si="914"/>
        <v>0</v>
      </c>
      <c r="R1902" s="7">
        <f t="shared" si="912"/>
        <v>0</v>
      </c>
      <c r="S1902" s="89">
        <f t="shared" si="919"/>
        <v>0</v>
      </c>
      <c r="T1902" s="98">
        <f t="shared" si="913"/>
        <v>8.5000000000000006E-2</v>
      </c>
      <c r="U1902" s="97">
        <f t="shared" si="918"/>
        <v>4</v>
      </c>
      <c r="V1902" s="97">
        <v>252</v>
      </c>
      <c r="W1902" s="96">
        <f t="shared" si="905"/>
        <v>1.001295759</v>
      </c>
      <c r="X1902" s="89">
        <f t="shared" si="906"/>
        <v>0</v>
      </c>
      <c r="Y1902" s="137">
        <f t="shared" si="907"/>
        <v>0</v>
      </c>
      <c r="Z1902" s="99" t="str">
        <f t="shared" si="915"/>
        <v>J=</v>
      </c>
      <c r="AA1902" s="94">
        <f t="shared" si="916"/>
        <v>46804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08"/>
        <v>46779</v>
      </c>
      <c r="B1903" s="89">
        <f t="shared" si="901"/>
        <v>0</v>
      </c>
      <c r="C1903" s="89">
        <f t="shared" si="921"/>
        <v>3.1009221856947988E-9</v>
      </c>
      <c r="D1903" s="90">
        <f t="shared" si="909"/>
        <v>7205.03</v>
      </c>
      <c r="E1903" s="91">
        <f t="shared" si="924"/>
        <v>7245.38</v>
      </c>
      <c r="F1903" s="92">
        <f t="shared" si="925"/>
        <v>46741</v>
      </c>
      <c r="G1903" s="93">
        <f t="shared" si="902"/>
        <v>5.6002542668107669E-3</v>
      </c>
      <c r="H1903" s="94">
        <f t="shared" si="926"/>
        <v>46804</v>
      </c>
      <c r="I1903" s="94">
        <f t="shared" si="903"/>
        <v>46804</v>
      </c>
      <c r="J1903" s="95">
        <f t="shared" si="910"/>
        <v>22</v>
      </c>
      <c r="K1903" s="95">
        <f t="shared" si="923"/>
        <v>5</v>
      </c>
      <c r="L1903" s="8">
        <f t="shared" si="911"/>
        <v>1.0012700400000001</v>
      </c>
      <c r="M1903" s="96">
        <f t="shared" si="922"/>
        <v>1.0056002500000001</v>
      </c>
      <c r="N1903" s="96">
        <f t="shared" si="917"/>
        <v>1.3551823068523945</v>
      </c>
      <c r="O1903" s="89">
        <f t="shared" si="920"/>
        <v>1.35690344</v>
      </c>
      <c r="P1903" s="89">
        <f t="shared" si="904"/>
        <v>0</v>
      </c>
      <c r="Q1903" s="11">
        <f t="shared" si="914"/>
        <v>0</v>
      </c>
      <c r="R1903" s="7">
        <f t="shared" si="912"/>
        <v>0</v>
      </c>
      <c r="S1903" s="89">
        <f t="shared" si="919"/>
        <v>0</v>
      </c>
      <c r="T1903" s="98">
        <f t="shared" si="913"/>
        <v>8.5000000000000006E-2</v>
      </c>
      <c r="U1903" s="97">
        <f t="shared" si="918"/>
        <v>5</v>
      </c>
      <c r="V1903" s="97">
        <v>252</v>
      </c>
      <c r="W1903" s="96">
        <f t="shared" si="905"/>
        <v>1.0016199610000001</v>
      </c>
      <c r="X1903" s="89">
        <f t="shared" si="906"/>
        <v>0</v>
      </c>
      <c r="Y1903" s="137">
        <f t="shared" si="907"/>
        <v>0</v>
      </c>
      <c r="Z1903" s="99" t="str">
        <f t="shared" si="915"/>
        <v>J=</v>
      </c>
      <c r="AA1903" s="94">
        <f t="shared" si="916"/>
        <v>46804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08"/>
        <v>46780</v>
      </c>
      <c r="B1904" s="89">
        <f t="shared" si="901"/>
        <v>0</v>
      </c>
      <c r="C1904" s="89">
        <f t="shared" si="921"/>
        <v>3.1009221856947988E-9</v>
      </c>
      <c r="D1904" s="90">
        <f t="shared" si="909"/>
        <v>7205.03</v>
      </c>
      <c r="E1904" s="91">
        <f t="shared" si="924"/>
        <v>7245.38</v>
      </c>
      <c r="F1904" s="92">
        <f t="shared" si="925"/>
        <v>46741</v>
      </c>
      <c r="G1904" s="93">
        <f t="shared" si="902"/>
        <v>5.6002542668107669E-3</v>
      </c>
      <c r="H1904" s="94">
        <f t="shared" si="926"/>
        <v>46804</v>
      </c>
      <c r="I1904" s="94">
        <f t="shared" si="903"/>
        <v>46804</v>
      </c>
      <c r="J1904" s="95">
        <f t="shared" si="910"/>
        <v>22</v>
      </c>
      <c r="K1904" s="95">
        <f t="shared" si="923"/>
        <v>6</v>
      </c>
      <c r="L1904" s="8">
        <f t="shared" si="911"/>
        <v>1.00152424</v>
      </c>
      <c r="M1904" s="96">
        <f t="shared" si="922"/>
        <v>1.0056002500000001</v>
      </c>
      <c r="N1904" s="96">
        <f t="shared" si="917"/>
        <v>1.3551823068523945</v>
      </c>
      <c r="O1904" s="89">
        <f t="shared" si="920"/>
        <v>1.3572479200000001</v>
      </c>
      <c r="P1904" s="89">
        <f t="shared" si="904"/>
        <v>0</v>
      </c>
      <c r="Q1904" s="11">
        <f t="shared" si="914"/>
        <v>0</v>
      </c>
      <c r="R1904" s="7">
        <f t="shared" si="912"/>
        <v>0</v>
      </c>
      <c r="S1904" s="89">
        <f t="shared" si="919"/>
        <v>0</v>
      </c>
      <c r="T1904" s="98">
        <f t="shared" si="913"/>
        <v>8.5000000000000006E-2</v>
      </c>
      <c r="U1904" s="97">
        <f t="shared" si="918"/>
        <v>6</v>
      </c>
      <c r="V1904" s="97">
        <v>252</v>
      </c>
      <c r="W1904" s="96">
        <f t="shared" si="905"/>
        <v>1.0019442679999999</v>
      </c>
      <c r="X1904" s="89">
        <f t="shared" si="906"/>
        <v>0</v>
      </c>
      <c r="Y1904" s="137">
        <f t="shared" si="907"/>
        <v>0</v>
      </c>
      <c r="Z1904" s="99" t="str">
        <f t="shared" si="915"/>
        <v>J=</v>
      </c>
      <c r="AA1904" s="94">
        <f t="shared" si="916"/>
        <v>46804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08"/>
        <v>46781</v>
      </c>
      <c r="B1905" s="89">
        <f t="shared" si="901"/>
        <v>0</v>
      </c>
      <c r="C1905" s="89">
        <f t="shared" si="921"/>
        <v>3.1009221856947988E-9</v>
      </c>
      <c r="D1905" s="90">
        <f t="shared" si="909"/>
        <v>7205.03</v>
      </c>
      <c r="E1905" s="91">
        <f t="shared" si="924"/>
        <v>7245.38</v>
      </c>
      <c r="F1905" s="92">
        <f t="shared" si="925"/>
        <v>46741</v>
      </c>
      <c r="G1905" s="93">
        <f t="shared" si="902"/>
        <v>5.6002542668107669E-3</v>
      </c>
      <c r="H1905" s="94">
        <f t="shared" si="926"/>
        <v>46804</v>
      </c>
      <c r="I1905" s="94">
        <f t="shared" si="903"/>
        <v>46804</v>
      </c>
      <c r="J1905" s="95">
        <f t="shared" si="910"/>
        <v>22</v>
      </c>
      <c r="K1905" s="95">
        <f t="shared" si="923"/>
        <v>7</v>
      </c>
      <c r="L1905" s="8">
        <f t="shared" si="911"/>
        <v>1.0017784999999999</v>
      </c>
      <c r="M1905" s="96">
        <f t="shared" si="922"/>
        <v>1.0056002500000001</v>
      </c>
      <c r="N1905" s="96">
        <f t="shared" si="917"/>
        <v>1.3551823068523945</v>
      </c>
      <c r="O1905" s="89">
        <f t="shared" si="920"/>
        <v>1.35759249</v>
      </c>
      <c r="P1905" s="89">
        <f t="shared" si="904"/>
        <v>0</v>
      </c>
      <c r="Q1905" s="11">
        <f t="shared" si="914"/>
        <v>0</v>
      </c>
      <c r="R1905" s="7">
        <f t="shared" si="912"/>
        <v>0</v>
      </c>
      <c r="S1905" s="89">
        <f t="shared" si="919"/>
        <v>0</v>
      </c>
      <c r="T1905" s="98">
        <f t="shared" si="913"/>
        <v>8.5000000000000006E-2</v>
      </c>
      <c r="U1905" s="97">
        <f t="shared" si="918"/>
        <v>7</v>
      </c>
      <c r="V1905" s="97">
        <v>252</v>
      </c>
      <c r="W1905" s="96">
        <f t="shared" si="905"/>
        <v>1.00226868</v>
      </c>
      <c r="X1905" s="89">
        <f t="shared" si="906"/>
        <v>0</v>
      </c>
      <c r="Y1905" s="137">
        <f t="shared" si="907"/>
        <v>0</v>
      </c>
      <c r="Z1905" s="99" t="str">
        <f t="shared" si="915"/>
        <v>J=</v>
      </c>
      <c r="AA1905" s="94">
        <f t="shared" si="916"/>
        <v>46804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08"/>
        <v>46782</v>
      </c>
      <c r="B1906" s="89">
        <f t="shared" si="901"/>
        <v>0</v>
      </c>
      <c r="C1906" s="89">
        <f t="shared" si="921"/>
        <v>3.1009221856947988E-9</v>
      </c>
      <c r="D1906" s="90">
        <f t="shared" si="909"/>
        <v>7205.03</v>
      </c>
      <c r="E1906" s="91">
        <f t="shared" si="924"/>
        <v>7245.38</v>
      </c>
      <c r="F1906" s="92">
        <f t="shared" si="925"/>
        <v>46741</v>
      </c>
      <c r="G1906" s="93">
        <f t="shared" si="902"/>
        <v>5.6002542668107669E-3</v>
      </c>
      <c r="H1906" s="94">
        <f t="shared" si="926"/>
        <v>46804</v>
      </c>
      <c r="I1906" s="94">
        <f t="shared" si="903"/>
        <v>46804</v>
      </c>
      <c r="J1906" s="95">
        <f t="shared" si="910"/>
        <v>22</v>
      </c>
      <c r="K1906" s="95">
        <f t="shared" si="923"/>
        <v>7</v>
      </c>
      <c r="L1906" s="8">
        <f t="shared" si="911"/>
        <v>1.0017784999999999</v>
      </c>
      <c r="M1906" s="96">
        <f t="shared" si="922"/>
        <v>1.0056002500000001</v>
      </c>
      <c r="N1906" s="96">
        <f t="shared" si="917"/>
        <v>1.3551823068523945</v>
      </c>
      <c r="O1906" s="89">
        <f t="shared" si="920"/>
        <v>1.35759249</v>
      </c>
      <c r="P1906" s="89">
        <f t="shared" si="904"/>
        <v>0</v>
      </c>
      <c r="Q1906" s="11">
        <f t="shared" si="914"/>
        <v>0</v>
      </c>
      <c r="R1906" s="7">
        <f t="shared" si="912"/>
        <v>0</v>
      </c>
      <c r="S1906" s="89">
        <f t="shared" si="919"/>
        <v>0</v>
      </c>
      <c r="T1906" s="98">
        <f t="shared" si="913"/>
        <v>8.5000000000000006E-2</v>
      </c>
      <c r="U1906" s="97">
        <f t="shared" si="918"/>
        <v>7</v>
      </c>
      <c r="V1906" s="97">
        <v>252</v>
      </c>
      <c r="W1906" s="96">
        <f t="shared" si="905"/>
        <v>1.00226868</v>
      </c>
      <c r="X1906" s="89">
        <f t="shared" si="906"/>
        <v>0</v>
      </c>
      <c r="Y1906" s="137">
        <f t="shared" si="907"/>
        <v>0</v>
      </c>
      <c r="Z1906" s="99" t="str">
        <f t="shared" si="915"/>
        <v>J=</v>
      </c>
      <c r="AA1906" s="94">
        <f t="shared" si="916"/>
        <v>46804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08"/>
        <v>46783</v>
      </c>
      <c r="B1907" s="89">
        <f t="shared" si="901"/>
        <v>0</v>
      </c>
      <c r="C1907" s="89">
        <f t="shared" si="921"/>
        <v>3.1009221856947988E-9</v>
      </c>
      <c r="D1907" s="90">
        <f t="shared" si="909"/>
        <v>7205.03</v>
      </c>
      <c r="E1907" s="91">
        <f t="shared" si="924"/>
        <v>7245.38</v>
      </c>
      <c r="F1907" s="92">
        <f t="shared" si="925"/>
        <v>46741</v>
      </c>
      <c r="G1907" s="93">
        <f t="shared" si="902"/>
        <v>5.6002542668107669E-3</v>
      </c>
      <c r="H1907" s="94">
        <f t="shared" si="926"/>
        <v>46804</v>
      </c>
      <c r="I1907" s="94">
        <f t="shared" si="903"/>
        <v>46804</v>
      </c>
      <c r="J1907" s="95">
        <f t="shared" si="910"/>
        <v>22</v>
      </c>
      <c r="K1907" s="95">
        <f t="shared" si="923"/>
        <v>7</v>
      </c>
      <c r="L1907" s="8">
        <f t="shared" si="911"/>
        <v>1.0017784999999999</v>
      </c>
      <c r="M1907" s="96">
        <f t="shared" si="922"/>
        <v>1.0056002500000001</v>
      </c>
      <c r="N1907" s="96">
        <f t="shared" si="917"/>
        <v>1.3551823068523945</v>
      </c>
      <c r="O1907" s="89">
        <f t="shared" si="920"/>
        <v>1.35759249</v>
      </c>
      <c r="P1907" s="89">
        <f t="shared" si="904"/>
        <v>0</v>
      </c>
      <c r="Q1907" s="11">
        <f t="shared" si="914"/>
        <v>0</v>
      </c>
      <c r="R1907" s="7">
        <f t="shared" si="912"/>
        <v>0</v>
      </c>
      <c r="S1907" s="89">
        <f t="shared" si="919"/>
        <v>0</v>
      </c>
      <c r="T1907" s="98">
        <f t="shared" si="913"/>
        <v>8.5000000000000006E-2</v>
      </c>
      <c r="U1907" s="97">
        <f t="shared" si="918"/>
        <v>7</v>
      </c>
      <c r="V1907" s="97">
        <v>252</v>
      </c>
      <c r="W1907" s="96">
        <f t="shared" si="905"/>
        <v>1.00226868</v>
      </c>
      <c r="X1907" s="89">
        <f t="shared" si="906"/>
        <v>0</v>
      </c>
      <c r="Y1907" s="137">
        <f t="shared" si="907"/>
        <v>0</v>
      </c>
      <c r="Z1907" s="99" t="str">
        <f t="shared" si="915"/>
        <v>J=</v>
      </c>
      <c r="AA1907" s="94">
        <f t="shared" si="916"/>
        <v>46804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08"/>
        <v>46784</v>
      </c>
      <c r="B1908" s="89">
        <f t="shared" si="901"/>
        <v>0</v>
      </c>
      <c r="C1908" s="89">
        <f t="shared" si="921"/>
        <v>3.1009221856947988E-9</v>
      </c>
      <c r="D1908" s="90">
        <f t="shared" si="909"/>
        <v>7205.03</v>
      </c>
      <c r="E1908" s="91">
        <f t="shared" si="924"/>
        <v>7245.38</v>
      </c>
      <c r="F1908" s="92">
        <f t="shared" si="925"/>
        <v>46741</v>
      </c>
      <c r="G1908" s="93">
        <f t="shared" si="902"/>
        <v>5.6002542668107669E-3</v>
      </c>
      <c r="H1908" s="94">
        <f t="shared" si="926"/>
        <v>46804</v>
      </c>
      <c r="I1908" s="94">
        <f t="shared" si="903"/>
        <v>46804</v>
      </c>
      <c r="J1908" s="95">
        <f t="shared" si="910"/>
        <v>22</v>
      </c>
      <c r="K1908" s="95">
        <f t="shared" si="923"/>
        <v>8</v>
      </c>
      <c r="L1908" s="8">
        <f t="shared" si="911"/>
        <v>1.0020328300000001</v>
      </c>
      <c r="M1908" s="96">
        <f t="shared" si="922"/>
        <v>1.0056002500000001</v>
      </c>
      <c r="N1908" s="96">
        <f t="shared" si="917"/>
        <v>1.3551823068523945</v>
      </c>
      <c r="O1908" s="89">
        <f t="shared" si="920"/>
        <v>1.3579371600000001</v>
      </c>
      <c r="P1908" s="89">
        <f t="shared" si="904"/>
        <v>0</v>
      </c>
      <c r="Q1908" s="11">
        <f t="shared" si="914"/>
        <v>0</v>
      </c>
      <c r="R1908" s="7">
        <f t="shared" si="912"/>
        <v>0</v>
      </c>
      <c r="S1908" s="89">
        <f t="shared" si="919"/>
        <v>0</v>
      </c>
      <c r="T1908" s="98">
        <f t="shared" si="913"/>
        <v>8.5000000000000006E-2</v>
      </c>
      <c r="U1908" s="97">
        <f t="shared" si="918"/>
        <v>8</v>
      </c>
      <c r="V1908" s="97">
        <v>252</v>
      </c>
      <c r="W1908" s="96">
        <f t="shared" si="905"/>
        <v>1.0025931969999999</v>
      </c>
      <c r="X1908" s="89">
        <f t="shared" si="906"/>
        <v>0</v>
      </c>
      <c r="Y1908" s="137">
        <f t="shared" si="907"/>
        <v>0</v>
      </c>
      <c r="Z1908" s="99" t="str">
        <f t="shared" si="915"/>
        <v>J=</v>
      </c>
      <c r="AA1908" s="94">
        <f t="shared" si="916"/>
        <v>46804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08"/>
        <v>46785</v>
      </c>
      <c r="B1909" s="89">
        <f t="shared" si="901"/>
        <v>0</v>
      </c>
      <c r="C1909" s="89">
        <f t="shared" si="921"/>
        <v>3.1009221856947988E-9</v>
      </c>
      <c r="D1909" s="90">
        <f t="shared" si="909"/>
        <v>7205.03</v>
      </c>
      <c r="E1909" s="91">
        <f t="shared" si="924"/>
        <v>7245.38</v>
      </c>
      <c r="F1909" s="92">
        <f t="shared" si="925"/>
        <v>46741</v>
      </c>
      <c r="G1909" s="93">
        <f t="shared" si="902"/>
        <v>5.6002542668107669E-3</v>
      </c>
      <c r="H1909" s="94">
        <f t="shared" si="926"/>
        <v>46804</v>
      </c>
      <c r="I1909" s="94">
        <f t="shared" si="903"/>
        <v>46804</v>
      </c>
      <c r="J1909" s="95">
        <f t="shared" si="910"/>
        <v>22</v>
      </c>
      <c r="K1909" s="95">
        <f t="shared" si="923"/>
        <v>9</v>
      </c>
      <c r="L1909" s="8">
        <f t="shared" si="911"/>
        <v>1.0022872300000001</v>
      </c>
      <c r="M1909" s="96">
        <f t="shared" si="922"/>
        <v>1.0056002500000001</v>
      </c>
      <c r="N1909" s="96">
        <f t="shared" si="917"/>
        <v>1.3551823068523945</v>
      </c>
      <c r="O1909" s="89">
        <f t="shared" si="920"/>
        <v>1.35828192</v>
      </c>
      <c r="P1909" s="89">
        <f t="shared" si="904"/>
        <v>0</v>
      </c>
      <c r="Q1909" s="11">
        <f t="shared" si="914"/>
        <v>0</v>
      </c>
      <c r="R1909" s="7">
        <f t="shared" si="912"/>
        <v>0</v>
      </c>
      <c r="S1909" s="89">
        <f t="shared" si="919"/>
        <v>0</v>
      </c>
      <c r="T1909" s="98">
        <f t="shared" si="913"/>
        <v>8.5000000000000006E-2</v>
      </c>
      <c r="U1909" s="97">
        <f t="shared" si="918"/>
        <v>9</v>
      </c>
      <c r="V1909" s="97">
        <v>252</v>
      </c>
      <c r="W1909" s="96">
        <f t="shared" si="905"/>
        <v>1.0029178190000001</v>
      </c>
      <c r="X1909" s="89">
        <f t="shared" si="906"/>
        <v>0</v>
      </c>
      <c r="Y1909" s="137">
        <f t="shared" si="907"/>
        <v>0</v>
      </c>
      <c r="Z1909" s="99" t="str">
        <f t="shared" si="915"/>
        <v>J=</v>
      </c>
      <c r="AA1909" s="94">
        <f t="shared" si="916"/>
        <v>46804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08"/>
        <v>46786</v>
      </c>
      <c r="B1910" s="89">
        <f t="shared" si="901"/>
        <v>0</v>
      </c>
      <c r="C1910" s="89">
        <f t="shared" si="921"/>
        <v>3.1009221856947988E-9</v>
      </c>
      <c r="D1910" s="90">
        <f t="shared" si="909"/>
        <v>7205.03</v>
      </c>
      <c r="E1910" s="91">
        <f t="shared" si="924"/>
        <v>7245.38</v>
      </c>
      <c r="F1910" s="92">
        <f t="shared" si="925"/>
        <v>46741</v>
      </c>
      <c r="G1910" s="93">
        <f t="shared" si="902"/>
        <v>5.6002542668107669E-3</v>
      </c>
      <c r="H1910" s="94">
        <f t="shared" si="926"/>
        <v>46804</v>
      </c>
      <c r="I1910" s="94">
        <f t="shared" si="903"/>
        <v>46804</v>
      </c>
      <c r="J1910" s="95">
        <f t="shared" si="910"/>
        <v>22</v>
      </c>
      <c r="K1910" s="95">
        <f t="shared" si="923"/>
        <v>10</v>
      </c>
      <c r="L1910" s="8">
        <f t="shared" si="911"/>
        <v>1.0025416899999999</v>
      </c>
      <c r="M1910" s="96">
        <f t="shared" si="922"/>
        <v>1.0056002500000001</v>
      </c>
      <c r="N1910" s="96">
        <f t="shared" si="917"/>
        <v>1.3551823068523945</v>
      </c>
      <c r="O1910" s="89">
        <f t="shared" si="920"/>
        <v>1.3586267599999999</v>
      </c>
      <c r="P1910" s="89">
        <f t="shared" si="904"/>
        <v>0</v>
      </c>
      <c r="Q1910" s="11">
        <f t="shared" si="914"/>
        <v>0</v>
      </c>
      <c r="R1910" s="7">
        <f t="shared" si="912"/>
        <v>0</v>
      </c>
      <c r="S1910" s="89">
        <f t="shared" si="919"/>
        <v>0</v>
      </c>
      <c r="T1910" s="98">
        <f t="shared" si="913"/>
        <v>8.5000000000000006E-2</v>
      </c>
      <c r="U1910" s="97">
        <f t="shared" si="918"/>
        <v>10</v>
      </c>
      <c r="V1910" s="97">
        <v>252</v>
      </c>
      <c r="W1910" s="96">
        <f t="shared" si="905"/>
        <v>1.0032425469999999</v>
      </c>
      <c r="X1910" s="89">
        <f t="shared" si="906"/>
        <v>0</v>
      </c>
      <c r="Y1910" s="137">
        <f t="shared" si="907"/>
        <v>0</v>
      </c>
      <c r="Z1910" s="99" t="str">
        <f t="shared" si="915"/>
        <v>J=</v>
      </c>
      <c r="AA1910" s="94">
        <f t="shared" si="916"/>
        <v>46804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08"/>
        <v>46787</v>
      </c>
      <c r="B1911" s="89">
        <f t="shared" si="901"/>
        <v>0</v>
      </c>
      <c r="C1911" s="89">
        <f t="shared" si="921"/>
        <v>3.1009221856947988E-9</v>
      </c>
      <c r="D1911" s="90">
        <f t="shared" si="909"/>
        <v>7205.03</v>
      </c>
      <c r="E1911" s="91">
        <f t="shared" si="924"/>
        <v>7245.38</v>
      </c>
      <c r="F1911" s="92">
        <f t="shared" si="925"/>
        <v>46741</v>
      </c>
      <c r="G1911" s="93">
        <f t="shared" si="902"/>
        <v>5.6002542668107669E-3</v>
      </c>
      <c r="H1911" s="94">
        <f t="shared" si="926"/>
        <v>46804</v>
      </c>
      <c r="I1911" s="94">
        <f t="shared" si="903"/>
        <v>46804</v>
      </c>
      <c r="J1911" s="95">
        <f t="shared" si="910"/>
        <v>22</v>
      </c>
      <c r="K1911" s="95">
        <f t="shared" si="923"/>
        <v>11</v>
      </c>
      <c r="L1911" s="8">
        <f t="shared" si="911"/>
        <v>1.0027962100000001</v>
      </c>
      <c r="M1911" s="96">
        <f t="shared" si="922"/>
        <v>1.0056002500000001</v>
      </c>
      <c r="N1911" s="96">
        <f t="shared" si="917"/>
        <v>1.3551823068523945</v>
      </c>
      <c r="O1911" s="89">
        <f t="shared" si="920"/>
        <v>1.35897168</v>
      </c>
      <c r="P1911" s="89">
        <f t="shared" si="904"/>
        <v>0</v>
      </c>
      <c r="Q1911" s="11">
        <f t="shared" si="914"/>
        <v>0</v>
      </c>
      <c r="R1911" s="7">
        <f t="shared" si="912"/>
        <v>0</v>
      </c>
      <c r="S1911" s="89">
        <f t="shared" si="919"/>
        <v>0</v>
      </c>
      <c r="T1911" s="98">
        <f t="shared" si="913"/>
        <v>8.5000000000000006E-2</v>
      </c>
      <c r="U1911" s="97">
        <f t="shared" si="918"/>
        <v>11</v>
      </c>
      <c r="V1911" s="97">
        <v>252</v>
      </c>
      <c r="W1911" s="96">
        <f t="shared" si="905"/>
        <v>1.0035673789999999</v>
      </c>
      <c r="X1911" s="89">
        <f t="shared" si="906"/>
        <v>0</v>
      </c>
      <c r="Y1911" s="137">
        <f t="shared" si="907"/>
        <v>0</v>
      </c>
      <c r="Z1911" s="99" t="str">
        <f t="shared" si="915"/>
        <v>J=</v>
      </c>
      <c r="AA1911" s="94">
        <f t="shared" si="916"/>
        <v>46804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08"/>
        <v>46788</v>
      </c>
      <c r="B1912" s="89">
        <f t="shared" si="901"/>
        <v>0</v>
      </c>
      <c r="C1912" s="89">
        <f t="shared" si="921"/>
        <v>3.1009221856947988E-9</v>
      </c>
      <c r="D1912" s="90">
        <f t="shared" si="909"/>
        <v>7205.03</v>
      </c>
      <c r="E1912" s="91">
        <f t="shared" si="924"/>
        <v>7245.38</v>
      </c>
      <c r="F1912" s="92">
        <f t="shared" si="925"/>
        <v>46741</v>
      </c>
      <c r="G1912" s="93">
        <f t="shared" si="902"/>
        <v>5.6002542668107669E-3</v>
      </c>
      <c r="H1912" s="94">
        <f t="shared" si="926"/>
        <v>46804</v>
      </c>
      <c r="I1912" s="94">
        <f t="shared" si="903"/>
        <v>46804</v>
      </c>
      <c r="J1912" s="95">
        <f t="shared" si="910"/>
        <v>22</v>
      </c>
      <c r="K1912" s="95">
        <f t="shared" si="923"/>
        <v>12</v>
      </c>
      <c r="L1912" s="8">
        <f t="shared" si="911"/>
        <v>1.0030508</v>
      </c>
      <c r="M1912" s="96">
        <f t="shared" si="922"/>
        <v>1.0056002500000001</v>
      </c>
      <c r="N1912" s="96">
        <f t="shared" si="917"/>
        <v>1.3551823068523945</v>
      </c>
      <c r="O1912" s="89">
        <f t="shared" si="920"/>
        <v>1.35931669</v>
      </c>
      <c r="P1912" s="89">
        <f t="shared" si="904"/>
        <v>0</v>
      </c>
      <c r="Q1912" s="11">
        <f t="shared" si="914"/>
        <v>0</v>
      </c>
      <c r="R1912" s="7">
        <f t="shared" si="912"/>
        <v>0</v>
      </c>
      <c r="S1912" s="89">
        <f t="shared" si="919"/>
        <v>0</v>
      </c>
      <c r="T1912" s="98">
        <f t="shared" si="913"/>
        <v>8.5000000000000006E-2</v>
      </c>
      <c r="U1912" s="97">
        <f t="shared" si="918"/>
        <v>12</v>
      </c>
      <c r="V1912" s="97">
        <v>252</v>
      </c>
      <c r="W1912" s="96">
        <f t="shared" si="905"/>
        <v>1.003892317</v>
      </c>
      <c r="X1912" s="89">
        <f t="shared" si="906"/>
        <v>0</v>
      </c>
      <c r="Y1912" s="137">
        <f t="shared" si="907"/>
        <v>0</v>
      </c>
      <c r="Z1912" s="99" t="str">
        <f t="shared" si="915"/>
        <v>J=</v>
      </c>
      <c r="AA1912" s="94">
        <f t="shared" si="916"/>
        <v>46804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08"/>
        <v>46789</v>
      </c>
      <c r="B1913" s="89">
        <f t="shared" si="901"/>
        <v>0</v>
      </c>
      <c r="C1913" s="89">
        <f t="shared" si="921"/>
        <v>3.1009221856947988E-9</v>
      </c>
      <c r="D1913" s="90">
        <f t="shared" si="909"/>
        <v>7205.03</v>
      </c>
      <c r="E1913" s="91">
        <f t="shared" si="924"/>
        <v>7245.38</v>
      </c>
      <c r="F1913" s="92">
        <f t="shared" si="925"/>
        <v>46741</v>
      </c>
      <c r="G1913" s="93">
        <f t="shared" si="902"/>
        <v>5.6002542668107669E-3</v>
      </c>
      <c r="H1913" s="94">
        <f t="shared" si="926"/>
        <v>46804</v>
      </c>
      <c r="I1913" s="94">
        <f t="shared" si="903"/>
        <v>46804</v>
      </c>
      <c r="J1913" s="95">
        <f t="shared" si="910"/>
        <v>22</v>
      </c>
      <c r="K1913" s="95">
        <f t="shared" si="923"/>
        <v>12</v>
      </c>
      <c r="L1913" s="8">
        <f t="shared" si="911"/>
        <v>1.0030508</v>
      </c>
      <c r="M1913" s="96">
        <f t="shared" si="922"/>
        <v>1.0056002500000001</v>
      </c>
      <c r="N1913" s="96">
        <f t="shared" si="917"/>
        <v>1.3551823068523945</v>
      </c>
      <c r="O1913" s="89">
        <f t="shared" si="920"/>
        <v>1.35931669</v>
      </c>
      <c r="P1913" s="89">
        <f t="shared" si="904"/>
        <v>0</v>
      </c>
      <c r="Q1913" s="11">
        <f t="shared" si="914"/>
        <v>0</v>
      </c>
      <c r="R1913" s="7">
        <f t="shared" si="912"/>
        <v>0</v>
      </c>
      <c r="S1913" s="89">
        <f t="shared" si="919"/>
        <v>0</v>
      </c>
      <c r="T1913" s="98">
        <f t="shared" si="913"/>
        <v>8.5000000000000006E-2</v>
      </c>
      <c r="U1913" s="97">
        <f t="shared" si="918"/>
        <v>12</v>
      </c>
      <c r="V1913" s="97">
        <v>252</v>
      </c>
      <c r="W1913" s="96">
        <f t="shared" si="905"/>
        <v>1.003892317</v>
      </c>
      <c r="X1913" s="89">
        <f t="shared" si="906"/>
        <v>0</v>
      </c>
      <c r="Y1913" s="137">
        <f t="shared" si="907"/>
        <v>0</v>
      </c>
      <c r="Z1913" s="99" t="str">
        <f t="shared" si="915"/>
        <v>J=</v>
      </c>
      <c r="AA1913" s="94">
        <f t="shared" si="916"/>
        <v>46804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08"/>
        <v>46790</v>
      </c>
      <c r="B1914" s="89">
        <f t="shared" si="901"/>
        <v>0</v>
      </c>
      <c r="C1914" s="89">
        <f t="shared" si="921"/>
        <v>3.1009221856947988E-9</v>
      </c>
      <c r="D1914" s="90">
        <f t="shared" si="909"/>
        <v>7205.03</v>
      </c>
      <c r="E1914" s="91">
        <f t="shared" si="924"/>
        <v>7245.38</v>
      </c>
      <c r="F1914" s="92">
        <f t="shared" si="925"/>
        <v>46741</v>
      </c>
      <c r="G1914" s="93">
        <f t="shared" si="902"/>
        <v>5.6002542668107669E-3</v>
      </c>
      <c r="H1914" s="94">
        <f t="shared" si="926"/>
        <v>46804</v>
      </c>
      <c r="I1914" s="94">
        <f t="shared" si="903"/>
        <v>46804</v>
      </c>
      <c r="J1914" s="95">
        <f t="shared" si="910"/>
        <v>22</v>
      </c>
      <c r="K1914" s="95">
        <f t="shared" si="923"/>
        <v>12</v>
      </c>
      <c r="L1914" s="8">
        <f t="shared" si="911"/>
        <v>1.0030508</v>
      </c>
      <c r="M1914" s="96">
        <f t="shared" si="922"/>
        <v>1.0056002500000001</v>
      </c>
      <c r="N1914" s="96">
        <f t="shared" si="917"/>
        <v>1.3551823068523945</v>
      </c>
      <c r="O1914" s="89">
        <f t="shared" si="920"/>
        <v>1.35931669</v>
      </c>
      <c r="P1914" s="89">
        <f t="shared" si="904"/>
        <v>0</v>
      </c>
      <c r="Q1914" s="11">
        <f t="shared" si="914"/>
        <v>0</v>
      </c>
      <c r="R1914" s="7">
        <f t="shared" si="912"/>
        <v>0</v>
      </c>
      <c r="S1914" s="89">
        <f t="shared" si="919"/>
        <v>0</v>
      </c>
      <c r="T1914" s="98">
        <f t="shared" si="913"/>
        <v>8.5000000000000006E-2</v>
      </c>
      <c r="U1914" s="97">
        <f t="shared" si="918"/>
        <v>12</v>
      </c>
      <c r="V1914" s="97">
        <v>252</v>
      </c>
      <c r="W1914" s="96">
        <f t="shared" si="905"/>
        <v>1.003892317</v>
      </c>
      <c r="X1914" s="89">
        <f t="shared" si="906"/>
        <v>0</v>
      </c>
      <c r="Y1914" s="137">
        <f t="shared" si="907"/>
        <v>0</v>
      </c>
      <c r="Z1914" s="99" t="str">
        <f t="shared" si="915"/>
        <v>J=</v>
      </c>
      <c r="AA1914" s="94">
        <f t="shared" si="916"/>
        <v>46804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08"/>
        <v>46791</v>
      </c>
      <c r="B1915" s="89">
        <f t="shared" si="901"/>
        <v>0</v>
      </c>
      <c r="C1915" s="89">
        <f t="shared" si="921"/>
        <v>3.1009221856947988E-9</v>
      </c>
      <c r="D1915" s="90">
        <f t="shared" si="909"/>
        <v>7205.03</v>
      </c>
      <c r="E1915" s="91">
        <f t="shared" si="924"/>
        <v>7245.38</v>
      </c>
      <c r="F1915" s="92">
        <f t="shared" si="925"/>
        <v>46741</v>
      </c>
      <c r="G1915" s="93">
        <f t="shared" si="902"/>
        <v>5.6002542668107669E-3</v>
      </c>
      <c r="H1915" s="94">
        <f t="shared" si="926"/>
        <v>46804</v>
      </c>
      <c r="I1915" s="94">
        <f t="shared" si="903"/>
        <v>46804</v>
      </c>
      <c r="J1915" s="95">
        <f t="shared" si="910"/>
        <v>22</v>
      </c>
      <c r="K1915" s="95">
        <f t="shared" si="923"/>
        <v>13</v>
      </c>
      <c r="L1915" s="8">
        <f t="shared" si="911"/>
        <v>1.00330546</v>
      </c>
      <c r="M1915" s="96">
        <f t="shared" si="922"/>
        <v>1.0056002500000001</v>
      </c>
      <c r="N1915" s="96">
        <f t="shared" si="917"/>
        <v>1.3551823068523945</v>
      </c>
      <c r="O1915" s="89">
        <f t="shared" si="920"/>
        <v>1.3596618</v>
      </c>
      <c r="P1915" s="89">
        <f t="shared" si="904"/>
        <v>0</v>
      </c>
      <c r="Q1915" s="11">
        <f t="shared" si="914"/>
        <v>0</v>
      </c>
      <c r="R1915" s="7">
        <f t="shared" si="912"/>
        <v>0</v>
      </c>
      <c r="S1915" s="89">
        <f t="shared" si="919"/>
        <v>0</v>
      </c>
      <c r="T1915" s="98">
        <f t="shared" si="913"/>
        <v>8.5000000000000006E-2</v>
      </c>
      <c r="U1915" s="97">
        <f t="shared" si="918"/>
        <v>13</v>
      </c>
      <c r="V1915" s="97">
        <v>252</v>
      </c>
      <c r="W1915" s="96">
        <f t="shared" si="905"/>
        <v>1.0042173590000001</v>
      </c>
      <c r="X1915" s="89">
        <f t="shared" si="906"/>
        <v>0</v>
      </c>
      <c r="Y1915" s="137">
        <f t="shared" si="907"/>
        <v>0</v>
      </c>
      <c r="Z1915" s="99" t="str">
        <f t="shared" si="915"/>
        <v>J=</v>
      </c>
      <c r="AA1915" s="94">
        <f t="shared" si="916"/>
        <v>46804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08"/>
        <v>46792</v>
      </c>
      <c r="B1916" s="89">
        <f t="shared" si="901"/>
        <v>0</v>
      </c>
      <c r="C1916" s="89">
        <f t="shared" si="921"/>
        <v>3.1009221856947988E-9</v>
      </c>
      <c r="D1916" s="90">
        <f t="shared" si="909"/>
        <v>7205.03</v>
      </c>
      <c r="E1916" s="91">
        <f t="shared" si="924"/>
        <v>7245.38</v>
      </c>
      <c r="F1916" s="92">
        <f t="shared" si="925"/>
        <v>46741</v>
      </c>
      <c r="G1916" s="93">
        <f t="shared" si="902"/>
        <v>5.6002542668107669E-3</v>
      </c>
      <c r="H1916" s="94">
        <f t="shared" si="926"/>
        <v>46804</v>
      </c>
      <c r="I1916" s="94">
        <f t="shared" si="903"/>
        <v>46804</v>
      </c>
      <c r="J1916" s="95">
        <f t="shared" si="910"/>
        <v>22</v>
      </c>
      <c r="K1916" s="95">
        <f t="shared" si="923"/>
        <v>14</v>
      </c>
      <c r="L1916" s="8">
        <f t="shared" si="911"/>
        <v>1.0035601700000001</v>
      </c>
      <c r="M1916" s="96">
        <f t="shared" si="922"/>
        <v>1.0056002500000001</v>
      </c>
      <c r="N1916" s="96">
        <f t="shared" si="917"/>
        <v>1.3551823068523945</v>
      </c>
      <c r="O1916" s="89">
        <f t="shared" si="920"/>
        <v>1.3600069800000001</v>
      </c>
      <c r="P1916" s="89">
        <f t="shared" si="904"/>
        <v>0</v>
      </c>
      <c r="Q1916" s="11">
        <f t="shared" si="914"/>
        <v>0</v>
      </c>
      <c r="R1916" s="7">
        <f t="shared" si="912"/>
        <v>0</v>
      </c>
      <c r="S1916" s="89">
        <f t="shared" si="919"/>
        <v>0</v>
      </c>
      <c r="T1916" s="98">
        <f t="shared" si="913"/>
        <v>8.5000000000000006E-2</v>
      </c>
      <c r="U1916" s="97">
        <f t="shared" si="918"/>
        <v>14</v>
      </c>
      <c r="V1916" s="97">
        <v>252</v>
      </c>
      <c r="W1916" s="96">
        <f t="shared" si="905"/>
        <v>1.0045425079999999</v>
      </c>
      <c r="X1916" s="89">
        <f t="shared" si="906"/>
        <v>0</v>
      </c>
      <c r="Y1916" s="137">
        <f t="shared" si="907"/>
        <v>0</v>
      </c>
      <c r="Z1916" s="99" t="str">
        <f t="shared" si="915"/>
        <v>J=</v>
      </c>
      <c r="AA1916" s="94">
        <f t="shared" si="916"/>
        <v>46804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08"/>
        <v>46793</v>
      </c>
      <c r="B1917" s="89">
        <f t="shared" si="901"/>
        <v>0</v>
      </c>
      <c r="C1917" s="89">
        <f t="shared" si="921"/>
        <v>3.1009221856947988E-9</v>
      </c>
      <c r="D1917" s="90">
        <f t="shared" si="909"/>
        <v>7205.03</v>
      </c>
      <c r="E1917" s="91">
        <f t="shared" si="924"/>
        <v>7245.38</v>
      </c>
      <c r="F1917" s="92">
        <f t="shared" si="925"/>
        <v>46741</v>
      </c>
      <c r="G1917" s="93">
        <f t="shared" si="902"/>
        <v>5.6002542668107669E-3</v>
      </c>
      <c r="H1917" s="94">
        <f t="shared" si="926"/>
        <v>46804</v>
      </c>
      <c r="I1917" s="94">
        <f t="shared" si="903"/>
        <v>46804</v>
      </c>
      <c r="J1917" s="95">
        <f t="shared" si="910"/>
        <v>22</v>
      </c>
      <c r="K1917" s="95">
        <f t="shared" si="923"/>
        <v>15</v>
      </c>
      <c r="L1917" s="8">
        <f t="shared" si="911"/>
        <v>1.0038149599999999</v>
      </c>
      <c r="M1917" s="96">
        <f t="shared" si="922"/>
        <v>1.0056002500000001</v>
      </c>
      <c r="N1917" s="96">
        <f t="shared" si="917"/>
        <v>1.3551823068523945</v>
      </c>
      <c r="O1917" s="89">
        <f t="shared" si="920"/>
        <v>1.3603522699999999</v>
      </c>
      <c r="P1917" s="89">
        <f t="shared" si="904"/>
        <v>0</v>
      </c>
      <c r="Q1917" s="11">
        <f t="shared" si="914"/>
        <v>0</v>
      </c>
      <c r="R1917" s="7">
        <f t="shared" si="912"/>
        <v>0</v>
      </c>
      <c r="S1917" s="89">
        <f t="shared" si="919"/>
        <v>0</v>
      </c>
      <c r="T1917" s="98">
        <f t="shared" si="913"/>
        <v>8.5000000000000006E-2</v>
      </c>
      <c r="U1917" s="97">
        <f t="shared" si="918"/>
        <v>15</v>
      </c>
      <c r="V1917" s="97">
        <v>252</v>
      </c>
      <c r="W1917" s="96">
        <f t="shared" si="905"/>
        <v>1.0048677610000001</v>
      </c>
      <c r="X1917" s="89">
        <f t="shared" si="906"/>
        <v>0</v>
      </c>
      <c r="Y1917" s="137">
        <f t="shared" si="907"/>
        <v>0</v>
      </c>
      <c r="Z1917" s="99" t="str">
        <f t="shared" si="915"/>
        <v>J=</v>
      </c>
      <c r="AA1917" s="94">
        <f t="shared" si="916"/>
        <v>46804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08"/>
        <v>46794</v>
      </c>
      <c r="B1918" s="89">
        <f t="shared" si="901"/>
        <v>0</v>
      </c>
      <c r="C1918" s="89">
        <f t="shared" si="921"/>
        <v>3.1009221856947988E-9</v>
      </c>
      <c r="D1918" s="90">
        <f t="shared" si="909"/>
        <v>7205.03</v>
      </c>
      <c r="E1918" s="91">
        <f t="shared" si="924"/>
        <v>7245.38</v>
      </c>
      <c r="F1918" s="92">
        <f t="shared" si="925"/>
        <v>46741</v>
      </c>
      <c r="G1918" s="93">
        <f t="shared" si="902"/>
        <v>5.6002542668107669E-3</v>
      </c>
      <c r="H1918" s="94">
        <f t="shared" si="926"/>
        <v>46804</v>
      </c>
      <c r="I1918" s="94">
        <f t="shared" si="903"/>
        <v>46804</v>
      </c>
      <c r="J1918" s="95">
        <f t="shared" si="910"/>
        <v>22</v>
      </c>
      <c r="K1918" s="95">
        <f t="shared" si="923"/>
        <v>16</v>
      </c>
      <c r="L1918" s="8">
        <f t="shared" si="911"/>
        <v>1.0040697999999999</v>
      </c>
      <c r="M1918" s="96">
        <f t="shared" si="922"/>
        <v>1.0056002500000001</v>
      </c>
      <c r="N1918" s="96">
        <f t="shared" si="917"/>
        <v>1.3551823068523945</v>
      </c>
      <c r="O1918" s="89">
        <f t="shared" si="920"/>
        <v>1.3606976200000001</v>
      </c>
      <c r="P1918" s="89">
        <f t="shared" si="904"/>
        <v>0</v>
      </c>
      <c r="Q1918" s="11">
        <f t="shared" si="914"/>
        <v>0</v>
      </c>
      <c r="R1918" s="7">
        <f t="shared" si="912"/>
        <v>0</v>
      </c>
      <c r="S1918" s="89">
        <f t="shared" si="919"/>
        <v>0</v>
      </c>
      <c r="T1918" s="98">
        <f t="shared" si="913"/>
        <v>8.5000000000000006E-2</v>
      </c>
      <c r="U1918" s="97">
        <f t="shared" si="918"/>
        <v>16</v>
      </c>
      <c r="V1918" s="97">
        <v>252</v>
      </c>
      <c r="W1918" s="96">
        <f t="shared" si="905"/>
        <v>1.0051931190000001</v>
      </c>
      <c r="X1918" s="89">
        <f t="shared" si="906"/>
        <v>0</v>
      </c>
      <c r="Y1918" s="137">
        <f t="shared" si="907"/>
        <v>0</v>
      </c>
      <c r="Z1918" s="99" t="str">
        <f t="shared" si="915"/>
        <v>J=</v>
      </c>
      <c r="AA1918" s="94">
        <f t="shared" si="916"/>
        <v>46804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08"/>
        <v>46795</v>
      </c>
      <c r="B1919" s="89">
        <f t="shared" si="901"/>
        <v>0</v>
      </c>
      <c r="C1919" s="89">
        <f t="shared" si="921"/>
        <v>3.1009221856947988E-9</v>
      </c>
      <c r="D1919" s="90">
        <f t="shared" si="909"/>
        <v>7205.03</v>
      </c>
      <c r="E1919" s="91">
        <f t="shared" si="924"/>
        <v>7245.38</v>
      </c>
      <c r="F1919" s="92">
        <f t="shared" si="925"/>
        <v>46741</v>
      </c>
      <c r="G1919" s="93">
        <f t="shared" si="902"/>
        <v>5.6002542668107669E-3</v>
      </c>
      <c r="H1919" s="94">
        <f t="shared" si="926"/>
        <v>46804</v>
      </c>
      <c r="I1919" s="94">
        <f t="shared" si="903"/>
        <v>46804</v>
      </c>
      <c r="J1919" s="95">
        <f t="shared" si="910"/>
        <v>22</v>
      </c>
      <c r="K1919" s="95">
        <f t="shared" si="923"/>
        <v>17</v>
      </c>
      <c r="L1919" s="8">
        <f t="shared" si="911"/>
        <v>1.0043247200000001</v>
      </c>
      <c r="M1919" s="96">
        <f t="shared" si="922"/>
        <v>1.0056002500000001</v>
      </c>
      <c r="N1919" s="96">
        <f t="shared" si="917"/>
        <v>1.3551823068523945</v>
      </c>
      <c r="O1919" s="89">
        <f t="shared" si="920"/>
        <v>1.3610430899999999</v>
      </c>
      <c r="P1919" s="89">
        <f t="shared" si="904"/>
        <v>0</v>
      </c>
      <c r="Q1919" s="11">
        <f t="shared" si="914"/>
        <v>0</v>
      </c>
      <c r="R1919" s="7">
        <f t="shared" si="912"/>
        <v>0</v>
      </c>
      <c r="S1919" s="89">
        <f t="shared" si="919"/>
        <v>0</v>
      </c>
      <c r="T1919" s="98">
        <f t="shared" si="913"/>
        <v>8.5000000000000006E-2</v>
      </c>
      <c r="U1919" s="97">
        <f t="shared" si="918"/>
        <v>17</v>
      </c>
      <c r="V1919" s="97">
        <v>252</v>
      </c>
      <c r="W1919" s="96">
        <f t="shared" si="905"/>
        <v>1.005518583</v>
      </c>
      <c r="X1919" s="89">
        <f t="shared" si="906"/>
        <v>0</v>
      </c>
      <c r="Y1919" s="137">
        <f t="shared" si="907"/>
        <v>0</v>
      </c>
      <c r="Z1919" s="99" t="str">
        <f t="shared" si="915"/>
        <v>J=</v>
      </c>
      <c r="AA1919" s="94">
        <f t="shared" si="916"/>
        <v>46804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08"/>
        <v>46796</v>
      </c>
      <c r="B1920" s="89">
        <f t="shared" si="901"/>
        <v>0</v>
      </c>
      <c r="C1920" s="89">
        <f t="shared" si="921"/>
        <v>3.1009221856947988E-9</v>
      </c>
      <c r="D1920" s="90">
        <f t="shared" si="909"/>
        <v>7205.03</v>
      </c>
      <c r="E1920" s="91">
        <f t="shared" si="924"/>
        <v>7245.38</v>
      </c>
      <c r="F1920" s="92">
        <f t="shared" si="925"/>
        <v>46741</v>
      </c>
      <c r="G1920" s="93">
        <f t="shared" si="902"/>
        <v>5.6002542668107669E-3</v>
      </c>
      <c r="H1920" s="94">
        <f t="shared" si="926"/>
        <v>46804</v>
      </c>
      <c r="I1920" s="94">
        <f t="shared" si="903"/>
        <v>46804</v>
      </c>
      <c r="J1920" s="95">
        <f t="shared" si="910"/>
        <v>22</v>
      </c>
      <c r="K1920" s="95">
        <f t="shared" si="923"/>
        <v>17</v>
      </c>
      <c r="L1920" s="8">
        <f t="shared" si="911"/>
        <v>1.0043247200000001</v>
      </c>
      <c r="M1920" s="96">
        <f t="shared" si="922"/>
        <v>1.0056002500000001</v>
      </c>
      <c r="N1920" s="96">
        <f t="shared" si="917"/>
        <v>1.3551823068523945</v>
      </c>
      <c r="O1920" s="89">
        <f t="shared" si="920"/>
        <v>1.3610430899999999</v>
      </c>
      <c r="P1920" s="89">
        <f t="shared" si="904"/>
        <v>0</v>
      </c>
      <c r="Q1920" s="11">
        <f t="shared" si="914"/>
        <v>0</v>
      </c>
      <c r="R1920" s="7">
        <f t="shared" si="912"/>
        <v>0</v>
      </c>
      <c r="S1920" s="89">
        <f t="shared" si="919"/>
        <v>0</v>
      </c>
      <c r="T1920" s="98">
        <f t="shared" si="913"/>
        <v>8.5000000000000006E-2</v>
      </c>
      <c r="U1920" s="97">
        <f t="shared" si="918"/>
        <v>17</v>
      </c>
      <c r="V1920" s="97">
        <v>252</v>
      </c>
      <c r="W1920" s="96">
        <f t="shared" si="905"/>
        <v>1.005518583</v>
      </c>
      <c r="X1920" s="89">
        <f t="shared" si="906"/>
        <v>0</v>
      </c>
      <c r="Y1920" s="137">
        <f t="shared" si="907"/>
        <v>0</v>
      </c>
      <c r="Z1920" s="99" t="str">
        <f t="shared" si="915"/>
        <v>J=</v>
      </c>
      <c r="AA1920" s="94">
        <f t="shared" si="916"/>
        <v>46804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08"/>
        <v>46797</v>
      </c>
      <c r="B1921" s="89">
        <f t="shared" si="901"/>
        <v>0</v>
      </c>
      <c r="C1921" s="89">
        <f t="shared" si="921"/>
        <v>3.1009221856947988E-9</v>
      </c>
      <c r="D1921" s="90">
        <f t="shared" si="909"/>
        <v>7205.03</v>
      </c>
      <c r="E1921" s="91">
        <f t="shared" si="924"/>
        <v>7245.38</v>
      </c>
      <c r="F1921" s="92">
        <f t="shared" si="925"/>
        <v>46741</v>
      </c>
      <c r="G1921" s="93">
        <f t="shared" si="902"/>
        <v>5.6002542668107669E-3</v>
      </c>
      <c r="H1921" s="94">
        <f t="shared" si="926"/>
        <v>46804</v>
      </c>
      <c r="I1921" s="94">
        <f t="shared" si="903"/>
        <v>46804</v>
      </c>
      <c r="J1921" s="95">
        <f t="shared" si="910"/>
        <v>22</v>
      </c>
      <c r="K1921" s="95">
        <f t="shared" si="923"/>
        <v>17</v>
      </c>
      <c r="L1921" s="8">
        <f t="shared" si="911"/>
        <v>1.0043247200000001</v>
      </c>
      <c r="M1921" s="96">
        <f t="shared" si="922"/>
        <v>1.0056002500000001</v>
      </c>
      <c r="N1921" s="96">
        <f t="shared" si="917"/>
        <v>1.3551823068523945</v>
      </c>
      <c r="O1921" s="89">
        <f t="shared" si="920"/>
        <v>1.3610430899999999</v>
      </c>
      <c r="P1921" s="89">
        <f t="shared" si="904"/>
        <v>0</v>
      </c>
      <c r="Q1921" s="11">
        <f t="shared" si="914"/>
        <v>0</v>
      </c>
      <c r="R1921" s="7">
        <f t="shared" si="912"/>
        <v>0</v>
      </c>
      <c r="S1921" s="89">
        <f t="shared" si="919"/>
        <v>0</v>
      </c>
      <c r="T1921" s="98">
        <f t="shared" si="913"/>
        <v>8.5000000000000006E-2</v>
      </c>
      <c r="U1921" s="97">
        <f t="shared" si="918"/>
        <v>17</v>
      </c>
      <c r="V1921" s="97">
        <v>252</v>
      </c>
      <c r="W1921" s="96">
        <f t="shared" si="905"/>
        <v>1.005518583</v>
      </c>
      <c r="X1921" s="89">
        <f t="shared" si="906"/>
        <v>0</v>
      </c>
      <c r="Y1921" s="137">
        <f t="shared" si="907"/>
        <v>0</v>
      </c>
      <c r="Z1921" s="99" t="str">
        <f t="shared" si="915"/>
        <v>J=</v>
      </c>
      <c r="AA1921" s="94">
        <f t="shared" si="916"/>
        <v>46804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08"/>
        <v>46798</v>
      </c>
      <c r="B1922" s="89">
        <f t="shared" si="901"/>
        <v>0</v>
      </c>
      <c r="C1922" s="89">
        <f t="shared" si="921"/>
        <v>3.1009221856947988E-9</v>
      </c>
      <c r="D1922" s="90">
        <f t="shared" si="909"/>
        <v>7205.03</v>
      </c>
      <c r="E1922" s="91">
        <f t="shared" si="924"/>
        <v>7245.38</v>
      </c>
      <c r="F1922" s="92">
        <f t="shared" si="925"/>
        <v>46741</v>
      </c>
      <c r="G1922" s="93">
        <f t="shared" si="902"/>
        <v>5.6002542668107669E-3</v>
      </c>
      <c r="H1922" s="94">
        <f t="shared" si="926"/>
        <v>46804</v>
      </c>
      <c r="I1922" s="94">
        <f t="shared" si="903"/>
        <v>46804</v>
      </c>
      <c r="J1922" s="95">
        <f t="shared" si="910"/>
        <v>22</v>
      </c>
      <c r="K1922" s="95">
        <f t="shared" si="923"/>
        <v>18</v>
      </c>
      <c r="L1922" s="8">
        <f t="shared" si="911"/>
        <v>1.0045796899999999</v>
      </c>
      <c r="M1922" s="96">
        <f t="shared" si="922"/>
        <v>1.0056002500000001</v>
      </c>
      <c r="N1922" s="96">
        <f t="shared" si="917"/>
        <v>1.3551823068523945</v>
      </c>
      <c r="O1922" s="89">
        <f t="shared" si="920"/>
        <v>1.36138862</v>
      </c>
      <c r="P1922" s="89">
        <f t="shared" si="904"/>
        <v>0</v>
      </c>
      <c r="Q1922" s="11">
        <f t="shared" si="914"/>
        <v>0</v>
      </c>
      <c r="R1922" s="7">
        <f t="shared" si="912"/>
        <v>0</v>
      </c>
      <c r="S1922" s="89">
        <f t="shared" si="919"/>
        <v>0</v>
      </c>
      <c r="T1922" s="98">
        <f t="shared" si="913"/>
        <v>8.5000000000000006E-2</v>
      </c>
      <c r="U1922" s="97">
        <f t="shared" si="918"/>
        <v>18</v>
      </c>
      <c r="V1922" s="97">
        <v>252</v>
      </c>
      <c r="W1922" s="96">
        <f t="shared" si="905"/>
        <v>1.005844153</v>
      </c>
      <c r="X1922" s="89">
        <f t="shared" si="906"/>
        <v>0</v>
      </c>
      <c r="Y1922" s="137">
        <f t="shared" si="907"/>
        <v>0</v>
      </c>
      <c r="Z1922" s="99" t="str">
        <f t="shared" si="915"/>
        <v>J=</v>
      </c>
      <c r="AA1922" s="94">
        <f t="shared" si="916"/>
        <v>46804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08"/>
        <v>46799</v>
      </c>
      <c r="B1923" s="89">
        <f t="shared" si="901"/>
        <v>0</v>
      </c>
      <c r="C1923" s="89">
        <f t="shared" si="921"/>
        <v>3.1009221856947988E-9</v>
      </c>
      <c r="D1923" s="90">
        <f t="shared" si="909"/>
        <v>7205.03</v>
      </c>
      <c r="E1923" s="91">
        <f t="shared" si="924"/>
        <v>7245.38</v>
      </c>
      <c r="F1923" s="92">
        <f t="shared" si="925"/>
        <v>46741</v>
      </c>
      <c r="G1923" s="93">
        <f t="shared" si="902"/>
        <v>5.6002542668107669E-3</v>
      </c>
      <c r="H1923" s="94">
        <f t="shared" si="926"/>
        <v>46804</v>
      </c>
      <c r="I1923" s="94">
        <f t="shared" si="903"/>
        <v>46804</v>
      </c>
      <c r="J1923" s="95">
        <f t="shared" si="910"/>
        <v>22</v>
      </c>
      <c r="K1923" s="95">
        <f t="shared" si="923"/>
        <v>19</v>
      </c>
      <c r="L1923" s="8">
        <f t="shared" si="911"/>
        <v>1.0048347399999999</v>
      </c>
      <c r="M1923" s="96">
        <f t="shared" si="922"/>
        <v>1.0056002500000001</v>
      </c>
      <c r="N1923" s="96">
        <f t="shared" si="917"/>
        <v>1.3551823068523945</v>
      </c>
      <c r="O1923" s="89">
        <f t="shared" si="920"/>
        <v>1.36173426</v>
      </c>
      <c r="P1923" s="89">
        <f t="shared" si="904"/>
        <v>0</v>
      </c>
      <c r="Q1923" s="11">
        <f t="shared" si="914"/>
        <v>0</v>
      </c>
      <c r="R1923" s="7">
        <f t="shared" si="912"/>
        <v>0</v>
      </c>
      <c r="S1923" s="89">
        <f t="shared" si="919"/>
        <v>0</v>
      </c>
      <c r="T1923" s="98">
        <f t="shared" si="913"/>
        <v>8.5000000000000006E-2</v>
      </c>
      <c r="U1923" s="97">
        <f t="shared" si="918"/>
        <v>19</v>
      </c>
      <c r="V1923" s="97">
        <v>252</v>
      </c>
      <c r="W1923" s="96">
        <f t="shared" si="905"/>
        <v>1.0061698269999999</v>
      </c>
      <c r="X1923" s="89">
        <f t="shared" si="906"/>
        <v>0</v>
      </c>
      <c r="Y1923" s="137">
        <f t="shared" si="907"/>
        <v>0</v>
      </c>
      <c r="Z1923" s="99" t="str">
        <f t="shared" si="915"/>
        <v>J=</v>
      </c>
      <c r="AA1923" s="94">
        <f t="shared" si="916"/>
        <v>46804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08"/>
        <v>46800</v>
      </c>
      <c r="B1924" s="89">
        <f t="shared" si="901"/>
        <v>0</v>
      </c>
      <c r="C1924" s="89">
        <f t="shared" si="921"/>
        <v>3.1009221856947988E-9</v>
      </c>
      <c r="D1924" s="90">
        <f t="shared" si="909"/>
        <v>7205.03</v>
      </c>
      <c r="E1924" s="91">
        <f t="shared" si="924"/>
        <v>7245.38</v>
      </c>
      <c r="F1924" s="92">
        <f t="shared" si="925"/>
        <v>46741</v>
      </c>
      <c r="G1924" s="93">
        <f t="shared" si="902"/>
        <v>5.6002542668107669E-3</v>
      </c>
      <c r="H1924" s="94">
        <f t="shared" si="926"/>
        <v>46804</v>
      </c>
      <c r="I1924" s="94">
        <f t="shared" si="903"/>
        <v>46804</v>
      </c>
      <c r="J1924" s="95">
        <f t="shared" si="910"/>
        <v>22</v>
      </c>
      <c r="K1924" s="95">
        <f t="shared" si="923"/>
        <v>20</v>
      </c>
      <c r="L1924" s="8">
        <f t="shared" si="911"/>
        <v>1.0050898399999999</v>
      </c>
      <c r="M1924" s="96">
        <f t="shared" si="922"/>
        <v>1.0056002500000001</v>
      </c>
      <c r="N1924" s="96">
        <f t="shared" si="917"/>
        <v>1.3551823068523945</v>
      </c>
      <c r="O1924" s="89">
        <f t="shared" si="920"/>
        <v>1.36207996</v>
      </c>
      <c r="P1924" s="89">
        <f t="shared" si="904"/>
        <v>0</v>
      </c>
      <c r="Q1924" s="11">
        <f t="shared" si="914"/>
        <v>0</v>
      </c>
      <c r="R1924" s="7">
        <f t="shared" si="912"/>
        <v>0</v>
      </c>
      <c r="S1924" s="89">
        <f t="shared" si="919"/>
        <v>0</v>
      </c>
      <c r="T1924" s="98">
        <f t="shared" si="913"/>
        <v>8.5000000000000006E-2</v>
      </c>
      <c r="U1924" s="97">
        <f t="shared" si="918"/>
        <v>20</v>
      </c>
      <c r="V1924" s="97">
        <v>252</v>
      </c>
      <c r="W1924" s="96">
        <f t="shared" si="905"/>
        <v>1.006495608</v>
      </c>
      <c r="X1924" s="89">
        <f t="shared" si="906"/>
        <v>0</v>
      </c>
      <c r="Y1924" s="137">
        <f t="shared" si="907"/>
        <v>0</v>
      </c>
      <c r="Z1924" s="99" t="str">
        <f t="shared" si="915"/>
        <v>J=</v>
      </c>
      <c r="AA1924" s="94">
        <f t="shared" si="916"/>
        <v>46804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08"/>
        <v>46801</v>
      </c>
      <c r="B1925" s="89">
        <f t="shared" si="901"/>
        <v>0</v>
      </c>
      <c r="C1925" s="89">
        <f t="shared" si="921"/>
        <v>3.1009221856947988E-9</v>
      </c>
      <c r="D1925" s="90">
        <f t="shared" si="909"/>
        <v>7205.03</v>
      </c>
      <c r="E1925" s="91">
        <f t="shared" si="924"/>
        <v>7245.38</v>
      </c>
      <c r="F1925" s="92">
        <f t="shared" si="925"/>
        <v>46741</v>
      </c>
      <c r="G1925" s="93">
        <f t="shared" si="902"/>
        <v>5.6002542668107669E-3</v>
      </c>
      <c r="H1925" s="94">
        <f t="shared" si="926"/>
        <v>46804</v>
      </c>
      <c r="I1925" s="94">
        <f t="shared" si="903"/>
        <v>46804</v>
      </c>
      <c r="J1925" s="95">
        <f t="shared" si="910"/>
        <v>22</v>
      </c>
      <c r="K1925" s="95">
        <f t="shared" si="923"/>
        <v>21</v>
      </c>
      <c r="L1925" s="8">
        <f t="shared" si="911"/>
        <v>1.0053450100000001</v>
      </c>
      <c r="M1925" s="96">
        <f t="shared" si="922"/>
        <v>1.0056002500000001</v>
      </c>
      <c r="N1925" s="96">
        <f t="shared" si="917"/>
        <v>1.3551823068523945</v>
      </c>
      <c r="O1925" s="89">
        <f t="shared" si="920"/>
        <v>1.36242576</v>
      </c>
      <c r="P1925" s="89">
        <f t="shared" si="904"/>
        <v>0</v>
      </c>
      <c r="Q1925" s="11">
        <f t="shared" si="914"/>
        <v>0</v>
      </c>
      <c r="R1925" s="7">
        <f t="shared" si="912"/>
        <v>0</v>
      </c>
      <c r="S1925" s="89">
        <f t="shared" si="919"/>
        <v>0</v>
      </c>
      <c r="T1925" s="98">
        <f t="shared" si="913"/>
        <v>8.5000000000000006E-2</v>
      </c>
      <c r="U1925" s="97">
        <f t="shared" si="918"/>
        <v>21</v>
      </c>
      <c r="V1925" s="97">
        <v>252</v>
      </c>
      <c r="W1925" s="96">
        <f t="shared" si="905"/>
        <v>1.0068214929999999</v>
      </c>
      <c r="X1925" s="89">
        <f t="shared" si="906"/>
        <v>0</v>
      </c>
      <c r="Y1925" s="137">
        <f t="shared" si="907"/>
        <v>0</v>
      </c>
      <c r="Z1925" s="99" t="str">
        <f t="shared" si="915"/>
        <v>J=</v>
      </c>
      <c r="AA1925" s="94">
        <f t="shared" si="916"/>
        <v>46804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08"/>
        <v>46802</v>
      </c>
      <c r="B1926" s="89">
        <f t="shared" si="901"/>
        <v>0</v>
      </c>
      <c r="C1926" s="89">
        <f t="shared" si="921"/>
        <v>3.1009221856947988E-9</v>
      </c>
      <c r="D1926" s="90">
        <f t="shared" si="909"/>
        <v>7205.03</v>
      </c>
      <c r="E1926" s="91">
        <f t="shared" si="924"/>
        <v>7245.38</v>
      </c>
      <c r="F1926" s="92">
        <f t="shared" si="925"/>
        <v>46741</v>
      </c>
      <c r="G1926" s="93">
        <f t="shared" si="902"/>
        <v>5.6002542668107669E-3</v>
      </c>
      <c r="H1926" s="94">
        <f t="shared" si="926"/>
        <v>46804</v>
      </c>
      <c r="I1926" s="94">
        <f t="shared" si="903"/>
        <v>46804</v>
      </c>
      <c r="J1926" s="95">
        <f t="shared" si="910"/>
        <v>22</v>
      </c>
      <c r="K1926" s="95">
        <f t="shared" si="923"/>
        <v>22</v>
      </c>
      <c r="L1926" s="8">
        <f t="shared" si="911"/>
        <v>1.0056002500000001</v>
      </c>
      <c r="M1926" s="96">
        <f t="shared" si="922"/>
        <v>1.0056002500000001</v>
      </c>
      <c r="N1926" s="96">
        <f t="shared" si="917"/>
        <v>1.3551823068523945</v>
      </c>
      <c r="O1926" s="89">
        <f t="shared" si="920"/>
        <v>1.3627716599999999</v>
      </c>
      <c r="P1926" s="89">
        <f t="shared" si="904"/>
        <v>0</v>
      </c>
      <c r="Q1926" s="11">
        <f t="shared" si="914"/>
        <v>0</v>
      </c>
      <c r="R1926" s="7">
        <f t="shared" si="912"/>
        <v>0</v>
      </c>
      <c r="S1926" s="89">
        <f t="shared" si="919"/>
        <v>0</v>
      </c>
      <c r="T1926" s="98">
        <f t="shared" si="913"/>
        <v>8.5000000000000006E-2</v>
      </c>
      <c r="U1926" s="97">
        <f t="shared" si="918"/>
        <v>22</v>
      </c>
      <c r="V1926" s="97">
        <v>252</v>
      </c>
      <c r="W1926" s="96">
        <f t="shared" si="905"/>
        <v>1.007147485</v>
      </c>
      <c r="X1926" s="89">
        <f t="shared" si="906"/>
        <v>0</v>
      </c>
      <c r="Y1926" s="137">
        <f t="shared" si="907"/>
        <v>0</v>
      </c>
      <c r="Z1926" s="99" t="str">
        <f t="shared" si="915"/>
        <v>J=</v>
      </c>
      <c r="AA1926" s="94">
        <f t="shared" si="916"/>
        <v>46804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08"/>
        <v>46803</v>
      </c>
      <c r="B1927" s="89">
        <f t="shared" si="901"/>
        <v>0</v>
      </c>
      <c r="C1927" s="89">
        <f t="shared" si="921"/>
        <v>3.1009221856947988E-9</v>
      </c>
      <c r="D1927" s="90">
        <f t="shared" si="909"/>
        <v>7205.03</v>
      </c>
      <c r="E1927" s="91">
        <f t="shared" si="924"/>
        <v>7245.38</v>
      </c>
      <c r="F1927" s="92">
        <f t="shared" si="925"/>
        <v>46741</v>
      </c>
      <c r="G1927" s="93">
        <f t="shared" si="902"/>
        <v>5.6002542668107669E-3</v>
      </c>
      <c r="H1927" s="94">
        <f t="shared" si="926"/>
        <v>46832</v>
      </c>
      <c r="I1927" s="94">
        <f t="shared" si="903"/>
        <v>46804</v>
      </c>
      <c r="J1927" s="95">
        <f t="shared" si="910"/>
        <v>22</v>
      </c>
      <c r="K1927" s="95">
        <f t="shared" si="923"/>
        <v>22</v>
      </c>
      <c r="L1927" s="8">
        <f t="shared" si="911"/>
        <v>1.0056002500000001</v>
      </c>
      <c r="M1927" s="96">
        <f t="shared" si="922"/>
        <v>1.0056002500000001</v>
      </c>
      <c r="N1927" s="96">
        <f t="shared" si="917"/>
        <v>1.3551823068523945</v>
      </c>
      <c r="O1927" s="89">
        <f t="shared" si="920"/>
        <v>1.3627716599999999</v>
      </c>
      <c r="P1927" s="89">
        <f t="shared" si="904"/>
        <v>0</v>
      </c>
      <c r="Q1927" s="11">
        <f t="shared" si="914"/>
        <v>0</v>
      </c>
      <c r="R1927" s="7">
        <f t="shared" si="912"/>
        <v>0</v>
      </c>
      <c r="S1927" s="89">
        <f t="shared" si="919"/>
        <v>0</v>
      </c>
      <c r="T1927" s="98">
        <f t="shared" si="913"/>
        <v>8.5000000000000006E-2</v>
      </c>
      <c r="U1927" s="97">
        <f t="shared" si="918"/>
        <v>22</v>
      </c>
      <c r="V1927" s="97">
        <v>252</v>
      </c>
      <c r="W1927" s="96">
        <f t="shared" si="905"/>
        <v>1.007147485</v>
      </c>
      <c r="X1927" s="89">
        <f t="shared" si="906"/>
        <v>0</v>
      </c>
      <c r="Y1927" s="137">
        <f t="shared" si="907"/>
        <v>0</v>
      </c>
      <c r="Z1927" s="99" t="str">
        <f t="shared" si="915"/>
        <v>J=</v>
      </c>
      <c r="AA1927" s="94">
        <f t="shared" si="916"/>
        <v>46804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08"/>
        <v>46804</v>
      </c>
      <c r="B1928" s="89">
        <f t="shared" si="901"/>
        <v>0</v>
      </c>
      <c r="C1928" s="89">
        <f t="shared" si="921"/>
        <v>3.1009221856947988E-9</v>
      </c>
      <c r="D1928" s="90">
        <f t="shared" si="909"/>
        <v>7205.03</v>
      </c>
      <c r="E1928" s="91">
        <f t="shared" si="924"/>
        <v>7245.38</v>
      </c>
      <c r="F1928" s="92">
        <f t="shared" si="925"/>
        <v>46741</v>
      </c>
      <c r="G1928" s="93">
        <f t="shared" si="902"/>
        <v>5.6002542668107669E-3</v>
      </c>
      <c r="H1928" s="94">
        <f t="shared" si="926"/>
        <v>46832</v>
      </c>
      <c r="I1928" s="94">
        <f t="shared" si="903"/>
        <v>46804</v>
      </c>
      <c r="J1928" s="95">
        <f t="shared" si="910"/>
        <v>22</v>
      </c>
      <c r="K1928" s="95">
        <f t="shared" si="923"/>
        <v>22</v>
      </c>
      <c r="L1928" s="8">
        <f t="shared" si="911"/>
        <v>1.0056002500000001</v>
      </c>
      <c r="M1928" s="96">
        <f t="shared" si="922"/>
        <v>1.0056002500000001</v>
      </c>
      <c r="N1928" s="96">
        <f t="shared" si="917"/>
        <v>1.3551823068523945</v>
      </c>
      <c r="O1928" s="89">
        <f t="shared" si="920"/>
        <v>1.3627716599999999</v>
      </c>
      <c r="P1928" s="89">
        <f t="shared" si="904"/>
        <v>0</v>
      </c>
      <c r="Q1928" s="11">
        <f t="shared" si="914"/>
        <v>63</v>
      </c>
      <c r="R1928" s="7">
        <f t="shared" si="912"/>
        <v>0.16337499999999999</v>
      </c>
      <c r="S1928" s="89">
        <f t="shared" si="919"/>
        <v>0</v>
      </c>
      <c r="T1928" s="98">
        <f t="shared" si="913"/>
        <v>8.5000000000000006E-2</v>
      </c>
      <c r="U1928" s="97">
        <f t="shared" si="918"/>
        <v>22</v>
      </c>
      <c r="V1928" s="97">
        <v>252</v>
      </c>
      <c r="W1928" s="96">
        <f t="shared" si="905"/>
        <v>1.007147485</v>
      </c>
      <c r="X1928" s="89">
        <f t="shared" si="906"/>
        <v>0</v>
      </c>
      <c r="Y1928" s="137">
        <f t="shared" si="907"/>
        <v>0</v>
      </c>
      <c r="Z1928" s="99" t="str">
        <f t="shared" si="915"/>
        <v>J=</v>
      </c>
      <c r="AA1928" s="94">
        <f t="shared" si="916"/>
        <v>46804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08"/>
        <v>46805</v>
      </c>
      <c r="B1929" s="89">
        <f t="shared" si="901"/>
        <v>0</v>
      </c>
      <c r="C1929" s="89">
        <f t="shared" si="921"/>
        <v>3.1009221856947988E-9</v>
      </c>
      <c r="D1929" s="90">
        <f t="shared" si="909"/>
        <v>7205.03</v>
      </c>
      <c r="E1929" s="91">
        <f t="shared" si="924"/>
        <v>7245.38</v>
      </c>
      <c r="F1929" s="92">
        <f t="shared" si="925"/>
        <v>46773</v>
      </c>
      <c r="G1929" s="93">
        <f t="shared" si="902"/>
        <v>5.6002542668107669E-3</v>
      </c>
      <c r="H1929" s="94">
        <f t="shared" si="926"/>
        <v>46832</v>
      </c>
      <c r="I1929" s="94">
        <f t="shared" si="903"/>
        <v>46832</v>
      </c>
      <c r="J1929" s="95">
        <f t="shared" si="910"/>
        <v>18</v>
      </c>
      <c r="K1929" s="95">
        <f t="shared" si="923"/>
        <v>1</v>
      </c>
      <c r="L1929" s="8">
        <f t="shared" si="911"/>
        <v>1.0003103</v>
      </c>
      <c r="M1929" s="96">
        <f t="shared" si="922"/>
        <v>1.0056002500000001</v>
      </c>
      <c r="N1929" s="96">
        <f t="shared" si="917"/>
        <v>1.3627716665663447</v>
      </c>
      <c r="O1929" s="89">
        <f t="shared" si="920"/>
        <v>1.3631945299999999</v>
      </c>
      <c r="P1929" s="89">
        <f t="shared" si="904"/>
        <v>0</v>
      </c>
      <c r="Q1929" s="11">
        <f t="shared" si="914"/>
        <v>0</v>
      </c>
      <c r="R1929" s="7">
        <f t="shared" si="912"/>
        <v>0</v>
      </c>
      <c r="S1929" s="89">
        <f t="shared" si="919"/>
        <v>0</v>
      </c>
      <c r="T1929" s="98">
        <f t="shared" si="913"/>
        <v>8.5000000000000006E-2</v>
      </c>
      <c r="U1929" s="97">
        <f t="shared" si="918"/>
        <v>1</v>
      </c>
      <c r="V1929" s="97">
        <v>252</v>
      </c>
      <c r="W1929" s="96">
        <f t="shared" si="905"/>
        <v>1.0003237819999999</v>
      </c>
      <c r="X1929" s="89">
        <f t="shared" si="906"/>
        <v>0</v>
      </c>
      <c r="Y1929" s="137">
        <f t="shared" si="907"/>
        <v>0</v>
      </c>
      <c r="Z1929" s="99" t="str">
        <f t="shared" si="915"/>
        <v>J=</v>
      </c>
      <c r="AA1929" s="94">
        <f t="shared" si="916"/>
        <v>46832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08"/>
        <v>46806</v>
      </c>
      <c r="B1930" s="89">
        <f t="shared" ref="B1930:B1988" si="927">(P1930+X1930)</f>
        <v>0</v>
      </c>
      <c r="C1930" s="89">
        <f t="shared" si="921"/>
        <v>3.1009221856947988E-9</v>
      </c>
      <c r="D1930" s="90">
        <f t="shared" si="909"/>
        <v>7205.03</v>
      </c>
      <c r="E1930" s="91">
        <f t="shared" si="924"/>
        <v>7245.38</v>
      </c>
      <c r="F1930" s="92">
        <f t="shared" si="925"/>
        <v>46773</v>
      </c>
      <c r="G1930" s="93">
        <f t="shared" ref="G1930:G1988" si="928">(E1930/D1930)-1</f>
        <v>5.6002542668107669E-3</v>
      </c>
      <c r="H1930" s="94">
        <f t="shared" si="926"/>
        <v>46832</v>
      </c>
      <c r="I1930" s="94">
        <f t="shared" ref="I1930:I1988" si="929">IF(A1930&gt;I1929,H1930,I1929)</f>
        <v>46832</v>
      </c>
      <c r="J1930" s="95">
        <f t="shared" si="910"/>
        <v>18</v>
      </c>
      <c r="K1930" s="95">
        <f t="shared" si="923"/>
        <v>2</v>
      </c>
      <c r="L1930" s="8">
        <f t="shared" si="911"/>
        <v>1.0006207</v>
      </c>
      <c r="M1930" s="96">
        <f t="shared" si="922"/>
        <v>1.0056002500000001</v>
      </c>
      <c r="N1930" s="96">
        <f t="shared" si="917"/>
        <v>1.3627716665663447</v>
      </c>
      <c r="O1930" s="89">
        <f t="shared" si="920"/>
        <v>1.36361753</v>
      </c>
      <c r="P1930" s="89">
        <f t="shared" ref="P1930:P1988" si="930">TRUNC(C1930*O1930,8)</f>
        <v>0</v>
      </c>
      <c r="Q1930" s="11">
        <f t="shared" si="914"/>
        <v>0</v>
      </c>
      <c r="R1930" s="7">
        <f t="shared" si="912"/>
        <v>0</v>
      </c>
      <c r="S1930" s="89">
        <f t="shared" si="919"/>
        <v>0</v>
      </c>
      <c r="T1930" s="98">
        <f t="shared" si="913"/>
        <v>8.5000000000000006E-2</v>
      </c>
      <c r="U1930" s="97">
        <f t="shared" si="918"/>
        <v>2</v>
      </c>
      <c r="V1930" s="97">
        <v>252</v>
      </c>
      <c r="W1930" s="96">
        <f t="shared" ref="W1930:W1988" si="931">ROUND((1+T1930)^TRUNC((U1930/V1930),9),9)</f>
        <v>1.00064767</v>
      </c>
      <c r="X1930" s="89">
        <f t="shared" ref="X1930:X1988" si="932">TRUNC((P1930*(W1930-1)),8)</f>
        <v>0</v>
      </c>
      <c r="Y1930" s="137">
        <f t="shared" ref="Y1930:Y1993" si="933">IF(AND(Q1930&gt;0,Z1930&lt;&gt;"INCORPJ="),S1930+X1930,0)</f>
        <v>0</v>
      </c>
      <c r="Z1930" s="99" t="str">
        <f t="shared" si="915"/>
        <v>J=</v>
      </c>
      <c r="AA1930" s="94">
        <f t="shared" si="916"/>
        <v>46832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34">(A1930+1)</f>
        <v>46807</v>
      </c>
      <c r="B1931" s="89">
        <f t="shared" si="927"/>
        <v>0</v>
      </c>
      <c r="C1931" s="89">
        <f t="shared" si="921"/>
        <v>3.1009221856947988E-9</v>
      </c>
      <c r="D1931" s="90">
        <f t="shared" ref="D1931:D1988" si="935">IF(E1931=E1930,D1930,E1930)</f>
        <v>7205.03</v>
      </c>
      <c r="E1931" s="91">
        <f t="shared" si="924"/>
        <v>7245.38</v>
      </c>
      <c r="F1931" s="92">
        <f t="shared" si="925"/>
        <v>46773</v>
      </c>
      <c r="G1931" s="93">
        <f t="shared" si="928"/>
        <v>5.6002542668107669E-3</v>
      </c>
      <c r="H1931" s="94">
        <f t="shared" si="926"/>
        <v>46832</v>
      </c>
      <c r="I1931" s="94">
        <f t="shared" si="929"/>
        <v>46832</v>
      </c>
      <c r="J1931" s="95">
        <f t="shared" ref="J1931:J1994" si="936">IF(I1931=I1930,J1930,NETWORKDAYS(I1930,I1931,$AD$201:$AD$502)-1)</f>
        <v>18</v>
      </c>
      <c r="K1931" s="95">
        <f t="shared" si="923"/>
        <v>3</v>
      </c>
      <c r="L1931" s="8">
        <f t="shared" ref="L1931:L1988" si="937">IF(E1931&lt;D1931,1,TRUNC((E1931/D1931)^TRUNC((K1931/J1931),9),8))</f>
        <v>1.0009311999999999</v>
      </c>
      <c r="M1931" s="96">
        <f t="shared" si="922"/>
        <v>1.0056002500000001</v>
      </c>
      <c r="N1931" s="96">
        <f t="shared" si="917"/>
        <v>1.3627716665663447</v>
      </c>
      <c r="O1931" s="89">
        <f t="shared" si="920"/>
        <v>1.3640406700000001</v>
      </c>
      <c r="P1931" s="89">
        <f t="shared" si="930"/>
        <v>0</v>
      </c>
      <c r="Q1931" s="11">
        <f t="shared" si="914"/>
        <v>0</v>
      </c>
      <c r="R1931" s="7">
        <f t="shared" ref="R1931:R1994" si="938">IF(Q1931&gt;0,VLOOKUP($A1931,$AD$10:$AI$200,6),0)</f>
        <v>0</v>
      </c>
      <c r="S1931" s="89">
        <f t="shared" si="919"/>
        <v>0</v>
      </c>
      <c r="T1931" s="98">
        <f t="shared" ref="T1931:T1994" si="939">(T1930)</f>
        <v>8.5000000000000006E-2</v>
      </c>
      <c r="U1931" s="97">
        <f t="shared" si="918"/>
        <v>3</v>
      </c>
      <c r="V1931" s="97">
        <v>252</v>
      </c>
      <c r="W1931" s="96">
        <f t="shared" si="931"/>
        <v>1.000971662</v>
      </c>
      <c r="X1931" s="89">
        <f t="shared" si="932"/>
        <v>0</v>
      </c>
      <c r="Y1931" s="137">
        <f t="shared" si="933"/>
        <v>0</v>
      </c>
      <c r="Z1931" s="99" t="str">
        <f t="shared" si="915"/>
        <v>J=</v>
      </c>
      <c r="AA1931" s="94">
        <f t="shared" si="916"/>
        <v>46832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34"/>
        <v>46808</v>
      </c>
      <c r="B1932" s="89">
        <f t="shared" si="927"/>
        <v>0</v>
      </c>
      <c r="C1932" s="89">
        <f t="shared" si="921"/>
        <v>3.1009221856947988E-9</v>
      </c>
      <c r="D1932" s="90">
        <f t="shared" si="935"/>
        <v>7205.03</v>
      </c>
      <c r="E1932" s="91">
        <f t="shared" si="924"/>
        <v>7245.38</v>
      </c>
      <c r="F1932" s="92">
        <f t="shared" si="925"/>
        <v>46773</v>
      </c>
      <c r="G1932" s="93">
        <f t="shared" si="928"/>
        <v>5.6002542668107669E-3</v>
      </c>
      <c r="H1932" s="94">
        <f t="shared" si="926"/>
        <v>46832</v>
      </c>
      <c r="I1932" s="94">
        <f t="shared" si="929"/>
        <v>46832</v>
      </c>
      <c r="J1932" s="95">
        <f t="shared" si="936"/>
        <v>18</v>
      </c>
      <c r="K1932" s="95">
        <f t="shared" si="923"/>
        <v>4</v>
      </c>
      <c r="L1932" s="8">
        <f t="shared" si="937"/>
        <v>1.0012417899999999</v>
      </c>
      <c r="M1932" s="96">
        <f t="shared" si="922"/>
        <v>1.0056002500000001</v>
      </c>
      <c r="N1932" s="96">
        <f t="shared" si="917"/>
        <v>1.3627716665663447</v>
      </c>
      <c r="O1932" s="89">
        <f t="shared" si="920"/>
        <v>1.36446394</v>
      </c>
      <c r="P1932" s="89">
        <f t="shared" si="930"/>
        <v>0</v>
      </c>
      <c r="Q1932" s="11">
        <f t="shared" ref="Q1932:Q1995" si="940">IF(VLOOKUP(A1932,AD$10:AK$200,8)=VLOOKUP(A1931,AD$10:AK$200,8),0,VLOOKUP(A1932,AD$10:AK$200,8))</f>
        <v>0</v>
      </c>
      <c r="R1932" s="7">
        <f t="shared" si="938"/>
        <v>0</v>
      </c>
      <c r="S1932" s="89">
        <f t="shared" si="919"/>
        <v>0</v>
      </c>
      <c r="T1932" s="98">
        <f t="shared" si="939"/>
        <v>8.5000000000000006E-2</v>
      </c>
      <c r="U1932" s="97">
        <f t="shared" si="918"/>
        <v>4</v>
      </c>
      <c r="V1932" s="97">
        <v>252</v>
      </c>
      <c r="W1932" s="96">
        <f t="shared" si="931"/>
        <v>1.001295759</v>
      </c>
      <c r="X1932" s="89">
        <f t="shared" si="932"/>
        <v>0</v>
      </c>
      <c r="Y1932" s="137">
        <f t="shared" si="933"/>
        <v>0</v>
      </c>
      <c r="Z1932" s="99" t="str">
        <f t="shared" ref="Z1932:Z1995" si="941">IF($Q1931&gt;0,VLOOKUP($A1931,$AD$10:$AM$200,9),Z1931)</f>
        <v>J=</v>
      </c>
      <c r="AA1932" s="94">
        <f t="shared" ref="AA1932:AA1995" si="942">IF($Q1931&gt;0,VLOOKUP($A1931,$AD$10:$AM$200,10),AA1931)</f>
        <v>46832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34"/>
        <v>46809</v>
      </c>
      <c r="B1933" s="89">
        <f t="shared" si="927"/>
        <v>0</v>
      </c>
      <c r="C1933" s="89">
        <f t="shared" si="921"/>
        <v>3.1009221856947988E-9</v>
      </c>
      <c r="D1933" s="90">
        <f t="shared" si="935"/>
        <v>7205.03</v>
      </c>
      <c r="E1933" s="91">
        <f t="shared" si="924"/>
        <v>7245.38</v>
      </c>
      <c r="F1933" s="92">
        <f t="shared" si="925"/>
        <v>46773</v>
      </c>
      <c r="G1933" s="93">
        <f t="shared" si="928"/>
        <v>5.6002542668107669E-3</v>
      </c>
      <c r="H1933" s="94">
        <f t="shared" si="926"/>
        <v>46832</v>
      </c>
      <c r="I1933" s="94">
        <f t="shared" si="929"/>
        <v>46832</v>
      </c>
      <c r="J1933" s="95">
        <f t="shared" si="936"/>
        <v>18</v>
      </c>
      <c r="K1933" s="95">
        <f t="shared" si="923"/>
        <v>5</v>
      </c>
      <c r="L1933" s="8">
        <f t="shared" si="937"/>
        <v>1.0015524899999999</v>
      </c>
      <c r="M1933" s="96">
        <f t="shared" si="922"/>
        <v>1.0056002500000001</v>
      </c>
      <c r="N1933" s="96">
        <f t="shared" si="917"/>
        <v>1.3627716665663447</v>
      </c>
      <c r="O1933" s="89">
        <f t="shared" si="920"/>
        <v>1.3648873500000001</v>
      </c>
      <c r="P1933" s="89">
        <f t="shared" si="930"/>
        <v>0</v>
      </c>
      <c r="Q1933" s="11">
        <f t="shared" si="940"/>
        <v>0</v>
      </c>
      <c r="R1933" s="7">
        <f t="shared" si="938"/>
        <v>0</v>
      </c>
      <c r="S1933" s="89">
        <f t="shared" si="919"/>
        <v>0</v>
      </c>
      <c r="T1933" s="98">
        <f t="shared" si="939"/>
        <v>8.5000000000000006E-2</v>
      </c>
      <c r="U1933" s="97">
        <f t="shared" si="918"/>
        <v>5</v>
      </c>
      <c r="V1933" s="97">
        <v>252</v>
      </c>
      <c r="W1933" s="96">
        <f t="shared" si="931"/>
        <v>1.0016199610000001</v>
      </c>
      <c r="X1933" s="89">
        <f t="shared" si="932"/>
        <v>0</v>
      </c>
      <c r="Y1933" s="137">
        <f t="shared" si="933"/>
        <v>0</v>
      </c>
      <c r="Z1933" s="99" t="str">
        <f t="shared" si="941"/>
        <v>J=</v>
      </c>
      <c r="AA1933" s="94">
        <f t="shared" si="942"/>
        <v>46832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34"/>
        <v>46810</v>
      </c>
      <c r="B1934" s="89">
        <f t="shared" si="927"/>
        <v>0</v>
      </c>
      <c r="C1934" s="89">
        <f t="shared" si="921"/>
        <v>3.1009221856947988E-9</v>
      </c>
      <c r="D1934" s="90">
        <f t="shared" si="935"/>
        <v>7205.03</v>
      </c>
      <c r="E1934" s="91">
        <f t="shared" si="924"/>
        <v>7245.38</v>
      </c>
      <c r="F1934" s="92">
        <f t="shared" si="925"/>
        <v>46773</v>
      </c>
      <c r="G1934" s="93">
        <f t="shared" si="928"/>
        <v>5.6002542668107669E-3</v>
      </c>
      <c r="H1934" s="94">
        <f t="shared" si="926"/>
        <v>46832</v>
      </c>
      <c r="I1934" s="94">
        <f t="shared" si="929"/>
        <v>46832</v>
      </c>
      <c r="J1934" s="95">
        <f t="shared" si="936"/>
        <v>18</v>
      </c>
      <c r="K1934" s="95">
        <f t="shared" si="923"/>
        <v>5</v>
      </c>
      <c r="L1934" s="8">
        <f t="shared" si="937"/>
        <v>1.0015524899999999</v>
      </c>
      <c r="M1934" s="96">
        <f t="shared" si="922"/>
        <v>1.0056002500000001</v>
      </c>
      <c r="N1934" s="96">
        <f t="shared" si="917"/>
        <v>1.3627716665663447</v>
      </c>
      <c r="O1934" s="89">
        <f t="shared" si="920"/>
        <v>1.3648873500000001</v>
      </c>
      <c r="P1934" s="89">
        <f t="shared" si="930"/>
        <v>0</v>
      </c>
      <c r="Q1934" s="11">
        <f t="shared" si="940"/>
        <v>0</v>
      </c>
      <c r="R1934" s="7">
        <f t="shared" si="938"/>
        <v>0</v>
      </c>
      <c r="S1934" s="89">
        <f t="shared" si="919"/>
        <v>0</v>
      </c>
      <c r="T1934" s="98">
        <f t="shared" si="939"/>
        <v>8.5000000000000006E-2</v>
      </c>
      <c r="U1934" s="97">
        <f t="shared" si="918"/>
        <v>5</v>
      </c>
      <c r="V1934" s="97">
        <v>252</v>
      </c>
      <c r="W1934" s="96">
        <f t="shared" si="931"/>
        <v>1.0016199610000001</v>
      </c>
      <c r="X1934" s="89">
        <f t="shared" si="932"/>
        <v>0</v>
      </c>
      <c r="Y1934" s="137">
        <f t="shared" si="933"/>
        <v>0</v>
      </c>
      <c r="Z1934" s="99" t="str">
        <f t="shared" si="941"/>
        <v>J=</v>
      </c>
      <c r="AA1934" s="94">
        <f t="shared" si="942"/>
        <v>46832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34"/>
        <v>46811</v>
      </c>
      <c r="B1935" s="89">
        <f t="shared" si="927"/>
        <v>0</v>
      </c>
      <c r="C1935" s="89">
        <f t="shared" si="921"/>
        <v>3.1009221856947988E-9</v>
      </c>
      <c r="D1935" s="90">
        <f t="shared" si="935"/>
        <v>7205.03</v>
      </c>
      <c r="E1935" s="91">
        <f t="shared" si="924"/>
        <v>7245.38</v>
      </c>
      <c r="F1935" s="92">
        <f t="shared" si="925"/>
        <v>46773</v>
      </c>
      <c r="G1935" s="93">
        <f t="shared" si="928"/>
        <v>5.6002542668107669E-3</v>
      </c>
      <c r="H1935" s="94">
        <f t="shared" si="926"/>
        <v>46832</v>
      </c>
      <c r="I1935" s="94">
        <f t="shared" si="929"/>
        <v>46832</v>
      </c>
      <c r="J1935" s="95">
        <f t="shared" si="936"/>
        <v>18</v>
      </c>
      <c r="K1935" s="95">
        <f t="shared" si="923"/>
        <v>5</v>
      </c>
      <c r="L1935" s="8">
        <f t="shared" si="937"/>
        <v>1.0015524899999999</v>
      </c>
      <c r="M1935" s="96">
        <f t="shared" si="922"/>
        <v>1.0056002500000001</v>
      </c>
      <c r="N1935" s="96">
        <f t="shared" si="917"/>
        <v>1.3627716665663447</v>
      </c>
      <c r="O1935" s="89">
        <f t="shared" si="920"/>
        <v>1.3648873500000001</v>
      </c>
      <c r="P1935" s="89">
        <f t="shared" si="930"/>
        <v>0</v>
      </c>
      <c r="Q1935" s="11">
        <f t="shared" si="940"/>
        <v>0</v>
      </c>
      <c r="R1935" s="7">
        <f t="shared" si="938"/>
        <v>0</v>
      </c>
      <c r="S1935" s="89">
        <f t="shared" si="919"/>
        <v>0</v>
      </c>
      <c r="T1935" s="98">
        <f t="shared" si="939"/>
        <v>8.5000000000000006E-2</v>
      </c>
      <c r="U1935" s="97">
        <f t="shared" si="918"/>
        <v>5</v>
      </c>
      <c r="V1935" s="97">
        <v>252</v>
      </c>
      <c r="W1935" s="96">
        <f t="shared" si="931"/>
        <v>1.0016199610000001</v>
      </c>
      <c r="X1935" s="89">
        <f t="shared" si="932"/>
        <v>0</v>
      </c>
      <c r="Y1935" s="137">
        <f t="shared" si="933"/>
        <v>0</v>
      </c>
      <c r="Z1935" s="99" t="str">
        <f t="shared" si="941"/>
        <v>J=</v>
      </c>
      <c r="AA1935" s="94">
        <f t="shared" si="942"/>
        <v>46832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34"/>
        <v>46812</v>
      </c>
      <c r="B1936" s="89">
        <f t="shared" si="927"/>
        <v>0</v>
      </c>
      <c r="C1936" s="89">
        <f t="shared" si="921"/>
        <v>3.1009221856947988E-9</v>
      </c>
      <c r="D1936" s="90">
        <f t="shared" si="935"/>
        <v>7205.03</v>
      </c>
      <c r="E1936" s="91">
        <f t="shared" si="924"/>
        <v>7245.38</v>
      </c>
      <c r="F1936" s="92">
        <f t="shared" si="925"/>
        <v>46773</v>
      </c>
      <c r="G1936" s="93">
        <f t="shared" si="928"/>
        <v>5.6002542668107669E-3</v>
      </c>
      <c r="H1936" s="94">
        <f t="shared" si="926"/>
        <v>46832</v>
      </c>
      <c r="I1936" s="94">
        <f t="shared" si="929"/>
        <v>46832</v>
      </c>
      <c r="J1936" s="95">
        <f t="shared" si="936"/>
        <v>18</v>
      </c>
      <c r="K1936" s="95">
        <f t="shared" si="923"/>
        <v>5</v>
      </c>
      <c r="L1936" s="8">
        <f t="shared" si="937"/>
        <v>1.0015524899999999</v>
      </c>
      <c r="M1936" s="96">
        <f t="shared" si="922"/>
        <v>1.0056002500000001</v>
      </c>
      <c r="N1936" s="96">
        <f t="shared" si="917"/>
        <v>1.3627716665663447</v>
      </c>
      <c r="O1936" s="89">
        <f t="shared" si="920"/>
        <v>1.3648873500000001</v>
      </c>
      <c r="P1936" s="89">
        <f t="shared" si="930"/>
        <v>0</v>
      </c>
      <c r="Q1936" s="11">
        <f t="shared" si="940"/>
        <v>0</v>
      </c>
      <c r="R1936" s="7">
        <f t="shared" si="938"/>
        <v>0</v>
      </c>
      <c r="S1936" s="89">
        <f t="shared" si="919"/>
        <v>0</v>
      </c>
      <c r="T1936" s="98">
        <f t="shared" si="939"/>
        <v>8.5000000000000006E-2</v>
      </c>
      <c r="U1936" s="97">
        <f t="shared" si="918"/>
        <v>5</v>
      </c>
      <c r="V1936" s="97">
        <v>252</v>
      </c>
      <c r="W1936" s="96">
        <f t="shared" si="931"/>
        <v>1.0016199610000001</v>
      </c>
      <c r="X1936" s="89">
        <f t="shared" si="932"/>
        <v>0</v>
      </c>
      <c r="Y1936" s="137">
        <f t="shared" si="933"/>
        <v>0</v>
      </c>
      <c r="Z1936" s="99" t="str">
        <f t="shared" si="941"/>
        <v>J=</v>
      </c>
      <c r="AA1936" s="94">
        <f t="shared" si="942"/>
        <v>46832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34"/>
        <v>46813</v>
      </c>
      <c r="B1937" s="89">
        <f t="shared" si="927"/>
        <v>0</v>
      </c>
      <c r="C1937" s="89">
        <f t="shared" si="921"/>
        <v>3.1009221856947988E-9</v>
      </c>
      <c r="D1937" s="90">
        <f t="shared" si="935"/>
        <v>7205.03</v>
      </c>
      <c r="E1937" s="91">
        <f t="shared" si="924"/>
        <v>7245.38</v>
      </c>
      <c r="F1937" s="92">
        <f t="shared" si="925"/>
        <v>46773</v>
      </c>
      <c r="G1937" s="93">
        <f t="shared" si="928"/>
        <v>5.6002542668107669E-3</v>
      </c>
      <c r="H1937" s="94">
        <f t="shared" si="926"/>
        <v>46832</v>
      </c>
      <c r="I1937" s="94">
        <f t="shared" si="929"/>
        <v>46832</v>
      </c>
      <c r="J1937" s="95">
        <f t="shared" si="936"/>
        <v>18</v>
      </c>
      <c r="K1937" s="95">
        <f t="shared" si="923"/>
        <v>5</v>
      </c>
      <c r="L1937" s="8">
        <f t="shared" si="937"/>
        <v>1.0015524899999999</v>
      </c>
      <c r="M1937" s="96">
        <f t="shared" si="922"/>
        <v>1.0056002500000001</v>
      </c>
      <c r="N1937" s="96">
        <f t="shared" si="917"/>
        <v>1.3627716665663447</v>
      </c>
      <c r="O1937" s="89">
        <f t="shared" si="920"/>
        <v>1.3648873500000001</v>
      </c>
      <c r="P1937" s="89">
        <f t="shared" si="930"/>
        <v>0</v>
      </c>
      <c r="Q1937" s="11">
        <f t="shared" si="940"/>
        <v>0</v>
      </c>
      <c r="R1937" s="7">
        <f t="shared" si="938"/>
        <v>0</v>
      </c>
      <c r="S1937" s="89">
        <f t="shared" si="919"/>
        <v>0</v>
      </c>
      <c r="T1937" s="98">
        <f t="shared" si="939"/>
        <v>8.5000000000000006E-2</v>
      </c>
      <c r="U1937" s="97">
        <f t="shared" si="918"/>
        <v>5</v>
      </c>
      <c r="V1937" s="97">
        <v>252</v>
      </c>
      <c r="W1937" s="96">
        <f t="shared" si="931"/>
        <v>1.0016199610000001</v>
      </c>
      <c r="X1937" s="89">
        <f t="shared" si="932"/>
        <v>0</v>
      </c>
      <c r="Y1937" s="137">
        <f t="shared" si="933"/>
        <v>0</v>
      </c>
      <c r="Z1937" s="99" t="str">
        <f t="shared" si="941"/>
        <v>J=</v>
      </c>
      <c r="AA1937" s="94">
        <f t="shared" si="942"/>
        <v>46832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34"/>
        <v>46814</v>
      </c>
      <c r="B1938" s="89">
        <f t="shared" si="927"/>
        <v>0</v>
      </c>
      <c r="C1938" s="89">
        <f t="shared" si="921"/>
        <v>3.1009221856947988E-9</v>
      </c>
      <c r="D1938" s="90">
        <f t="shared" si="935"/>
        <v>7205.03</v>
      </c>
      <c r="E1938" s="91">
        <f t="shared" si="924"/>
        <v>7245.38</v>
      </c>
      <c r="F1938" s="92">
        <f t="shared" si="925"/>
        <v>46773</v>
      </c>
      <c r="G1938" s="93">
        <f t="shared" si="928"/>
        <v>5.6002542668107669E-3</v>
      </c>
      <c r="H1938" s="94">
        <f t="shared" si="926"/>
        <v>46832</v>
      </c>
      <c r="I1938" s="94">
        <f t="shared" si="929"/>
        <v>46832</v>
      </c>
      <c r="J1938" s="95">
        <f t="shared" si="936"/>
        <v>18</v>
      </c>
      <c r="K1938" s="95">
        <f t="shared" si="923"/>
        <v>6</v>
      </c>
      <c r="L1938" s="8">
        <f t="shared" si="937"/>
        <v>1.0018632700000001</v>
      </c>
      <c r="M1938" s="96">
        <f t="shared" si="922"/>
        <v>1.0056002500000001</v>
      </c>
      <c r="N1938" s="96">
        <f t="shared" si="917"/>
        <v>1.3627716665663447</v>
      </c>
      <c r="O1938" s="89">
        <f t="shared" si="920"/>
        <v>1.3653108700000001</v>
      </c>
      <c r="P1938" s="89">
        <f t="shared" si="930"/>
        <v>0</v>
      </c>
      <c r="Q1938" s="11">
        <f t="shared" si="940"/>
        <v>0</v>
      </c>
      <c r="R1938" s="7">
        <f t="shared" si="938"/>
        <v>0</v>
      </c>
      <c r="S1938" s="89">
        <f t="shared" si="919"/>
        <v>0</v>
      </c>
      <c r="T1938" s="98">
        <f t="shared" si="939"/>
        <v>8.5000000000000006E-2</v>
      </c>
      <c r="U1938" s="97">
        <f t="shared" si="918"/>
        <v>6</v>
      </c>
      <c r="V1938" s="97">
        <v>252</v>
      </c>
      <c r="W1938" s="96">
        <f t="shared" si="931"/>
        <v>1.0019442679999999</v>
      </c>
      <c r="X1938" s="89">
        <f t="shared" si="932"/>
        <v>0</v>
      </c>
      <c r="Y1938" s="137">
        <f t="shared" si="933"/>
        <v>0</v>
      </c>
      <c r="Z1938" s="99" t="str">
        <f t="shared" si="941"/>
        <v>J=</v>
      </c>
      <c r="AA1938" s="94">
        <f t="shared" si="942"/>
        <v>46832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34"/>
        <v>46815</v>
      </c>
      <c r="B1939" s="89">
        <f t="shared" si="927"/>
        <v>0</v>
      </c>
      <c r="C1939" s="89">
        <f t="shared" si="921"/>
        <v>3.1009221856947988E-9</v>
      </c>
      <c r="D1939" s="90">
        <f t="shared" si="935"/>
        <v>7205.03</v>
      </c>
      <c r="E1939" s="91">
        <f t="shared" si="924"/>
        <v>7245.38</v>
      </c>
      <c r="F1939" s="92">
        <f t="shared" si="925"/>
        <v>46773</v>
      </c>
      <c r="G1939" s="93">
        <f t="shared" si="928"/>
        <v>5.6002542668107669E-3</v>
      </c>
      <c r="H1939" s="94">
        <f t="shared" si="926"/>
        <v>46832</v>
      </c>
      <c r="I1939" s="94">
        <f t="shared" si="929"/>
        <v>46832</v>
      </c>
      <c r="J1939" s="95">
        <f t="shared" si="936"/>
        <v>18</v>
      </c>
      <c r="K1939" s="95">
        <f t="shared" si="923"/>
        <v>7</v>
      </c>
      <c r="L1939" s="8">
        <f t="shared" si="937"/>
        <v>1.00217416</v>
      </c>
      <c r="M1939" s="96">
        <f t="shared" si="922"/>
        <v>1.0056002500000001</v>
      </c>
      <c r="N1939" s="96">
        <f t="shared" si="917"/>
        <v>1.3627716665663447</v>
      </c>
      <c r="O1939" s="89">
        <f t="shared" si="920"/>
        <v>1.36573455</v>
      </c>
      <c r="P1939" s="89">
        <f t="shared" si="930"/>
        <v>0</v>
      </c>
      <c r="Q1939" s="11">
        <f t="shared" si="940"/>
        <v>0</v>
      </c>
      <c r="R1939" s="7">
        <f t="shared" si="938"/>
        <v>0</v>
      </c>
      <c r="S1939" s="89">
        <f t="shared" si="919"/>
        <v>0</v>
      </c>
      <c r="T1939" s="98">
        <f t="shared" si="939"/>
        <v>8.5000000000000006E-2</v>
      </c>
      <c r="U1939" s="97">
        <f t="shared" si="918"/>
        <v>7</v>
      </c>
      <c r="V1939" s="97">
        <v>252</v>
      </c>
      <c r="W1939" s="96">
        <f t="shared" si="931"/>
        <v>1.00226868</v>
      </c>
      <c r="X1939" s="89">
        <f t="shared" si="932"/>
        <v>0</v>
      </c>
      <c r="Y1939" s="137">
        <f t="shared" si="933"/>
        <v>0</v>
      </c>
      <c r="Z1939" s="99" t="str">
        <f t="shared" si="941"/>
        <v>J=</v>
      </c>
      <c r="AA1939" s="94">
        <f t="shared" si="942"/>
        <v>46832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34"/>
        <v>46816</v>
      </c>
      <c r="B1940" s="89">
        <f t="shared" si="927"/>
        <v>0</v>
      </c>
      <c r="C1940" s="89">
        <f t="shared" si="921"/>
        <v>3.1009221856947988E-9</v>
      </c>
      <c r="D1940" s="90">
        <f t="shared" si="935"/>
        <v>7205.03</v>
      </c>
      <c r="E1940" s="91">
        <f t="shared" si="924"/>
        <v>7245.38</v>
      </c>
      <c r="F1940" s="92">
        <f t="shared" si="925"/>
        <v>46773</v>
      </c>
      <c r="G1940" s="93">
        <f t="shared" si="928"/>
        <v>5.6002542668107669E-3</v>
      </c>
      <c r="H1940" s="94">
        <f t="shared" si="926"/>
        <v>46832</v>
      </c>
      <c r="I1940" s="94">
        <f t="shared" si="929"/>
        <v>46832</v>
      </c>
      <c r="J1940" s="95">
        <f t="shared" si="936"/>
        <v>18</v>
      </c>
      <c r="K1940" s="95">
        <f t="shared" si="923"/>
        <v>8</v>
      </c>
      <c r="L1940" s="8">
        <f t="shared" si="937"/>
        <v>1.0024851400000001</v>
      </c>
      <c r="M1940" s="96">
        <f t="shared" si="922"/>
        <v>1.0056002500000001</v>
      </c>
      <c r="N1940" s="96">
        <f t="shared" si="917"/>
        <v>1.3627716665663447</v>
      </c>
      <c r="O1940" s="89">
        <f t="shared" si="920"/>
        <v>1.3661583399999999</v>
      </c>
      <c r="P1940" s="89">
        <f t="shared" si="930"/>
        <v>0</v>
      </c>
      <c r="Q1940" s="11">
        <f t="shared" si="940"/>
        <v>0</v>
      </c>
      <c r="R1940" s="7">
        <f t="shared" si="938"/>
        <v>0</v>
      </c>
      <c r="S1940" s="89">
        <f t="shared" si="919"/>
        <v>0</v>
      </c>
      <c r="T1940" s="98">
        <f t="shared" si="939"/>
        <v>8.5000000000000006E-2</v>
      </c>
      <c r="U1940" s="97">
        <f t="shared" si="918"/>
        <v>8</v>
      </c>
      <c r="V1940" s="97">
        <v>252</v>
      </c>
      <c r="W1940" s="96">
        <f t="shared" si="931"/>
        <v>1.0025931969999999</v>
      </c>
      <c r="X1940" s="89">
        <f t="shared" si="932"/>
        <v>0</v>
      </c>
      <c r="Y1940" s="137">
        <f t="shared" si="933"/>
        <v>0</v>
      </c>
      <c r="Z1940" s="99" t="str">
        <f t="shared" si="941"/>
        <v>J=</v>
      </c>
      <c r="AA1940" s="94">
        <f t="shared" si="942"/>
        <v>46832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34"/>
        <v>46817</v>
      </c>
      <c r="B1941" s="89">
        <f t="shared" si="927"/>
        <v>0</v>
      </c>
      <c r="C1941" s="89">
        <f t="shared" si="921"/>
        <v>3.1009221856947988E-9</v>
      </c>
      <c r="D1941" s="90">
        <f t="shared" si="935"/>
        <v>7205.03</v>
      </c>
      <c r="E1941" s="91">
        <f t="shared" si="924"/>
        <v>7245.38</v>
      </c>
      <c r="F1941" s="92">
        <f t="shared" si="925"/>
        <v>46773</v>
      </c>
      <c r="G1941" s="93">
        <f t="shared" si="928"/>
        <v>5.6002542668107669E-3</v>
      </c>
      <c r="H1941" s="94">
        <f t="shared" si="926"/>
        <v>46832</v>
      </c>
      <c r="I1941" s="94">
        <f t="shared" si="929"/>
        <v>46832</v>
      </c>
      <c r="J1941" s="95">
        <f t="shared" si="936"/>
        <v>18</v>
      </c>
      <c r="K1941" s="95">
        <f t="shared" si="923"/>
        <v>8</v>
      </c>
      <c r="L1941" s="8">
        <f t="shared" si="937"/>
        <v>1.0024851400000001</v>
      </c>
      <c r="M1941" s="96">
        <f t="shared" si="922"/>
        <v>1.0056002500000001</v>
      </c>
      <c r="N1941" s="96">
        <f t="shared" si="917"/>
        <v>1.3627716665663447</v>
      </c>
      <c r="O1941" s="89">
        <f t="shared" si="920"/>
        <v>1.3661583399999999</v>
      </c>
      <c r="P1941" s="89">
        <f t="shared" si="930"/>
        <v>0</v>
      </c>
      <c r="Q1941" s="11">
        <f t="shared" si="940"/>
        <v>0</v>
      </c>
      <c r="R1941" s="7">
        <f t="shared" si="938"/>
        <v>0</v>
      </c>
      <c r="S1941" s="89">
        <f t="shared" si="919"/>
        <v>0</v>
      </c>
      <c r="T1941" s="98">
        <f t="shared" si="939"/>
        <v>8.5000000000000006E-2</v>
      </c>
      <c r="U1941" s="97">
        <f t="shared" si="918"/>
        <v>8</v>
      </c>
      <c r="V1941" s="97">
        <v>252</v>
      </c>
      <c r="W1941" s="96">
        <f t="shared" si="931"/>
        <v>1.0025931969999999</v>
      </c>
      <c r="X1941" s="89">
        <f t="shared" si="932"/>
        <v>0</v>
      </c>
      <c r="Y1941" s="137">
        <f t="shared" si="933"/>
        <v>0</v>
      </c>
      <c r="Z1941" s="99" t="str">
        <f t="shared" si="941"/>
        <v>J=</v>
      </c>
      <c r="AA1941" s="94">
        <f t="shared" si="942"/>
        <v>46832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34"/>
        <v>46818</v>
      </c>
      <c r="B1942" s="89">
        <f t="shared" si="927"/>
        <v>0</v>
      </c>
      <c r="C1942" s="89">
        <f t="shared" si="921"/>
        <v>3.1009221856947988E-9</v>
      </c>
      <c r="D1942" s="90">
        <f t="shared" si="935"/>
        <v>7205.03</v>
      </c>
      <c r="E1942" s="91">
        <f t="shared" si="924"/>
        <v>7245.38</v>
      </c>
      <c r="F1942" s="92">
        <f t="shared" si="925"/>
        <v>46773</v>
      </c>
      <c r="G1942" s="93">
        <f t="shared" si="928"/>
        <v>5.6002542668107669E-3</v>
      </c>
      <c r="H1942" s="94">
        <f t="shared" si="926"/>
        <v>46832</v>
      </c>
      <c r="I1942" s="94">
        <f t="shared" si="929"/>
        <v>46832</v>
      </c>
      <c r="J1942" s="95">
        <f t="shared" si="936"/>
        <v>18</v>
      </c>
      <c r="K1942" s="95">
        <f t="shared" si="923"/>
        <v>8</v>
      </c>
      <c r="L1942" s="8">
        <f t="shared" si="937"/>
        <v>1.0024851400000001</v>
      </c>
      <c r="M1942" s="96">
        <f t="shared" si="922"/>
        <v>1.0056002500000001</v>
      </c>
      <c r="N1942" s="96">
        <f t="shared" si="917"/>
        <v>1.3627716665663447</v>
      </c>
      <c r="O1942" s="89">
        <f t="shared" si="920"/>
        <v>1.3661583399999999</v>
      </c>
      <c r="P1942" s="89">
        <f t="shared" si="930"/>
        <v>0</v>
      </c>
      <c r="Q1942" s="11">
        <f t="shared" si="940"/>
        <v>0</v>
      </c>
      <c r="R1942" s="7">
        <f t="shared" si="938"/>
        <v>0</v>
      </c>
      <c r="S1942" s="89">
        <f t="shared" si="919"/>
        <v>0</v>
      </c>
      <c r="T1942" s="98">
        <f t="shared" si="939"/>
        <v>8.5000000000000006E-2</v>
      </c>
      <c r="U1942" s="97">
        <f t="shared" si="918"/>
        <v>8</v>
      </c>
      <c r="V1942" s="97">
        <v>252</v>
      </c>
      <c r="W1942" s="96">
        <f t="shared" si="931"/>
        <v>1.0025931969999999</v>
      </c>
      <c r="X1942" s="89">
        <f t="shared" si="932"/>
        <v>0</v>
      </c>
      <c r="Y1942" s="137">
        <f t="shared" si="933"/>
        <v>0</v>
      </c>
      <c r="Z1942" s="99" t="str">
        <f t="shared" si="941"/>
        <v>J=</v>
      </c>
      <c r="AA1942" s="94">
        <f t="shared" si="942"/>
        <v>46832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34"/>
        <v>46819</v>
      </c>
      <c r="B1943" s="89">
        <f t="shared" si="927"/>
        <v>0</v>
      </c>
      <c r="C1943" s="89">
        <f t="shared" si="921"/>
        <v>3.1009221856947988E-9</v>
      </c>
      <c r="D1943" s="90">
        <f t="shared" si="935"/>
        <v>7205.03</v>
      </c>
      <c r="E1943" s="91">
        <f t="shared" si="924"/>
        <v>7245.38</v>
      </c>
      <c r="F1943" s="92">
        <f t="shared" si="925"/>
        <v>46773</v>
      </c>
      <c r="G1943" s="93">
        <f t="shared" si="928"/>
        <v>5.6002542668107669E-3</v>
      </c>
      <c r="H1943" s="94">
        <f t="shared" si="926"/>
        <v>46832</v>
      </c>
      <c r="I1943" s="94">
        <f t="shared" si="929"/>
        <v>46832</v>
      </c>
      <c r="J1943" s="95">
        <f t="shared" si="936"/>
        <v>18</v>
      </c>
      <c r="K1943" s="95">
        <f t="shared" si="923"/>
        <v>9</v>
      </c>
      <c r="L1943" s="8">
        <f t="shared" si="937"/>
        <v>1.0027962100000001</v>
      </c>
      <c r="M1943" s="96">
        <f t="shared" si="922"/>
        <v>1.0056002500000001</v>
      </c>
      <c r="N1943" s="96">
        <f t="shared" si="917"/>
        <v>1.3627716665663447</v>
      </c>
      <c r="O1943" s="89">
        <f t="shared" si="920"/>
        <v>1.3665822599999999</v>
      </c>
      <c r="P1943" s="89">
        <f t="shared" si="930"/>
        <v>0</v>
      </c>
      <c r="Q1943" s="11">
        <f t="shared" si="940"/>
        <v>0</v>
      </c>
      <c r="R1943" s="7">
        <f t="shared" si="938"/>
        <v>0</v>
      </c>
      <c r="S1943" s="89">
        <f t="shared" si="919"/>
        <v>0</v>
      </c>
      <c r="T1943" s="98">
        <f t="shared" si="939"/>
        <v>8.5000000000000006E-2</v>
      </c>
      <c r="U1943" s="97">
        <f t="shared" si="918"/>
        <v>9</v>
      </c>
      <c r="V1943" s="97">
        <v>252</v>
      </c>
      <c r="W1943" s="96">
        <f t="shared" si="931"/>
        <v>1.0029178190000001</v>
      </c>
      <c r="X1943" s="89">
        <f t="shared" si="932"/>
        <v>0</v>
      </c>
      <c r="Y1943" s="137">
        <f t="shared" si="933"/>
        <v>0</v>
      </c>
      <c r="Z1943" s="99" t="str">
        <f t="shared" si="941"/>
        <v>J=</v>
      </c>
      <c r="AA1943" s="94">
        <f t="shared" si="942"/>
        <v>46832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34"/>
        <v>46820</v>
      </c>
      <c r="B1944" s="89">
        <f t="shared" si="927"/>
        <v>0</v>
      </c>
      <c r="C1944" s="89">
        <f t="shared" si="921"/>
        <v>3.1009221856947988E-9</v>
      </c>
      <c r="D1944" s="90">
        <f t="shared" si="935"/>
        <v>7205.03</v>
      </c>
      <c r="E1944" s="91">
        <f t="shared" si="924"/>
        <v>7245.38</v>
      </c>
      <c r="F1944" s="92">
        <f t="shared" si="925"/>
        <v>46773</v>
      </c>
      <c r="G1944" s="93">
        <f t="shared" si="928"/>
        <v>5.6002542668107669E-3</v>
      </c>
      <c r="H1944" s="94">
        <f t="shared" si="926"/>
        <v>46832</v>
      </c>
      <c r="I1944" s="94">
        <f t="shared" si="929"/>
        <v>46832</v>
      </c>
      <c r="J1944" s="95">
        <f t="shared" si="936"/>
        <v>18</v>
      </c>
      <c r="K1944" s="95">
        <f t="shared" si="923"/>
        <v>10</v>
      </c>
      <c r="L1944" s="8">
        <f t="shared" si="937"/>
        <v>1.00310739</v>
      </c>
      <c r="M1944" s="96">
        <f t="shared" si="922"/>
        <v>1.0056002500000001</v>
      </c>
      <c r="N1944" s="96">
        <f t="shared" si="917"/>
        <v>1.3627716665663447</v>
      </c>
      <c r="O1944" s="89">
        <f t="shared" si="920"/>
        <v>1.36700632</v>
      </c>
      <c r="P1944" s="89">
        <f t="shared" si="930"/>
        <v>0</v>
      </c>
      <c r="Q1944" s="11">
        <f t="shared" si="940"/>
        <v>0</v>
      </c>
      <c r="R1944" s="7">
        <f t="shared" si="938"/>
        <v>0</v>
      </c>
      <c r="S1944" s="89">
        <f t="shared" si="919"/>
        <v>0</v>
      </c>
      <c r="T1944" s="98">
        <f t="shared" si="939"/>
        <v>8.5000000000000006E-2</v>
      </c>
      <c r="U1944" s="97">
        <f t="shared" si="918"/>
        <v>10</v>
      </c>
      <c r="V1944" s="97">
        <v>252</v>
      </c>
      <c r="W1944" s="96">
        <f t="shared" si="931"/>
        <v>1.0032425469999999</v>
      </c>
      <c r="X1944" s="89">
        <f t="shared" si="932"/>
        <v>0</v>
      </c>
      <c r="Y1944" s="137">
        <f t="shared" si="933"/>
        <v>0</v>
      </c>
      <c r="Z1944" s="99" t="str">
        <f t="shared" si="941"/>
        <v>J=</v>
      </c>
      <c r="AA1944" s="94">
        <f t="shared" si="942"/>
        <v>46832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34"/>
        <v>46821</v>
      </c>
      <c r="B1945" s="89">
        <f t="shared" si="927"/>
        <v>0</v>
      </c>
      <c r="C1945" s="89">
        <f t="shared" si="921"/>
        <v>3.1009221856947988E-9</v>
      </c>
      <c r="D1945" s="90">
        <f t="shared" si="935"/>
        <v>7205.03</v>
      </c>
      <c r="E1945" s="91">
        <f t="shared" si="924"/>
        <v>7245.38</v>
      </c>
      <c r="F1945" s="92">
        <f t="shared" si="925"/>
        <v>46773</v>
      </c>
      <c r="G1945" s="93">
        <f t="shared" si="928"/>
        <v>5.6002542668107669E-3</v>
      </c>
      <c r="H1945" s="94">
        <f t="shared" si="926"/>
        <v>46832</v>
      </c>
      <c r="I1945" s="94">
        <f t="shared" si="929"/>
        <v>46832</v>
      </c>
      <c r="J1945" s="95">
        <f t="shared" si="936"/>
        <v>18</v>
      </c>
      <c r="K1945" s="95">
        <f t="shared" si="923"/>
        <v>11</v>
      </c>
      <c r="L1945" s="8">
        <f t="shared" si="937"/>
        <v>1.0034186599999999</v>
      </c>
      <c r="M1945" s="96">
        <f t="shared" si="922"/>
        <v>1.0056002500000001</v>
      </c>
      <c r="N1945" s="96">
        <f t="shared" si="917"/>
        <v>1.3627716665663447</v>
      </c>
      <c r="O1945" s="89">
        <f t="shared" si="920"/>
        <v>1.3674305099999999</v>
      </c>
      <c r="P1945" s="89">
        <f t="shared" si="930"/>
        <v>0</v>
      </c>
      <c r="Q1945" s="11">
        <f t="shared" si="940"/>
        <v>0</v>
      </c>
      <c r="R1945" s="7">
        <f t="shared" si="938"/>
        <v>0</v>
      </c>
      <c r="S1945" s="89">
        <f t="shared" si="919"/>
        <v>0</v>
      </c>
      <c r="T1945" s="98">
        <f t="shared" si="939"/>
        <v>8.5000000000000006E-2</v>
      </c>
      <c r="U1945" s="97">
        <f t="shared" si="918"/>
        <v>11</v>
      </c>
      <c r="V1945" s="97">
        <v>252</v>
      </c>
      <c r="W1945" s="96">
        <f t="shared" si="931"/>
        <v>1.0035673789999999</v>
      </c>
      <c r="X1945" s="89">
        <f t="shared" si="932"/>
        <v>0</v>
      </c>
      <c r="Y1945" s="137">
        <f t="shared" si="933"/>
        <v>0</v>
      </c>
      <c r="Z1945" s="99" t="str">
        <f t="shared" si="941"/>
        <v>J=</v>
      </c>
      <c r="AA1945" s="94">
        <f t="shared" si="942"/>
        <v>46832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34"/>
        <v>46822</v>
      </c>
      <c r="B1946" s="89">
        <f t="shared" si="927"/>
        <v>0</v>
      </c>
      <c r="C1946" s="89">
        <f t="shared" si="921"/>
        <v>3.1009221856947988E-9</v>
      </c>
      <c r="D1946" s="90">
        <f t="shared" si="935"/>
        <v>7205.03</v>
      </c>
      <c r="E1946" s="91">
        <f t="shared" si="924"/>
        <v>7245.38</v>
      </c>
      <c r="F1946" s="92">
        <f t="shared" si="925"/>
        <v>46773</v>
      </c>
      <c r="G1946" s="93">
        <f t="shared" si="928"/>
        <v>5.6002542668107669E-3</v>
      </c>
      <c r="H1946" s="94">
        <f t="shared" si="926"/>
        <v>46832</v>
      </c>
      <c r="I1946" s="94">
        <f t="shared" si="929"/>
        <v>46832</v>
      </c>
      <c r="J1946" s="95">
        <f t="shared" si="936"/>
        <v>18</v>
      </c>
      <c r="K1946" s="95">
        <f t="shared" si="923"/>
        <v>12</v>
      </c>
      <c r="L1946" s="8">
        <f t="shared" si="937"/>
        <v>1.0037300199999999</v>
      </c>
      <c r="M1946" s="96">
        <f t="shared" si="922"/>
        <v>1.0056002500000001</v>
      </c>
      <c r="N1946" s="96">
        <f t="shared" si="917"/>
        <v>1.3627716665663447</v>
      </c>
      <c r="O1946" s="89">
        <f t="shared" si="920"/>
        <v>1.36785483</v>
      </c>
      <c r="P1946" s="89">
        <f t="shared" si="930"/>
        <v>0</v>
      </c>
      <c r="Q1946" s="11">
        <f t="shared" si="940"/>
        <v>0</v>
      </c>
      <c r="R1946" s="7">
        <f t="shared" si="938"/>
        <v>0</v>
      </c>
      <c r="S1946" s="89">
        <f t="shared" si="919"/>
        <v>0</v>
      </c>
      <c r="T1946" s="98">
        <f t="shared" si="939"/>
        <v>8.5000000000000006E-2</v>
      </c>
      <c r="U1946" s="97">
        <f t="shared" si="918"/>
        <v>12</v>
      </c>
      <c r="V1946" s="97">
        <v>252</v>
      </c>
      <c r="W1946" s="96">
        <f t="shared" si="931"/>
        <v>1.003892317</v>
      </c>
      <c r="X1946" s="89">
        <f t="shared" si="932"/>
        <v>0</v>
      </c>
      <c r="Y1946" s="137">
        <f t="shared" si="933"/>
        <v>0</v>
      </c>
      <c r="Z1946" s="99" t="str">
        <f t="shared" si="941"/>
        <v>J=</v>
      </c>
      <c r="AA1946" s="94">
        <f t="shared" si="942"/>
        <v>46832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34"/>
        <v>46823</v>
      </c>
      <c r="B1947" s="89">
        <f t="shared" si="927"/>
        <v>0</v>
      </c>
      <c r="C1947" s="89">
        <f t="shared" si="921"/>
        <v>3.1009221856947988E-9</v>
      </c>
      <c r="D1947" s="90">
        <f t="shared" si="935"/>
        <v>7205.03</v>
      </c>
      <c r="E1947" s="91">
        <f t="shared" si="924"/>
        <v>7245.38</v>
      </c>
      <c r="F1947" s="92">
        <f t="shared" si="925"/>
        <v>46773</v>
      </c>
      <c r="G1947" s="93">
        <f t="shared" si="928"/>
        <v>5.6002542668107669E-3</v>
      </c>
      <c r="H1947" s="94">
        <f t="shared" si="926"/>
        <v>46832</v>
      </c>
      <c r="I1947" s="94">
        <f t="shared" si="929"/>
        <v>46832</v>
      </c>
      <c r="J1947" s="95">
        <f t="shared" si="936"/>
        <v>18</v>
      </c>
      <c r="K1947" s="95">
        <f t="shared" si="923"/>
        <v>13</v>
      </c>
      <c r="L1947" s="8">
        <f t="shared" si="937"/>
        <v>1.0040414799999999</v>
      </c>
      <c r="M1947" s="96">
        <f t="shared" si="922"/>
        <v>1.0056002500000001</v>
      </c>
      <c r="N1947" s="96">
        <f t="shared" si="917"/>
        <v>1.3627716665663447</v>
      </c>
      <c r="O1947" s="89">
        <f t="shared" si="920"/>
        <v>1.3682792800000001</v>
      </c>
      <c r="P1947" s="89">
        <f t="shared" si="930"/>
        <v>0</v>
      </c>
      <c r="Q1947" s="11">
        <f t="shared" si="940"/>
        <v>0</v>
      </c>
      <c r="R1947" s="7">
        <f t="shared" si="938"/>
        <v>0</v>
      </c>
      <c r="S1947" s="89">
        <f t="shared" si="919"/>
        <v>0</v>
      </c>
      <c r="T1947" s="98">
        <f t="shared" si="939"/>
        <v>8.5000000000000006E-2</v>
      </c>
      <c r="U1947" s="97">
        <f t="shared" si="918"/>
        <v>13</v>
      </c>
      <c r="V1947" s="97">
        <v>252</v>
      </c>
      <c r="W1947" s="96">
        <f t="shared" si="931"/>
        <v>1.0042173590000001</v>
      </c>
      <c r="X1947" s="89">
        <f t="shared" si="932"/>
        <v>0</v>
      </c>
      <c r="Y1947" s="137">
        <f t="shared" si="933"/>
        <v>0</v>
      </c>
      <c r="Z1947" s="99" t="str">
        <f t="shared" si="941"/>
        <v>J=</v>
      </c>
      <c r="AA1947" s="94">
        <f t="shared" si="942"/>
        <v>46832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34"/>
        <v>46824</v>
      </c>
      <c r="B1948" s="89">
        <f t="shared" si="927"/>
        <v>0</v>
      </c>
      <c r="C1948" s="89">
        <f t="shared" si="921"/>
        <v>3.1009221856947988E-9</v>
      </c>
      <c r="D1948" s="90">
        <f t="shared" si="935"/>
        <v>7205.03</v>
      </c>
      <c r="E1948" s="91">
        <f t="shared" si="924"/>
        <v>7245.38</v>
      </c>
      <c r="F1948" s="92">
        <f t="shared" si="925"/>
        <v>46773</v>
      </c>
      <c r="G1948" s="93">
        <f t="shared" si="928"/>
        <v>5.6002542668107669E-3</v>
      </c>
      <c r="H1948" s="94">
        <f t="shared" si="926"/>
        <v>46832</v>
      </c>
      <c r="I1948" s="94">
        <f t="shared" si="929"/>
        <v>46832</v>
      </c>
      <c r="J1948" s="95">
        <f t="shared" si="936"/>
        <v>18</v>
      </c>
      <c r="K1948" s="95">
        <f t="shared" si="923"/>
        <v>13</v>
      </c>
      <c r="L1948" s="8">
        <f t="shared" si="937"/>
        <v>1.0040414799999999</v>
      </c>
      <c r="M1948" s="96">
        <f t="shared" si="922"/>
        <v>1.0056002500000001</v>
      </c>
      <c r="N1948" s="96">
        <f t="shared" si="917"/>
        <v>1.3627716665663447</v>
      </c>
      <c r="O1948" s="89">
        <f t="shared" si="920"/>
        <v>1.3682792800000001</v>
      </c>
      <c r="P1948" s="89">
        <f t="shared" si="930"/>
        <v>0</v>
      </c>
      <c r="Q1948" s="11">
        <f t="shared" si="940"/>
        <v>0</v>
      </c>
      <c r="R1948" s="7">
        <f t="shared" si="938"/>
        <v>0</v>
      </c>
      <c r="S1948" s="89">
        <f t="shared" si="919"/>
        <v>0</v>
      </c>
      <c r="T1948" s="98">
        <f t="shared" si="939"/>
        <v>8.5000000000000006E-2</v>
      </c>
      <c r="U1948" s="97">
        <f t="shared" si="918"/>
        <v>13</v>
      </c>
      <c r="V1948" s="97">
        <v>252</v>
      </c>
      <c r="W1948" s="96">
        <f t="shared" si="931"/>
        <v>1.0042173590000001</v>
      </c>
      <c r="X1948" s="89">
        <f t="shared" si="932"/>
        <v>0</v>
      </c>
      <c r="Y1948" s="137">
        <f t="shared" si="933"/>
        <v>0</v>
      </c>
      <c r="Z1948" s="99" t="str">
        <f t="shared" si="941"/>
        <v>J=</v>
      </c>
      <c r="AA1948" s="94">
        <f t="shared" si="942"/>
        <v>46832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34"/>
        <v>46825</v>
      </c>
      <c r="B1949" s="89">
        <f t="shared" si="927"/>
        <v>0</v>
      </c>
      <c r="C1949" s="89">
        <f t="shared" si="921"/>
        <v>3.1009221856947988E-9</v>
      </c>
      <c r="D1949" s="90">
        <f t="shared" si="935"/>
        <v>7205.03</v>
      </c>
      <c r="E1949" s="91">
        <f t="shared" si="924"/>
        <v>7245.38</v>
      </c>
      <c r="F1949" s="92">
        <f t="shared" si="925"/>
        <v>46773</v>
      </c>
      <c r="G1949" s="93">
        <f t="shared" si="928"/>
        <v>5.6002542668107669E-3</v>
      </c>
      <c r="H1949" s="94">
        <f t="shared" si="926"/>
        <v>46832</v>
      </c>
      <c r="I1949" s="94">
        <f t="shared" si="929"/>
        <v>46832</v>
      </c>
      <c r="J1949" s="95">
        <f t="shared" si="936"/>
        <v>18</v>
      </c>
      <c r="K1949" s="95">
        <f t="shared" si="923"/>
        <v>13</v>
      </c>
      <c r="L1949" s="8">
        <f t="shared" si="937"/>
        <v>1.0040414799999999</v>
      </c>
      <c r="M1949" s="96">
        <f t="shared" si="922"/>
        <v>1.0056002500000001</v>
      </c>
      <c r="N1949" s="96">
        <f t="shared" si="917"/>
        <v>1.3627716665663447</v>
      </c>
      <c r="O1949" s="89">
        <f t="shared" si="920"/>
        <v>1.3682792800000001</v>
      </c>
      <c r="P1949" s="89">
        <f t="shared" si="930"/>
        <v>0</v>
      </c>
      <c r="Q1949" s="11">
        <f t="shared" si="940"/>
        <v>0</v>
      </c>
      <c r="R1949" s="7">
        <f t="shared" si="938"/>
        <v>0</v>
      </c>
      <c r="S1949" s="89">
        <f t="shared" si="919"/>
        <v>0</v>
      </c>
      <c r="T1949" s="98">
        <f t="shared" si="939"/>
        <v>8.5000000000000006E-2</v>
      </c>
      <c r="U1949" s="97">
        <f t="shared" si="918"/>
        <v>13</v>
      </c>
      <c r="V1949" s="97">
        <v>252</v>
      </c>
      <c r="W1949" s="96">
        <f t="shared" si="931"/>
        <v>1.0042173590000001</v>
      </c>
      <c r="X1949" s="89">
        <f t="shared" si="932"/>
        <v>0</v>
      </c>
      <c r="Y1949" s="137">
        <f t="shared" si="933"/>
        <v>0</v>
      </c>
      <c r="Z1949" s="99" t="str">
        <f t="shared" si="941"/>
        <v>J=</v>
      </c>
      <c r="AA1949" s="94">
        <f t="shared" si="942"/>
        <v>46832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34"/>
        <v>46826</v>
      </c>
      <c r="B1950" s="89">
        <f t="shared" si="927"/>
        <v>0</v>
      </c>
      <c r="C1950" s="89">
        <f t="shared" si="921"/>
        <v>3.1009221856947988E-9</v>
      </c>
      <c r="D1950" s="90">
        <f t="shared" si="935"/>
        <v>7205.03</v>
      </c>
      <c r="E1950" s="91">
        <f t="shared" si="924"/>
        <v>7245.38</v>
      </c>
      <c r="F1950" s="92">
        <f t="shared" si="925"/>
        <v>46773</v>
      </c>
      <c r="G1950" s="93">
        <f t="shared" si="928"/>
        <v>5.6002542668107669E-3</v>
      </c>
      <c r="H1950" s="94">
        <f t="shared" si="926"/>
        <v>46832</v>
      </c>
      <c r="I1950" s="94">
        <f t="shared" si="929"/>
        <v>46832</v>
      </c>
      <c r="J1950" s="95">
        <f t="shared" si="936"/>
        <v>18</v>
      </c>
      <c r="K1950" s="95">
        <f t="shared" si="923"/>
        <v>14</v>
      </c>
      <c r="L1950" s="8">
        <f t="shared" si="937"/>
        <v>1.00435304</v>
      </c>
      <c r="M1950" s="96">
        <f t="shared" si="922"/>
        <v>1.0056002500000001</v>
      </c>
      <c r="N1950" s="96">
        <f t="shared" si="917"/>
        <v>1.3627716665663447</v>
      </c>
      <c r="O1950" s="89">
        <f t="shared" si="920"/>
        <v>1.3687038600000001</v>
      </c>
      <c r="P1950" s="89">
        <f t="shared" si="930"/>
        <v>0</v>
      </c>
      <c r="Q1950" s="11">
        <f t="shared" si="940"/>
        <v>0</v>
      </c>
      <c r="R1950" s="7">
        <f t="shared" si="938"/>
        <v>0</v>
      </c>
      <c r="S1950" s="89">
        <f t="shared" si="919"/>
        <v>0</v>
      </c>
      <c r="T1950" s="98">
        <f t="shared" si="939"/>
        <v>8.5000000000000006E-2</v>
      </c>
      <c r="U1950" s="97">
        <f t="shared" si="918"/>
        <v>14</v>
      </c>
      <c r="V1950" s="97">
        <v>252</v>
      </c>
      <c r="W1950" s="96">
        <f t="shared" si="931"/>
        <v>1.0045425079999999</v>
      </c>
      <c r="X1950" s="89">
        <f t="shared" si="932"/>
        <v>0</v>
      </c>
      <c r="Y1950" s="137">
        <f t="shared" si="933"/>
        <v>0</v>
      </c>
      <c r="Z1950" s="99" t="str">
        <f t="shared" si="941"/>
        <v>J=</v>
      </c>
      <c r="AA1950" s="94">
        <f t="shared" si="942"/>
        <v>46832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34"/>
        <v>46827</v>
      </c>
      <c r="B1951" s="89">
        <f t="shared" si="927"/>
        <v>0</v>
      </c>
      <c r="C1951" s="89">
        <f t="shared" si="921"/>
        <v>3.1009221856947988E-9</v>
      </c>
      <c r="D1951" s="90">
        <f t="shared" si="935"/>
        <v>7205.03</v>
      </c>
      <c r="E1951" s="91">
        <f t="shared" si="924"/>
        <v>7245.38</v>
      </c>
      <c r="F1951" s="92">
        <f t="shared" si="925"/>
        <v>46773</v>
      </c>
      <c r="G1951" s="93">
        <f t="shared" si="928"/>
        <v>5.6002542668107669E-3</v>
      </c>
      <c r="H1951" s="94">
        <f t="shared" si="926"/>
        <v>46832</v>
      </c>
      <c r="I1951" s="94">
        <f t="shared" si="929"/>
        <v>46832</v>
      </c>
      <c r="J1951" s="95">
        <f t="shared" si="936"/>
        <v>18</v>
      </c>
      <c r="K1951" s="95">
        <f t="shared" si="923"/>
        <v>15</v>
      </c>
      <c r="L1951" s="8">
        <f t="shared" si="937"/>
        <v>1.0046647</v>
      </c>
      <c r="M1951" s="96">
        <f t="shared" si="922"/>
        <v>1.0056002500000001</v>
      </c>
      <c r="N1951" s="96">
        <f t="shared" ref="N1951:N1988" si="943">IF(I1951&gt;I1950,N1950*M1951,N1950)</f>
        <v>1.3627716665663447</v>
      </c>
      <c r="O1951" s="89">
        <f t="shared" si="920"/>
        <v>1.3691285799999999</v>
      </c>
      <c r="P1951" s="89">
        <f t="shared" si="930"/>
        <v>0</v>
      </c>
      <c r="Q1951" s="11">
        <f t="shared" si="940"/>
        <v>0</v>
      </c>
      <c r="R1951" s="7">
        <f t="shared" si="938"/>
        <v>0</v>
      </c>
      <c r="S1951" s="89">
        <f t="shared" si="919"/>
        <v>0</v>
      </c>
      <c r="T1951" s="98">
        <f t="shared" si="939"/>
        <v>8.5000000000000006E-2</v>
      </c>
      <c r="U1951" s="97">
        <f t="shared" si="918"/>
        <v>15</v>
      </c>
      <c r="V1951" s="97">
        <v>252</v>
      </c>
      <c r="W1951" s="96">
        <f t="shared" si="931"/>
        <v>1.0048677610000001</v>
      </c>
      <c r="X1951" s="89">
        <f t="shared" si="932"/>
        <v>0</v>
      </c>
      <c r="Y1951" s="137">
        <f t="shared" si="933"/>
        <v>0</v>
      </c>
      <c r="Z1951" s="99" t="str">
        <f t="shared" si="941"/>
        <v>J=</v>
      </c>
      <c r="AA1951" s="94">
        <f t="shared" si="942"/>
        <v>46832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34"/>
        <v>46828</v>
      </c>
      <c r="B1952" s="89">
        <f t="shared" si="927"/>
        <v>0</v>
      </c>
      <c r="C1952" s="89">
        <f t="shared" si="921"/>
        <v>3.1009221856947988E-9</v>
      </c>
      <c r="D1952" s="90">
        <f t="shared" si="935"/>
        <v>7205.03</v>
      </c>
      <c r="E1952" s="91">
        <f t="shared" si="924"/>
        <v>7245.38</v>
      </c>
      <c r="F1952" s="92">
        <f t="shared" si="925"/>
        <v>46773</v>
      </c>
      <c r="G1952" s="93">
        <f t="shared" si="928"/>
        <v>5.6002542668107669E-3</v>
      </c>
      <c r="H1952" s="94">
        <f t="shared" si="926"/>
        <v>46832</v>
      </c>
      <c r="I1952" s="94">
        <f t="shared" si="929"/>
        <v>46832</v>
      </c>
      <c r="J1952" s="95">
        <f t="shared" si="936"/>
        <v>18</v>
      </c>
      <c r="K1952" s="95">
        <f t="shared" si="923"/>
        <v>16</v>
      </c>
      <c r="L1952" s="8">
        <f t="shared" si="937"/>
        <v>1.00497645</v>
      </c>
      <c r="M1952" s="96">
        <f t="shared" si="922"/>
        <v>1.0056002500000001</v>
      </c>
      <c r="N1952" s="96">
        <f t="shared" si="943"/>
        <v>1.3627716665663447</v>
      </c>
      <c r="O1952" s="89">
        <f t="shared" si="920"/>
        <v>1.3695534300000001</v>
      </c>
      <c r="P1952" s="89">
        <f t="shared" si="930"/>
        <v>0</v>
      </c>
      <c r="Q1952" s="11">
        <f t="shared" si="940"/>
        <v>0</v>
      </c>
      <c r="R1952" s="7">
        <f t="shared" si="938"/>
        <v>0</v>
      </c>
      <c r="S1952" s="89">
        <f t="shared" si="919"/>
        <v>0</v>
      </c>
      <c r="T1952" s="98">
        <f t="shared" si="939"/>
        <v>8.5000000000000006E-2</v>
      </c>
      <c r="U1952" s="97">
        <f t="shared" si="918"/>
        <v>16</v>
      </c>
      <c r="V1952" s="97">
        <v>252</v>
      </c>
      <c r="W1952" s="96">
        <f t="shared" si="931"/>
        <v>1.0051931190000001</v>
      </c>
      <c r="X1952" s="89">
        <f t="shared" si="932"/>
        <v>0</v>
      </c>
      <c r="Y1952" s="137">
        <f t="shared" si="933"/>
        <v>0</v>
      </c>
      <c r="Z1952" s="99" t="str">
        <f t="shared" si="941"/>
        <v>J=</v>
      </c>
      <c r="AA1952" s="94">
        <f t="shared" si="942"/>
        <v>46832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34"/>
        <v>46829</v>
      </c>
      <c r="B1953" s="89">
        <f t="shared" si="927"/>
        <v>0</v>
      </c>
      <c r="C1953" s="89">
        <f t="shared" si="921"/>
        <v>3.1009221856947988E-9</v>
      </c>
      <c r="D1953" s="90">
        <f t="shared" si="935"/>
        <v>7205.03</v>
      </c>
      <c r="E1953" s="91">
        <f t="shared" si="924"/>
        <v>7245.38</v>
      </c>
      <c r="F1953" s="92">
        <f t="shared" si="925"/>
        <v>46773</v>
      </c>
      <c r="G1953" s="93">
        <f t="shared" si="928"/>
        <v>5.6002542668107669E-3</v>
      </c>
      <c r="H1953" s="94">
        <f t="shared" si="926"/>
        <v>46832</v>
      </c>
      <c r="I1953" s="94">
        <f t="shared" si="929"/>
        <v>46832</v>
      </c>
      <c r="J1953" s="95">
        <f t="shared" si="936"/>
        <v>18</v>
      </c>
      <c r="K1953" s="95">
        <f t="shared" si="923"/>
        <v>17</v>
      </c>
      <c r="L1953" s="8">
        <f t="shared" si="937"/>
        <v>1.0052882999999999</v>
      </c>
      <c r="M1953" s="96">
        <f t="shared" si="922"/>
        <v>1.0056002500000001</v>
      </c>
      <c r="N1953" s="96">
        <f t="shared" si="943"/>
        <v>1.3627716665663447</v>
      </c>
      <c r="O1953" s="89">
        <f t="shared" si="920"/>
        <v>1.3699784100000001</v>
      </c>
      <c r="P1953" s="89">
        <f t="shared" si="930"/>
        <v>0</v>
      </c>
      <c r="Q1953" s="11">
        <f t="shared" si="940"/>
        <v>0</v>
      </c>
      <c r="R1953" s="7">
        <f t="shared" si="938"/>
        <v>0</v>
      </c>
      <c r="S1953" s="89">
        <f t="shared" si="919"/>
        <v>0</v>
      </c>
      <c r="T1953" s="98">
        <f t="shared" si="939"/>
        <v>8.5000000000000006E-2</v>
      </c>
      <c r="U1953" s="97">
        <f t="shared" si="918"/>
        <v>17</v>
      </c>
      <c r="V1953" s="97">
        <v>252</v>
      </c>
      <c r="W1953" s="96">
        <f t="shared" si="931"/>
        <v>1.005518583</v>
      </c>
      <c r="X1953" s="89">
        <f t="shared" si="932"/>
        <v>0</v>
      </c>
      <c r="Y1953" s="137">
        <f t="shared" si="933"/>
        <v>0</v>
      </c>
      <c r="Z1953" s="99" t="str">
        <f t="shared" si="941"/>
        <v>J=</v>
      </c>
      <c r="AA1953" s="94">
        <f t="shared" si="942"/>
        <v>46832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34"/>
        <v>46830</v>
      </c>
      <c r="B1954" s="89">
        <f t="shared" si="927"/>
        <v>0</v>
      </c>
      <c r="C1954" s="89">
        <f t="shared" si="921"/>
        <v>3.1009221856947988E-9</v>
      </c>
      <c r="D1954" s="90">
        <f t="shared" si="935"/>
        <v>7205.03</v>
      </c>
      <c r="E1954" s="91">
        <f t="shared" si="924"/>
        <v>7245.38</v>
      </c>
      <c r="F1954" s="92">
        <f t="shared" si="925"/>
        <v>46773</v>
      </c>
      <c r="G1954" s="93">
        <f t="shared" si="928"/>
        <v>5.6002542668107669E-3</v>
      </c>
      <c r="H1954" s="94">
        <f t="shared" si="926"/>
        <v>46832</v>
      </c>
      <c r="I1954" s="94">
        <f t="shared" si="929"/>
        <v>46832</v>
      </c>
      <c r="J1954" s="95">
        <f t="shared" si="936"/>
        <v>18</v>
      </c>
      <c r="K1954" s="95">
        <f t="shared" si="923"/>
        <v>18</v>
      </c>
      <c r="L1954" s="8">
        <f t="shared" si="937"/>
        <v>1.0056002500000001</v>
      </c>
      <c r="M1954" s="96">
        <f t="shared" si="922"/>
        <v>1.0056002500000001</v>
      </c>
      <c r="N1954" s="96">
        <f t="shared" si="943"/>
        <v>1.3627716665663447</v>
      </c>
      <c r="O1954" s="89">
        <f t="shared" si="920"/>
        <v>1.37040352</v>
      </c>
      <c r="P1954" s="89">
        <f t="shared" si="930"/>
        <v>0</v>
      </c>
      <c r="Q1954" s="11">
        <f t="shared" si="940"/>
        <v>0</v>
      </c>
      <c r="R1954" s="7">
        <f t="shared" si="938"/>
        <v>0</v>
      </c>
      <c r="S1954" s="89">
        <f t="shared" si="919"/>
        <v>0</v>
      </c>
      <c r="T1954" s="98">
        <f t="shared" si="939"/>
        <v>8.5000000000000006E-2</v>
      </c>
      <c r="U1954" s="97">
        <f t="shared" si="918"/>
        <v>18</v>
      </c>
      <c r="V1954" s="97">
        <v>252</v>
      </c>
      <c r="W1954" s="96">
        <f t="shared" si="931"/>
        <v>1.005844153</v>
      </c>
      <c r="X1954" s="89">
        <f t="shared" si="932"/>
        <v>0</v>
      </c>
      <c r="Y1954" s="137">
        <f t="shared" si="933"/>
        <v>0</v>
      </c>
      <c r="Z1954" s="99" t="str">
        <f t="shared" si="941"/>
        <v>J=</v>
      </c>
      <c r="AA1954" s="94">
        <f t="shared" si="942"/>
        <v>46832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34"/>
        <v>46831</v>
      </c>
      <c r="B1955" s="89">
        <f t="shared" si="927"/>
        <v>0</v>
      </c>
      <c r="C1955" s="89">
        <f t="shared" si="921"/>
        <v>3.1009221856947988E-9</v>
      </c>
      <c r="D1955" s="90">
        <f t="shared" si="935"/>
        <v>7205.03</v>
      </c>
      <c r="E1955" s="91">
        <f t="shared" si="924"/>
        <v>7245.38</v>
      </c>
      <c r="F1955" s="92">
        <f t="shared" si="925"/>
        <v>46773</v>
      </c>
      <c r="G1955" s="93">
        <f t="shared" si="928"/>
        <v>5.6002542668107669E-3</v>
      </c>
      <c r="H1955" s="94">
        <f t="shared" si="926"/>
        <v>46832</v>
      </c>
      <c r="I1955" s="94">
        <f t="shared" si="929"/>
        <v>46832</v>
      </c>
      <c r="J1955" s="95">
        <f t="shared" si="936"/>
        <v>18</v>
      </c>
      <c r="K1955" s="95">
        <f t="shared" si="923"/>
        <v>18</v>
      </c>
      <c r="L1955" s="8">
        <f t="shared" si="937"/>
        <v>1.0056002500000001</v>
      </c>
      <c r="M1955" s="96">
        <f t="shared" si="922"/>
        <v>1.0056002500000001</v>
      </c>
      <c r="N1955" s="96">
        <f t="shared" si="943"/>
        <v>1.3627716665663447</v>
      </c>
      <c r="O1955" s="89">
        <f t="shared" si="920"/>
        <v>1.37040352</v>
      </c>
      <c r="P1955" s="89">
        <f t="shared" si="930"/>
        <v>0</v>
      </c>
      <c r="Q1955" s="11">
        <f t="shared" si="940"/>
        <v>0</v>
      </c>
      <c r="R1955" s="7">
        <f t="shared" si="938"/>
        <v>0</v>
      </c>
      <c r="S1955" s="89">
        <f t="shared" si="919"/>
        <v>0</v>
      </c>
      <c r="T1955" s="98">
        <f t="shared" si="939"/>
        <v>8.5000000000000006E-2</v>
      </c>
      <c r="U1955" s="97">
        <f t="shared" si="918"/>
        <v>18</v>
      </c>
      <c r="V1955" s="97">
        <v>252</v>
      </c>
      <c r="W1955" s="96">
        <f t="shared" si="931"/>
        <v>1.005844153</v>
      </c>
      <c r="X1955" s="89">
        <f t="shared" si="932"/>
        <v>0</v>
      </c>
      <c r="Y1955" s="137">
        <f t="shared" si="933"/>
        <v>0</v>
      </c>
      <c r="Z1955" s="99" t="str">
        <f t="shared" si="941"/>
        <v>J=</v>
      </c>
      <c r="AA1955" s="94">
        <f t="shared" si="942"/>
        <v>46832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34"/>
        <v>46832</v>
      </c>
      <c r="B1956" s="89">
        <f t="shared" si="927"/>
        <v>0</v>
      </c>
      <c r="C1956" s="89">
        <f t="shared" si="921"/>
        <v>3.1009221856947988E-9</v>
      </c>
      <c r="D1956" s="90">
        <f t="shared" si="935"/>
        <v>7205.03</v>
      </c>
      <c r="E1956" s="91">
        <f t="shared" si="924"/>
        <v>7245.38</v>
      </c>
      <c r="F1956" s="92">
        <f t="shared" si="925"/>
        <v>46773</v>
      </c>
      <c r="G1956" s="93">
        <f t="shared" si="928"/>
        <v>5.6002542668107669E-3</v>
      </c>
      <c r="H1956" s="94">
        <f t="shared" si="926"/>
        <v>46863</v>
      </c>
      <c r="I1956" s="94">
        <f t="shared" si="929"/>
        <v>46832</v>
      </c>
      <c r="J1956" s="95">
        <f t="shared" si="936"/>
        <v>18</v>
      </c>
      <c r="K1956" s="95">
        <f t="shared" si="923"/>
        <v>18</v>
      </c>
      <c r="L1956" s="8">
        <f t="shared" si="937"/>
        <v>1.0056002500000001</v>
      </c>
      <c r="M1956" s="96">
        <f t="shared" si="922"/>
        <v>1.0056002500000001</v>
      </c>
      <c r="N1956" s="96">
        <f t="shared" si="943"/>
        <v>1.3627716665663447</v>
      </c>
      <c r="O1956" s="89">
        <f t="shared" si="920"/>
        <v>1.37040352</v>
      </c>
      <c r="P1956" s="89">
        <f t="shared" si="930"/>
        <v>0</v>
      </c>
      <c r="Q1956" s="11">
        <f t="shared" si="940"/>
        <v>64</v>
      </c>
      <c r="R1956" s="7">
        <f t="shared" si="938"/>
        <v>0.19683600000000001</v>
      </c>
      <c r="S1956" s="89">
        <f t="shared" si="919"/>
        <v>0</v>
      </c>
      <c r="T1956" s="98">
        <f t="shared" si="939"/>
        <v>8.5000000000000006E-2</v>
      </c>
      <c r="U1956" s="97">
        <f t="shared" si="918"/>
        <v>18</v>
      </c>
      <c r="V1956" s="97">
        <v>252</v>
      </c>
      <c r="W1956" s="96">
        <f t="shared" si="931"/>
        <v>1.005844153</v>
      </c>
      <c r="X1956" s="89">
        <f t="shared" si="932"/>
        <v>0</v>
      </c>
      <c r="Y1956" s="137">
        <f t="shared" si="933"/>
        <v>0</v>
      </c>
      <c r="Z1956" s="99" t="str">
        <f t="shared" si="941"/>
        <v>J=</v>
      </c>
      <c r="AA1956" s="94">
        <f t="shared" si="942"/>
        <v>46832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34"/>
        <v>46833</v>
      </c>
      <c r="B1957" s="89">
        <f t="shared" si="927"/>
        <v>0</v>
      </c>
      <c r="C1957" s="89">
        <f t="shared" si="921"/>
        <v>3.1009221856947988E-9</v>
      </c>
      <c r="D1957" s="90">
        <f t="shared" si="935"/>
        <v>7205.03</v>
      </c>
      <c r="E1957" s="91">
        <f t="shared" si="924"/>
        <v>7245.38</v>
      </c>
      <c r="F1957" s="92">
        <f t="shared" si="925"/>
        <v>46803</v>
      </c>
      <c r="G1957" s="93">
        <f t="shared" si="928"/>
        <v>5.6002542668107669E-3</v>
      </c>
      <c r="H1957" s="94">
        <f t="shared" si="926"/>
        <v>46863</v>
      </c>
      <c r="I1957" s="94">
        <f t="shared" si="929"/>
        <v>46863</v>
      </c>
      <c r="J1957" s="95">
        <f t="shared" si="936"/>
        <v>22</v>
      </c>
      <c r="K1957" s="95">
        <f t="shared" si="923"/>
        <v>1</v>
      </c>
      <c r="L1957" s="8">
        <f t="shared" si="937"/>
        <v>1.0002538700000001</v>
      </c>
      <c r="M1957" s="96">
        <f t="shared" si="922"/>
        <v>1.0056002500000001</v>
      </c>
      <c r="N1957" s="96">
        <f t="shared" si="943"/>
        <v>1.3704035285920331</v>
      </c>
      <c r="O1957" s="89">
        <f t="shared" si="920"/>
        <v>1.3707514300000001</v>
      </c>
      <c r="P1957" s="89">
        <f t="shared" si="930"/>
        <v>0</v>
      </c>
      <c r="Q1957" s="11">
        <f t="shared" si="940"/>
        <v>0</v>
      </c>
      <c r="R1957" s="7">
        <f t="shared" si="938"/>
        <v>0</v>
      </c>
      <c r="S1957" s="89">
        <f t="shared" si="919"/>
        <v>0</v>
      </c>
      <c r="T1957" s="98">
        <f t="shared" si="939"/>
        <v>8.5000000000000006E-2</v>
      </c>
      <c r="U1957" s="97">
        <f t="shared" ref="U1957:U1988" si="944">IF(Q1956&gt;0,1,IF(K1957=K1956,U1956,U1956+1))</f>
        <v>1</v>
      </c>
      <c r="V1957" s="97">
        <v>252</v>
      </c>
      <c r="W1957" s="96">
        <f t="shared" si="931"/>
        <v>1.0003237819999999</v>
      </c>
      <c r="X1957" s="89">
        <f t="shared" si="932"/>
        <v>0</v>
      </c>
      <c r="Y1957" s="137">
        <f t="shared" si="933"/>
        <v>0</v>
      </c>
      <c r="Z1957" s="99" t="str">
        <f t="shared" si="941"/>
        <v>J=</v>
      </c>
      <c r="AA1957" s="94">
        <f t="shared" si="942"/>
        <v>46863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34"/>
        <v>46834</v>
      </c>
      <c r="B1958" s="89">
        <f t="shared" si="927"/>
        <v>0</v>
      </c>
      <c r="C1958" s="89">
        <f t="shared" si="921"/>
        <v>3.1009221856947988E-9</v>
      </c>
      <c r="D1958" s="90">
        <f t="shared" si="935"/>
        <v>7205.03</v>
      </c>
      <c r="E1958" s="91">
        <f t="shared" si="924"/>
        <v>7245.38</v>
      </c>
      <c r="F1958" s="92">
        <f t="shared" si="925"/>
        <v>46803</v>
      </c>
      <c r="G1958" s="93">
        <f t="shared" si="928"/>
        <v>5.6002542668107669E-3</v>
      </c>
      <c r="H1958" s="94">
        <f t="shared" si="926"/>
        <v>46863</v>
      </c>
      <c r="I1958" s="94">
        <f t="shared" si="929"/>
        <v>46863</v>
      </c>
      <c r="J1958" s="95">
        <f t="shared" si="936"/>
        <v>22</v>
      </c>
      <c r="K1958" s="95">
        <f t="shared" si="923"/>
        <v>2</v>
      </c>
      <c r="L1958" s="8">
        <f t="shared" si="937"/>
        <v>1.0005078199999999</v>
      </c>
      <c r="M1958" s="96">
        <f t="shared" si="922"/>
        <v>1.0056002500000001</v>
      </c>
      <c r="N1958" s="96">
        <f t="shared" si="943"/>
        <v>1.3704035285920331</v>
      </c>
      <c r="O1958" s="89">
        <f t="shared" si="920"/>
        <v>1.3710994400000001</v>
      </c>
      <c r="P1958" s="89">
        <f t="shared" si="930"/>
        <v>0</v>
      </c>
      <c r="Q1958" s="11">
        <f t="shared" si="940"/>
        <v>0</v>
      </c>
      <c r="R1958" s="7">
        <f t="shared" si="938"/>
        <v>0</v>
      </c>
      <c r="S1958" s="89">
        <f t="shared" si="919"/>
        <v>0</v>
      </c>
      <c r="T1958" s="98">
        <f t="shared" si="939"/>
        <v>8.5000000000000006E-2</v>
      </c>
      <c r="U1958" s="97">
        <f t="shared" si="944"/>
        <v>2</v>
      </c>
      <c r="V1958" s="97">
        <v>252</v>
      </c>
      <c r="W1958" s="96">
        <f t="shared" si="931"/>
        <v>1.00064767</v>
      </c>
      <c r="X1958" s="89">
        <f t="shared" si="932"/>
        <v>0</v>
      </c>
      <c r="Y1958" s="137">
        <f t="shared" si="933"/>
        <v>0</v>
      </c>
      <c r="Z1958" s="99" t="str">
        <f t="shared" si="941"/>
        <v>J=</v>
      </c>
      <c r="AA1958" s="94">
        <f t="shared" si="942"/>
        <v>46863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34"/>
        <v>46835</v>
      </c>
      <c r="B1959" s="89">
        <f t="shared" si="927"/>
        <v>0</v>
      </c>
      <c r="C1959" s="89">
        <f t="shared" si="921"/>
        <v>3.1009221856947988E-9</v>
      </c>
      <c r="D1959" s="90">
        <f t="shared" si="935"/>
        <v>7205.03</v>
      </c>
      <c r="E1959" s="91">
        <f t="shared" si="924"/>
        <v>7245.38</v>
      </c>
      <c r="F1959" s="92">
        <f t="shared" si="925"/>
        <v>46803</v>
      </c>
      <c r="G1959" s="93">
        <f t="shared" si="928"/>
        <v>5.6002542668107669E-3</v>
      </c>
      <c r="H1959" s="94">
        <f t="shared" si="926"/>
        <v>46863</v>
      </c>
      <c r="I1959" s="94">
        <f t="shared" si="929"/>
        <v>46863</v>
      </c>
      <c r="J1959" s="95">
        <f t="shared" si="936"/>
        <v>22</v>
      </c>
      <c r="K1959" s="95">
        <f t="shared" si="923"/>
        <v>3</v>
      </c>
      <c r="L1959" s="8">
        <f t="shared" si="937"/>
        <v>1.0007618300000001</v>
      </c>
      <c r="M1959" s="96">
        <f t="shared" si="922"/>
        <v>1.0056002500000001</v>
      </c>
      <c r="N1959" s="96">
        <f t="shared" si="943"/>
        <v>1.3704035285920331</v>
      </c>
      <c r="O1959" s="89">
        <f t="shared" si="920"/>
        <v>1.3714475399999999</v>
      </c>
      <c r="P1959" s="89">
        <f t="shared" si="930"/>
        <v>0</v>
      </c>
      <c r="Q1959" s="11">
        <f t="shared" si="940"/>
        <v>0</v>
      </c>
      <c r="R1959" s="7">
        <f t="shared" si="938"/>
        <v>0</v>
      </c>
      <c r="S1959" s="89">
        <f t="shared" ref="S1959:S1988" si="945">IF(R1959&gt;0,TRUNC(R1959*P1959,8),0)</f>
        <v>0</v>
      </c>
      <c r="T1959" s="98">
        <f t="shared" si="939"/>
        <v>8.5000000000000006E-2</v>
      </c>
      <c r="U1959" s="97">
        <f t="shared" si="944"/>
        <v>3</v>
      </c>
      <c r="V1959" s="97">
        <v>252</v>
      </c>
      <c r="W1959" s="96">
        <f t="shared" si="931"/>
        <v>1.000971662</v>
      </c>
      <c r="X1959" s="89">
        <f t="shared" si="932"/>
        <v>0</v>
      </c>
      <c r="Y1959" s="137">
        <f t="shared" si="933"/>
        <v>0</v>
      </c>
      <c r="Z1959" s="99" t="str">
        <f t="shared" si="941"/>
        <v>J=</v>
      </c>
      <c r="AA1959" s="94">
        <f t="shared" si="942"/>
        <v>46863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34"/>
        <v>46836</v>
      </c>
      <c r="B1960" s="89">
        <f t="shared" si="927"/>
        <v>0</v>
      </c>
      <c r="C1960" s="89">
        <f t="shared" si="921"/>
        <v>3.1009221856947988E-9</v>
      </c>
      <c r="D1960" s="90">
        <f t="shared" si="935"/>
        <v>7205.03</v>
      </c>
      <c r="E1960" s="91">
        <f t="shared" si="924"/>
        <v>7245.38</v>
      </c>
      <c r="F1960" s="92">
        <f t="shared" si="925"/>
        <v>46803</v>
      </c>
      <c r="G1960" s="93">
        <f t="shared" si="928"/>
        <v>5.6002542668107669E-3</v>
      </c>
      <c r="H1960" s="94">
        <f t="shared" si="926"/>
        <v>46863</v>
      </c>
      <c r="I1960" s="94">
        <f t="shared" si="929"/>
        <v>46863</v>
      </c>
      <c r="J1960" s="95">
        <f t="shared" si="936"/>
        <v>22</v>
      </c>
      <c r="K1960" s="95">
        <f t="shared" si="923"/>
        <v>4</v>
      </c>
      <c r="L1960" s="8">
        <f t="shared" si="937"/>
        <v>1.0010159000000001</v>
      </c>
      <c r="M1960" s="96">
        <f t="shared" si="922"/>
        <v>1.0056002500000001</v>
      </c>
      <c r="N1960" s="96">
        <f t="shared" si="943"/>
        <v>1.3704035285920331</v>
      </c>
      <c r="O1960" s="89">
        <f t="shared" si="920"/>
        <v>1.3717957199999999</v>
      </c>
      <c r="P1960" s="89">
        <f t="shared" si="930"/>
        <v>0</v>
      </c>
      <c r="Q1960" s="11">
        <f t="shared" si="940"/>
        <v>0</v>
      </c>
      <c r="R1960" s="7">
        <f t="shared" si="938"/>
        <v>0</v>
      </c>
      <c r="S1960" s="89">
        <f t="shared" si="945"/>
        <v>0</v>
      </c>
      <c r="T1960" s="98">
        <f t="shared" si="939"/>
        <v>8.5000000000000006E-2</v>
      </c>
      <c r="U1960" s="97">
        <f t="shared" si="944"/>
        <v>4</v>
      </c>
      <c r="V1960" s="97">
        <v>252</v>
      </c>
      <c r="W1960" s="96">
        <f t="shared" si="931"/>
        <v>1.001295759</v>
      </c>
      <c r="X1960" s="89">
        <f t="shared" si="932"/>
        <v>0</v>
      </c>
      <c r="Y1960" s="137">
        <f t="shared" si="933"/>
        <v>0</v>
      </c>
      <c r="Z1960" s="99" t="str">
        <f t="shared" si="941"/>
        <v>J=</v>
      </c>
      <c r="AA1960" s="94">
        <f t="shared" si="942"/>
        <v>46863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34"/>
        <v>46837</v>
      </c>
      <c r="B1961" s="89">
        <f t="shared" si="927"/>
        <v>0</v>
      </c>
      <c r="C1961" s="89">
        <f t="shared" si="921"/>
        <v>3.1009221856947988E-9</v>
      </c>
      <c r="D1961" s="90">
        <f t="shared" si="935"/>
        <v>7205.03</v>
      </c>
      <c r="E1961" s="91">
        <f t="shared" si="924"/>
        <v>7245.38</v>
      </c>
      <c r="F1961" s="92">
        <f t="shared" si="925"/>
        <v>46803</v>
      </c>
      <c r="G1961" s="93">
        <f t="shared" si="928"/>
        <v>5.6002542668107669E-3</v>
      </c>
      <c r="H1961" s="94">
        <f t="shared" si="926"/>
        <v>46863</v>
      </c>
      <c r="I1961" s="94">
        <f t="shared" si="929"/>
        <v>46863</v>
      </c>
      <c r="J1961" s="95">
        <f t="shared" si="936"/>
        <v>22</v>
      </c>
      <c r="K1961" s="95">
        <f t="shared" si="923"/>
        <v>5</v>
      </c>
      <c r="L1961" s="8">
        <f t="shared" si="937"/>
        <v>1.0012700400000001</v>
      </c>
      <c r="M1961" s="96">
        <f t="shared" si="922"/>
        <v>1.0056002500000001</v>
      </c>
      <c r="N1961" s="96">
        <f t="shared" si="943"/>
        <v>1.3704035285920331</v>
      </c>
      <c r="O1961" s="89">
        <f t="shared" ref="O1961:O1988" si="946">TRUNC(TRUNC((L1961*N1961),15),8)</f>
        <v>1.3721439900000001</v>
      </c>
      <c r="P1961" s="89">
        <f t="shared" si="930"/>
        <v>0</v>
      </c>
      <c r="Q1961" s="11">
        <f t="shared" si="940"/>
        <v>0</v>
      </c>
      <c r="R1961" s="7">
        <f t="shared" si="938"/>
        <v>0</v>
      </c>
      <c r="S1961" s="89">
        <f t="shared" si="945"/>
        <v>0</v>
      </c>
      <c r="T1961" s="98">
        <f t="shared" si="939"/>
        <v>8.5000000000000006E-2</v>
      </c>
      <c r="U1961" s="97">
        <f t="shared" si="944"/>
        <v>5</v>
      </c>
      <c r="V1961" s="97">
        <v>252</v>
      </c>
      <c r="W1961" s="96">
        <f t="shared" si="931"/>
        <v>1.0016199610000001</v>
      </c>
      <c r="X1961" s="89">
        <f t="shared" si="932"/>
        <v>0</v>
      </c>
      <c r="Y1961" s="137">
        <f t="shared" si="933"/>
        <v>0</v>
      </c>
      <c r="Z1961" s="99" t="str">
        <f t="shared" si="941"/>
        <v>J=</v>
      </c>
      <c r="AA1961" s="94">
        <f t="shared" si="942"/>
        <v>46863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34"/>
        <v>46838</v>
      </c>
      <c r="B1962" s="89">
        <f t="shared" si="927"/>
        <v>0</v>
      </c>
      <c r="C1962" s="89">
        <f t="shared" ref="C1962:C2025" si="947">C1961-(S1961/O1961)</f>
        <v>3.1009221856947988E-9</v>
      </c>
      <c r="D1962" s="90">
        <f t="shared" si="935"/>
        <v>7205.03</v>
      </c>
      <c r="E1962" s="91">
        <f t="shared" si="924"/>
        <v>7245.38</v>
      </c>
      <c r="F1962" s="92">
        <f t="shared" si="925"/>
        <v>46803</v>
      </c>
      <c r="G1962" s="93">
        <f t="shared" si="928"/>
        <v>5.6002542668107669E-3</v>
      </c>
      <c r="H1962" s="94">
        <f t="shared" si="926"/>
        <v>46863</v>
      </c>
      <c r="I1962" s="94">
        <f t="shared" si="929"/>
        <v>46863</v>
      </c>
      <c r="J1962" s="95">
        <f t="shared" si="936"/>
        <v>22</v>
      </c>
      <c r="K1962" s="95">
        <f t="shared" si="923"/>
        <v>5</v>
      </c>
      <c r="L1962" s="8">
        <f t="shared" si="937"/>
        <v>1.0012700400000001</v>
      </c>
      <c r="M1962" s="96">
        <f t="shared" ref="M1962:M1988" si="948">IF(I1962&gt;I1961,L1961,M1961)</f>
        <v>1.0056002500000001</v>
      </c>
      <c r="N1962" s="96">
        <f t="shared" si="943"/>
        <v>1.3704035285920331</v>
      </c>
      <c r="O1962" s="89">
        <f t="shared" si="946"/>
        <v>1.3721439900000001</v>
      </c>
      <c r="P1962" s="89">
        <f t="shared" si="930"/>
        <v>0</v>
      </c>
      <c r="Q1962" s="11">
        <f t="shared" si="940"/>
        <v>0</v>
      </c>
      <c r="R1962" s="7">
        <f t="shared" si="938"/>
        <v>0</v>
      </c>
      <c r="S1962" s="89">
        <f t="shared" si="945"/>
        <v>0</v>
      </c>
      <c r="T1962" s="98">
        <f t="shared" si="939"/>
        <v>8.5000000000000006E-2</v>
      </c>
      <c r="U1962" s="97">
        <f t="shared" si="944"/>
        <v>5</v>
      </c>
      <c r="V1962" s="97">
        <v>252</v>
      </c>
      <c r="W1962" s="96">
        <f t="shared" si="931"/>
        <v>1.0016199610000001</v>
      </c>
      <c r="X1962" s="89">
        <f t="shared" si="932"/>
        <v>0</v>
      </c>
      <c r="Y1962" s="137">
        <f t="shared" si="933"/>
        <v>0</v>
      </c>
      <c r="Z1962" s="99" t="str">
        <f t="shared" si="941"/>
        <v>J=</v>
      </c>
      <c r="AA1962" s="94">
        <f t="shared" si="942"/>
        <v>46863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34"/>
        <v>46839</v>
      </c>
      <c r="B1963" s="89">
        <f t="shared" si="927"/>
        <v>0</v>
      </c>
      <c r="C1963" s="89">
        <f t="shared" si="947"/>
        <v>3.1009221856947988E-9</v>
      </c>
      <c r="D1963" s="90">
        <f t="shared" si="935"/>
        <v>7205.03</v>
      </c>
      <c r="E1963" s="91">
        <f t="shared" si="924"/>
        <v>7245.38</v>
      </c>
      <c r="F1963" s="92">
        <f t="shared" si="925"/>
        <v>46803</v>
      </c>
      <c r="G1963" s="93">
        <f t="shared" si="928"/>
        <v>5.6002542668107669E-3</v>
      </c>
      <c r="H1963" s="94">
        <f t="shared" si="926"/>
        <v>46863</v>
      </c>
      <c r="I1963" s="94">
        <f t="shared" si="929"/>
        <v>46863</v>
      </c>
      <c r="J1963" s="95">
        <f t="shared" si="936"/>
        <v>22</v>
      </c>
      <c r="K1963" s="95">
        <f t="shared" ref="K1963:K2026" si="949">(J1963-(NETWORKDAYS(A1963,I1963,AD$201:AD$502)-1))</f>
        <v>5</v>
      </c>
      <c r="L1963" s="8">
        <f t="shared" si="937"/>
        <v>1.0012700400000001</v>
      </c>
      <c r="M1963" s="96">
        <f t="shared" si="948"/>
        <v>1.0056002500000001</v>
      </c>
      <c r="N1963" s="96">
        <f t="shared" si="943"/>
        <v>1.3704035285920331</v>
      </c>
      <c r="O1963" s="89">
        <f t="shared" si="946"/>
        <v>1.3721439900000001</v>
      </c>
      <c r="P1963" s="89">
        <f t="shared" si="930"/>
        <v>0</v>
      </c>
      <c r="Q1963" s="11">
        <f t="shared" si="940"/>
        <v>0</v>
      </c>
      <c r="R1963" s="7">
        <f t="shared" si="938"/>
        <v>0</v>
      </c>
      <c r="S1963" s="89">
        <f t="shared" si="945"/>
        <v>0</v>
      </c>
      <c r="T1963" s="98">
        <f t="shared" si="939"/>
        <v>8.5000000000000006E-2</v>
      </c>
      <c r="U1963" s="97">
        <f t="shared" si="944"/>
        <v>5</v>
      </c>
      <c r="V1963" s="97">
        <v>252</v>
      </c>
      <c r="W1963" s="96">
        <f t="shared" si="931"/>
        <v>1.0016199610000001</v>
      </c>
      <c r="X1963" s="89">
        <f t="shared" si="932"/>
        <v>0</v>
      </c>
      <c r="Y1963" s="137">
        <f t="shared" si="933"/>
        <v>0</v>
      </c>
      <c r="Z1963" s="99" t="str">
        <f t="shared" si="941"/>
        <v>J=</v>
      </c>
      <c r="AA1963" s="94">
        <f t="shared" si="942"/>
        <v>46863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34"/>
        <v>46840</v>
      </c>
      <c r="B1964" s="89">
        <f t="shared" si="927"/>
        <v>0</v>
      </c>
      <c r="C1964" s="89">
        <f t="shared" si="947"/>
        <v>3.1009221856947988E-9</v>
      </c>
      <c r="D1964" s="90">
        <f t="shared" si="935"/>
        <v>7205.03</v>
      </c>
      <c r="E1964" s="91">
        <f t="shared" ref="E1964:E2027" si="950">IF($K1964=1,VLOOKUP($A1963,$AO$10:$AS$200,4),E1963)</f>
        <v>7245.38</v>
      </c>
      <c r="F1964" s="92">
        <f t="shared" ref="F1964:F2027" si="951">IF($K1964=1,VLOOKUP($A1963,$AO$10:$AS$200,5),F1963)</f>
        <v>46803</v>
      </c>
      <c r="G1964" s="93">
        <f t="shared" si="928"/>
        <v>5.6002542668107669E-3</v>
      </c>
      <c r="H1964" s="94">
        <f t="shared" ref="H1964:H2017" si="952">IF(DAY(A1964)=H$9,VLOOKUP(A1964,AH$118:AN$450,4),H1963)</f>
        <v>46863</v>
      </c>
      <c r="I1964" s="94">
        <f t="shared" si="929"/>
        <v>46863</v>
      </c>
      <c r="J1964" s="95">
        <f t="shared" si="936"/>
        <v>22</v>
      </c>
      <c r="K1964" s="95">
        <f t="shared" si="949"/>
        <v>6</v>
      </c>
      <c r="L1964" s="8">
        <f t="shared" si="937"/>
        <v>1.00152424</v>
      </c>
      <c r="M1964" s="96">
        <f t="shared" si="948"/>
        <v>1.0056002500000001</v>
      </c>
      <c r="N1964" s="96">
        <f t="shared" si="943"/>
        <v>1.3704035285920331</v>
      </c>
      <c r="O1964" s="89">
        <f t="shared" si="946"/>
        <v>1.3724923499999999</v>
      </c>
      <c r="P1964" s="89">
        <f t="shared" si="930"/>
        <v>0</v>
      </c>
      <c r="Q1964" s="11">
        <f t="shared" si="940"/>
        <v>0</v>
      </c>
      <c r="R1964" s="7">
        <f t="shared" si="938"/>
        <v>0</v>
      </c>
      <c r="S1964" s="89">
        <f t="shared" si="945"/>
        <v>0</v>
      </c>
      <c r="T1964" s="98">
        <f t="shared" si="939"/>
        <v>8.5000000000000006E-2</v>
      </c>
      <c r="U1964" s="97">
        <f t="shared" si="944"/>
        <v>6</v>
      </c>
      <c r="V1964" s="97">
        <v>252</v>
      </c>
      <c r="W1964" s="96">
        <f t="shared" si="931"/>
        <v>1.0019442679999999</v>
      </c>
      <c r="X1964" s="89">
        <f t="shared" si="932"/>
        <v>0</v>
      </c>
      <c r="Y1964" s="137">
        <f t="shared" si="933"/>
        <v>0</v>
      </c>
      <c r="Z1964" s="99" t="str">
        <f t="shared" si="941"/>
        <v>J=</v>
      </c>
      <c r="AA1964" s="94">
        <f t="shared" si="942"/>
        <v>46863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34"/>
        <v>46841</v>
      </c>
      <c r="B1965" s="89">
        <f t="shared" si="927"/>
        <v>0</v>
      </c>
      <c r="C1965" s="89">
        <f t="shared" si="947"/>
        <v>3.1009221856947988E-9</v>
      </c>
      <c r="D1965" s="90">
        <f t="shared" si="935"/>
        <v>7205.03</v>
      </c>
      <c r="E1965" s="91">
        <f t="shared" si="950"/>
        <v>7245.38</v>
      </c>
      <c r="F1965" s="92">
        <f t="shared" si="951"/>
        <v>46803</v>
      </c>
      <c r="G1965" s="93">
        <f t="shared" si="928"/>
        <v>5.6002542668107669E-3</v>
      </c>
      <c r="H1965" s="94">
        <f t="shared" si="952"/>
        <v>46863</v>
      </c>
      <c r="I1965" s="94">
        <f t="shared" si="929"/>
        <v>46863</v>
      </c>
      <c r="J1965" s="95">
        <f t="shared" si="936"/>
        <v>22</v>
      </c>
      <c r="K1965" s="95">
        <f t="shared" si="949"/>
        <v>7</v>
      </c>
      <c r="L1965" s="8">
        <f t="shared" si="937"/>
        <v>1.0017784999999999</v>
      </c>
      <c r="M1965" s="96">
        <f t="shared" si="948"/>
        <v>1.0056002500000001</v>
      </c>
      <c r="N1965" s="96">
        <f t="shared" si="943"/>
        <v>1.3704035285920331</v>
      </c>
      <c r="O1965" s="89">
        <f t="shared" si="946"/>
        <v>1.3728407899999999</v>
      </c>
      <c r="P1965" s="89">
        <f t="shared" si="930"/>
        <v>0</v>
      </c>
      <c r="Q1965" s="11">
        <f t="shared" si="940"/>
        <v>0</v>
      </c>
      <c r="R1965" s="7">
        <f t="shared" si="938"/>
        <v>0</v>
      </c>
      <c r="S1965" s="89">
        <f t="shared" si="945"/>
        <v>0</v>
      </c>
      <c r="T1965" s="98">
        <f t="shared" si="939"/>
        <v>8.5000000000000006E-2</v>
      </c>
      <c r="U1965" s="97">
        <f t="shared" si="944"/>
        <v>7</v>
      </c>
      <c r="V1965" s="97">
        <v>252</v>
      </c>
      <c r="W1965" s="96">
        <f t="shared" si="931"/>
        <v>1.00226868</v>
      </c>
      <c r="X1965" s="89">
        <f t="shared" si="932"/>
        <v>0</v>
      </c>
      <c r="Y1965" s="137">
        <f t="shared" si="933"/>
        <v>0</v>
      </c>
      <c r="Z1965" s="99" t="str">
        <f t="shared" si="941"/>
        <v>J=</v>
      </c>
      <c r="AA1965" s="94">
        <f t="shared" si="942"/>
        <v>46863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34"/>
        <v>46842</v>
      </c>
      <c r="B1966" s="89">
        <f t="shared" si="927"/>
        <v>0</v>
      </c>
      <c r="C1966" s="89">
        <f t="shared" si="947"/>
        <v>3.1009221856947988E-9</v>
      </c>
      <c r="D1966" s="90">
        <f t="shared" si="935"/>
        <v>7205.03</v>
      </c>
      <c r="E1966" s="91">
        <f t="shared" si="950"/>
        <v>7245.38</v>
      </c>
      <c r="F1966" s="92">
        <f t="shared" si="951"/>
        <v>46803</v>
      </c>
      <c r="G1966" s="93">
        <f t="shared" si="928"/>
        <v>5.6002542668107669E-3</v>
      </c>
      <c r="H1966" s="94">
        <f t="shared" si="952"/>
        <v>46863</v>
      </c>
      <c r="I1966" s="94">
        <f t="shared" si="929"/>
        <v>46863</v>
      </c>
      <c r="J1966" s="95">
        <f t="shared" si="936"/>
        <v>22</v>
      </c>
      <c r="K1966" s="95">
        <f t="shared" si="949"/>
        <v>8</v>
      </c>
      <c r="L1966" s="8">
        <f t="shared" si="937"/>
        <v>1.0020328300000001</v>
      </c>
      <c r="M1966" s="96">
        <f t="shared" si="948"/>
        <v>1.0056002500000001</v>
      </c>
      <c r="N1966" s="96">
        <f t="shared" si="943"/>
        <v>1.3704035285920331</v>
      </c>
      <c r="O1966" s="89">
        <f t="shared" si="946"/>
        <v>1.37318932</v>
      </c>
      <c r="P1966" s="89">
        <f t="shared" si="930"/>
        <v>0</v>
      </c>
      <c r="Q1966" s="11">
        <f t="shared" si="940"/>
        <v>0</v>
      </c>
      <c r="R1966" s="7">
        <f t="shared" si="938"/>
        <v>0</v>
      </c>
      <c r="S1966" s="89">
        <f t="shared" si="945"/>
        <v>0</v>
      </c>
      <c r="T1966" s="98">
        <f t="shared" si="939"/>
        <v>8.5000000000000006E-2</v>
      </c>
      <c r="U1966" s="97">
        <f t="shared" si="944"/>
        <v>8</v>
      </c>
      <c r="V1966" s="97">
        <v>252</v>
      </c>
      <c r="W1966" s="96">
        <f t="shared" si="931"/>
        <v>1.0025931969999999</v>
      </c>
      <c r="X1966" s="89">
        <f t="shared" si="932"/>
        <v>0</v>
      </c>
      <c r="Y1966" s="137">
        <f t="shared" si="933"/>
        <v>0</v>
      </c>
      <c r="Z1966" s="99" t="str">
        <f t="shared" si="941"/>
        <v>J=</v>
      </c>
      <c r="AA1966" s="94">
        <f t="shared" si="942"/>
        <v>46863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34"/>
        <v>46843</v>
      </c>
      <c r="B1967" s="89">
        <f t="shared" si="927"/>
        <v>0</v>
      </c>
      <c r="C1967" s="89">
        <f t="shared" si="947"/>
        <v>3.1009221856947988E-9</v>
      </c>
      <c r="D1967" s="90">
        <f t="shared" si="935"/>
        <v>7205.03</v>
      </c>
      <c r="E1967" s="91">
        <f t="shared" si="950"/>
        <v>7245.38</v>
      </c>
      <c r="F1967" s="92">
        <f t="shared" si="951"/>
        <v>46803</v>
      </c>
      <c r="G1967" s="93">
        <f t="shared" si="928"/>
        <v>5.6002542668107669E-3</v>
      </c>
      <c r="H1967" s="94">
        <f t="shared" si="952"/>
        <v>46863</v>
      </c>
      <c r="I1967" s="94">
        <f t="shared" si="929"/>
        <v>46863</v>
      </c>
      <c r="J1967" s="95">
        <f t="shared" si="936"/>
        <v>22</v>
      </c>
      <c r="K1967" s="95">
        <f t="shared" si="949"/>
        <v>9</v>
      </c>
      <c r="L1967" s="8">
        <f t="shared" si="937"/>
        <v>1.0022872300000001</v>
      </c>
      <c r="M1967" s="96">
        <f t="shared" si="948"/>
        <v>1.0056002500000001</v>
      </c>
      <c r="N1967" s="96">
        <f t="shared" si="943"/>
        <v>1.3704035285920331</v>
      </c>
      <c r="O1967" s="89">
        <f t="shared" si="946"/>
        <v>1.37353795</v>
      </c>
      <c r="P1967" s="89">
        <f t="shared" si="930"/>
        <v>0</v>
      </c>
      <c r="Q1967" s="11">
        <f t="shared" si="940"/>
        <v>0</v>
      </c>
      <c r="R1967" s="7">
        <f t="shared" si="938"/>
        <v>0</v>
      </c>
      <c r="S1967" s="89">
        <f t="shared" si="945"/>
        <v>0</v>
      </c>
      <c r="T1967" s="98">
        <f t="shared" si="939"/>
        <v>8.5000000000000006E-2</v>
      </c>
      <c r="U1967" s="97">
        <f t="shared" si="944"/>
        <v>9</v>
      </c>
      <c r="V1967" s="97">
        <v>252</v>
      </c>
      <c r="W1967" s="96">
        <f t="shared" si="931"/>
        <v>1.0029178190000001</v>
      </c>
      <c r="X1967" s="89">
        <f t="shared" si="932"/>
        <v>0</v>
      </c>
      <c r="Y1967" s="137">
        <f t="shared" si="933"/>
        <v>0</v>
      </c>
      <c r="Z1967" s="99" t="str">
        <f t="shared" si="941"/>
        <v>J=</v>
      </c>
      <c r="AA1967" s="94">
        <f t="shared" si="942"/>
        <v>46863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34"/>
        <v>46844</v>
      </c>
      <c r="B1968" s="89">
        <f t="shared" si="927"/>
        <v>0</v>
      </c>
      <c r="C1968" s="89">
        <f t="shared" si="947"/>
        <v>3.1009221856947988E-9</v>
      </c>
      <c r="D1968" s="90">
        <f t="shared" si="935"/>
        <v>7205.03</v>
      </c>
      <c r="E1968" s="91">
        <f t="shared" si="950"/>
        <v>7245.38</v>
      </c>
      <c r="F1968" s="92">
        <f t="shared" si="951"/>
        <v>46803</v>
      </c>
      <c r="G1968" s="93">
        <f t="shared" si="928"/>
        <v>5.6002542668107669E-3</v>
      </c>
      <c r="H1968" s="94">
        <f t="shared" si="952"/>
        <v>46863</v>
      </c>
      <c r="I1968" s="94">
        <f t="shared" si="929"/>
        <v>46863</v>
      </c>
      <c r="J1968" s="95">
        <f t="shared" si="936"/>
        <v>22</v>
      </c>
      <c r="K1968" s="95">
        <f t="shared" si="949"/>
        <v>10</v>
      </c>
      <c r="L1968" s="8">
        <f t="shared" si="937"/>
        <v>1.0025416899999999</v>
      </c>
      <c r="M1968" s="96">
        <f t="shared" si="948"/>
        <v>1.0056002500000001</v>
      </c>
      <c r="N1968" s="96">
        <f t="shared" si="943"/>
        <v>1.3704035285920331</v>
      </c>
      <c r="O1968" s="89">
        <f t="shared" si="946"/>
        <v>1.3738866599999999</v>
      </c>
      <c r="P1968" s="89">
        <f t="shared" si="930"/>
        <v>0</v>
      </c>
      <c r="Q1968" s="11">
        <f t="shared" si="940"/>
        <v>0</v>
      </c>
      <c r="R1968" s="7">
        <f t="shared" si="938"/>
        <v>0</v>
      </c>
      <c r="S1968" s="89">
        <f t="shared" si="945"/>
        <v>0</v>
      </c>
      <c r="T1968" s="98">
        <f t="shared" si="939"/>
        <v>8.5000000000000006E-2</v>
      </c>
      <c r="U1968" s="97">
        <f t="shared" si="944"/>
        <v>10</v>
      </c>
      <c r="V1968" s="97">
        <v>252</v>
      </c>
      <c r="W1968" s="96">
        <f t="shared" si="931"/>
        <v>1.0032425469999999</v>
      </c>
      <c r="X1968" s="89">
        <f t="shared" si="932"/>
        <v>0</v>
      </c>
      <c r="Y1968" s="137">
        <f t="shared" si="933"/>
        <v>0</v>
      </c>
      <c r="Z1968" s="99" t="str">
        <f t="shared" si="941"/>
        <v>J=</v>
      </c>
      <c r="AA1968" s="94">
        <f t="shared" si="942"/>
        <v>46863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34"/>
        <v>46845</v>
      </c>
      <c r="B1969" s="89">
        <f t="shared" si="927"/>
        <v>0</v>
      </c>
      <c r="C1969" s="89">
        <f t="shared" si="947"/>
        <v>3.1009221856947988E-9</v>
      </c>
      <c r="D1969" s="90">
        <f t="shared" si="935"/>
        <v>7205.03</v>
      </c>
      <c r="E1969" s="91">
        <f t="shared" si="950"/>
        <v>7245.38</v>
      </c>
      <c r="F1969" s="92">
        <f t="shared" si="951"/>
        <v>46803</v>
      </c>
      <c r="G1969" s="93">
        <f t="shared" si="928"/>
        <v>5.6002542668107669E-3</v>
      </c>
      <c r="H1969" s="94">
        <f t="shared" si="952"/>
        <v>46863</v>
      </c>
      <c r="I1969" s="94">
        <f t="shared" si="929"/>
        <v>46863</v>
      </c>
      <c r="J1969" s="95">
        <f t="shared" si="936"/>
        <v>22</v>
      </c>
      <c r="K1969" s="95">
        <f t="shared" si="949"/>
        <v>10</v>
      </c>
      <c r="L1969" s="8">
        <f t="shared" si="937"/>
        <v>1.0025416899999999</v>
      </c>
      <c r="M1969" s="96">
        <f t="shared" si="948"/>
        <v>1.0056002500000001</v>
      </c>
      <c r="N1969" s="96">
        <f t="shared" si="943"/>
        <v>1.3704035285920331</v>
      </c>
      <c r="O1969" s="89">
        <f t="shared" si="946"/>
        <v>1.3738866599999999</v>
      </c>
      <c r="P1969" s="89">
        <f t="shared" si="930"/>
        <v>0</v>
      </c>
      <c r="Q1969" s="11">
        <f t="shared" si="940"/>
        <v>0</v>
      </c>
      <c r="R1969" s="7">
        <f t="shared" si="938"/>
        <v>0</v>
      </c>
      <c r="S1969" s="89">
        <f t="shared" si="945"/>
        <v>0</v>
      </c>
      <c r="T1969" s="98">
        <f t="shared" si="939"/>
        <v>8.5000000000000006E-2</v>
      </c>
      <c r="U1969" s="97">
        <f t="shared" si="944"/>
        <v>10</v>
      </c>
      <c r="V1969" s="97">
        <v>252</v>
      </c>
      <c r="W1969" s="96">
        <f t="shared" si="931"/>
        <v>1.0032425469999999</v>
      </c>
      <c r="X1969" s="89">
        <f t="shared" si="932"/>
        <v>0</v>
      </c>
      <c r="Y1969" s="137">
        <f t="shared" si="933"/>
        <v>0</v>
      </c>
      <c r="Z1969" s="99" t="str">
        <f t="shared" si="941"/>
        <v>J=</v>
      </c>
      <c r="AA1969" s="94">
        <f t="shared" si="942"/>
        <v>46863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34"/>
        <v>46846</v>
      </c>
      <c r="B1970" s="89">
        <f t="shared" si="927"/>
        <v>0</v>
      </c>
      <c r="C1970" s="89">
        <f t="shared" si="947"/>
        <v>3.1009221856947988E-9</v>
      </c>
      <c r="D1970" s="90">
        <f t="shared" si="935"/>
        <v>7205.03</v>
      </c>
      <c r="E1970" s="91">
        <f t="shared" si="950"/>
        <v>7245.38</v>
      </c>
      <c r="F1970" s="92">
        <f t="shared" si="951"/>
        <v>46803</v>
      </c>
      <c r="G1970" s="93">
        <f t="shared" si="928"/>
        <v>5.6002542668107669E-3</v>
      </c>
      <c r="H1970" s="94">
        <f t="shared" si="952"/>
        <v>46863</v>
      </c>
      <c r="I1970" s="94">
        <f t="shared" si="929"/>
        <v>46863</v>
      </c>
      <c r="J1970" s="95">
        <f t="shared" si="936"/>
        <v>22</v>
      </c>
      <c r="K1970" s="95">
        <f t="shared" si="949"/>
        <v>10</v>
      </c>
      <c r="L1970" s="8">
        <f t="shared" si="937"/>
        <v>1.0025416899999999</v>
      </c>
      <c r="M1970" s="96">
        <f t="shared" si="948"/>
        <v>1.0056002500000001</v>
      </c>
      <c r="N1970" s="96">
        <f t="shared" si="943"/>
        <v>1.3704035285920331</v>
      </c>
      <c r="O1970" s="89">
        <f t="shared" si="946"/>
        <v>1.3738866599999999</v>
      </c>
      <c r="P1970" s="89">
        <f t="shared" si="930"/>
        <v>0</v>
      </c>
      <c r="Q1970" s="11">
        <f t="shared" si="940"/>
        <v>0</v>
      </c>
      <c r="R1970" s="7">
        <f t="shared" si="938"/>
        <v>0</v>
      </c>
      <c r="S1970" s="89">
        <f t="shared" si="945"/>
        <v>0</v>
      </c>
      <c r="T1970" s="98">
        <f t="shared" si="939"/>
        <v>8.5000000000000006E-2</v>
      </c>
      <c r="U1970" s="97">
        <f t="shared" si="944"/>
        <v>10</v>
      </c>
      <c r="V1970" s="97">
        <v>252</v>
      </c>
      <c r="W1970" s="96">
        <f t="shared" si="931"/>
        <v>1.0032425469999999</v>
      </c>
      <c r="X1970" s="89">
        <f t="shared" si="932"/>
        <v>0</v>
      </c>
      <c r="Y1970" s="137">
        <f t="shared" si="933"/>
        <v>0</v>
      </c>
      <c r="Z1970" s="99" t="str">
        <f t="shared" si="941"/>
        <v>J=</v>
      </c>
      <c r="AA1970" s="94">
        <f t="shared" si="942"/>
        <v>46863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34"/>
        <v>46847</v>
      </c>
      <c r="B1971" s="89">
        <f t="shared" si="927"/>
        <v>0</v>
      </c>
      <c r="C1971" s="89">
        <f t="shared" si="947"/>
        <v>3.1009221856947988E-9</v>
      </c>
      <c r="D1971" s="90">
        <f t="shared" si="935"/>
        <v>7205.03</v>
      </c>
      <c r="E1971" s="91">
        <f t="shared" si="950"/>
        <v>7245.38</v>
      </c>
      <c r="F1971" s="92">
        <f t="shared" si="951"/>
        <v>46803</v>
      </c>
      <c r="G1971" s="93">
        <f t="shared" si="928"/>
        <v>5.6002542668107669E-3</v>
      </c>
      <c r="H1971" s="94">
        <f t="shared" si="952"/>
        <v>46863</v>
      </c>
      <c r="I1971" s="94">
        <f t="shared" si="929"/>
        <v>46863</v>
      </c>
      <c r="J1971" s="95">
        <f t="shared" si="936"/>
        <v>22</v>
      </c>
      <c r="K1971" s="95">
        <f t="shared" si="949"/>
        <v>11</v>
      </c>
      <c r="L1971" s="8">
        <f t="shared" si="937"/>
        <v>1.0027962100000001</v>
      </c>
      <c r="M1971" s="96">
        <f t="shared" si="948"/>
        <v>1.0056002500000001</v>
      </c>
      <c r="N1971" s="96">
        <f t="shared" si="943"/>
        <v>1.3704035285920331</v>
      </c>
      <c r="O1971" s="89">
        <f t="shared" si="946"/>
        <v>1.37423546</v>
      </c>
      <c r="P1971" s="89">
        <f t="shared" si="930"/>
        <v>0</v>
      </c>
      <c r="Q1971" s="11">
        <f t="shared" si="940"/>
        <v>0</v>
      </c>
      <c r="R1971" s="7">
        <f t="shared" si="938"/>
        <v>0</v>
      </c>
      <c r="S1971" s="89">
        <f t="shared" si="945"/>
        <v>0</v>
      </c>
      <c r="T1971" s="98">
        <f t="shared" si="939"/>
        <v>8.5000000000000006E-2</v>
      </c>
      <c r="U1971" s="97">
        <f t="shared" si="944"/>
        <v>11</v>
      </c>
      <c r="V1971" s="97">
        <v>252</v>
      </c>
      <c r="W1971" s="96">
        <f t="shared" si="931"/>
        <v>1.0035673789999999</v>
      </c>
      <c r="X1971" s="89">
        <f t="shared" si="932"/>
        <v>0</v>
      </c>
      <c r="Y1971" s="137">
        <f t="shared" si="933"/>
        <v>0</v>
      </c>
      <c r="Z1971" s="99" t="str">
        <f t="shared" si="941"/>
        <v>J=</v>
      </c>
      <c r="AA1971" s="94">
        <f t="shared" si="942"/>
        <v>46863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34"/>
        <v>46848</v>
      </c>
      <c r="B1972" s="89">
        <f t="shared" si="927"/>
        <v>0</v>
      </c>
      <c r="C1972" s="89">
        <f t="shared" si="947"/>
        <v>3.1009221856947988E-9</v>
      </c>
      <c r="D1972" s="90">
        <f t="shared" si="935"/>
        <v>7205.03</v>
      </c>
      <c r="E1972" s="91">
        <f t="shared" si="950"/>
        <v>7245.38</v>
      </c>
      <c r="F1972" s="92">
        <f t="shared" si="951"/>
        <v>46803</v>
      </c>
      <c r="G1972" s="93">
        <f t="shared" si="928"/>
        <v>5.6002542668107669E-3</v>
      </c>
      <c r="H1972" s="94">
        <f t="shared" si="952"/>
        <v>46863</v>
      </c>
      <c r="I1972" s="94">
        <f t="shared" si="929"/>
        <v>46863</v>
      </c>
      <c r="J1972" s="95">
        <f t="shared" si="936"/>
        <v>22</v>
      </c>
      <c r="K1972" s="95">
        <f t="shared" si="949"/>
        <v>12</v>
      </c>
      <c r="L1972" s="8">
        <f t="shared" si="937"/>
        <v>1.0030508</v>
      </c>
      <c r="M1972" s="96">
        <f t="shared" si="948"/>
        <v>1.0056002500000001</v>
      </c>
      <c r="N1972" s="96">
        <f t="shared" si="943"/>
        <v>1.3704035285920331</v>
      </c>
      <c r="O1972" s="89">
        <f t="shared" si="946"/>
        <v>1.3745843499999999</v>
      </c>
      <c r="P1972" s="89">
        <f t="shared" si="930"/>
        <v>0</v>
      </c>
      <c r="Q1972" s="11">
        <f t="shared" si="940"/>
        <v>0</v>
      </c>
      <c r="R1972" s="7">
        <f t="shared" si="938"/>
        <v>0</v>
      </c>
      <c r="S1972" s="89">
        <f t="shared" si="945"/>
        <v>0</v>
      </c>
      <c r="T1972" s="98">
        <f t="shared" si="939"/>
        <v>8.5000000000000006E-2</v>
      </c>
      <c r="U1972" s="97">
        <f t="shared" si="944"/>
        <v>12</v>
      </c>
      <c r="V1972" s="97">
        <v>252</v>
      </c>
      <c r="W1972" s="96">
        <f t="shared" si="931"/>
        <v>1.003892317</v>
      </c>
      <c r="X1972" s="89">
        <f t="shared" si="932"/>
        <v>0</v>
      </c>
      <c r="Y1972" s="137">
        <f t="shared" si="933"/>
        <v>0</v>
      </c>
      <c r="Z1972" s="99" t="str">
        <f t="shared" si="941"/>
        <v>J=</v>
      </c>
      <c r="AA1972" s="94">
        <f t="shared" si="942"/>
        <v>46863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34"/>
        <v>46849</v>
      </c>
      <c r="B1973" s="89">
        <f t="shared" si="927"/>
        <v>0</v>
      </c>
      <c r="C1973" s="89">
        <f t="shared" si="947"/>
        <v>3.1009221856947988E-9</v>
      </c>
      <c r="D1973" s="90">
        <f t="shared" si="935"/>
        <v>7205.03</v>
      </c>
      <c r="E1973" s="91">
        <f t="shared" si="950"/>
        <v>7245.38</v>
      </c>
      <c r="F1973" s="92">
        <f t="shared" si="951"/>
        <v>46803</v>
      </c>
      <c r="G1973" s="93">
        <f t="shared" si="928"/>
        <v>5.6002542668107669E-3</v>
      </c>
      <c r="H1973" s="94">
        <f t="shared" si="952"/>
        <v>46863</v>
      </c>
      <c r="I1973" s="94">
        <f t="shared" si="929"/>
        <v>46863</v>
      </c>
      <c r="J1973" s="95">
        <f t="shared" si="936"/>
        <v>22</v>
      </c>
      <c r="K1973" s="95">
        <f t="shared" si="949"/>
        <v>13</v>
      </c>
      <c r="L1973" s="8">
        <f t="shared" si="937"/>
        <v>1.00330546</v>
      </c>
      <c r="M1973" s="96">
        <f t="shared" si="948"/>
        <v>1.0056002500000001</v>
      </c>
      <c r="N1973" s="96">
        <f t="shared" si="943"/>
        <v>1.3704035285920331</v>
      </c>
      <c r="O1973" s="89">
        <f t="shared" si="946"/>
        <v>1.3749333399999999</v>
      </c>
      <c r="P1973" s="89">
        <f t="shared" si="930"/>
        <v>0</v>
      </c>
      <c r="Q1973" s="11">
        <f t="shared" si="940"/>
        <v>0</v>
      </c>
      <c r="R1973" s="7">
        <f t="shared" si="938"/>
        <v>0</v>
      </c>
      <c r="S1973" s="89">
        <f t="shared" si="945"/>
        <v>0</v>
      </c>
      <c r="T1973" s="98">
        <f t="shared" si="939"/>
        <v>8.5000000000000006E-2</v>
      </c>
      <c r="U1973" s="97">
        <f t="shared" si="944"/>
        <v>13</v>
      </c>
      <c r="V1973" s="97">
        <v>252</v>
      </c>
      <c r="W1973" s="96">
        <f t="shared" si="931"/>
        <v>1.0042173590000001</v>
      </c>
      <c r="X1973" s="89">
        <f t="shared" si="932"/>
        <v>0</v>
      </c>
      <c r="Y1973" s="137">
        <f t="shared" si="933"/>
        <v>0</v>
      </c>
      <c r="Z1973" s="99" t="str">
        <f t="shared" si="941"/>
        <v>J=</v>
      </c>
      <c r="AA1973" s="94">
        <f t="shared" si="942"/>
        <v>46863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34"/>
        <v>46850</v>
      </c>
      <c r="B1974" s="89">
        <f t="shared" si="927"/>
        <v>0</v>
      </c>
      <c r="C1974" s="89">
        <f t="shared" si="947"/>
        <v>3.1009221856947988E-9</v>
      </c>
      <c r="D1974" s="90">
        <f t="shared" si="935"/>
        <v>7205.03</v>
      </c>
      <c r="E1974" s="91">
        <f t="shared" si="950"/>
        <v>7245.38</v>
      </c>
      <c r="F1974" s="92">
        <f t="shared" si="951"/>
        <v>46803</v>
      </c>
      <c r="G1974" s="93">
        <f t="shared" si="928"/>
        <v>5.6002542668107669E-3</v>
      </c>
      <c r="H1974" s="94">
        <f t="shared" si="952"/>
        <v>46863</v>
      </c>
      <c r="I1974" s="94">
        <f t="shared" si="929"/>
        <v>46863</v>
      </c>
      <c r="J1974" s="95">
        <f t="shared" si="936"/>
        <v>22</v>
      </c>
      <c r="K1974" s="95">
        <f t="shared" si="949"/>
        <v>14</v>
      </c>
      <c r="L1974" s="8">
        <f t="shared" si="937"/>
        <v>1.0035601700000001</v>
      </c>
      <c r="M1974" s="96">
        <f t="shared" si="948"/>
        <v>1.0056002500000001</v>
      </c>
      <c r="N1974" s="96">
        <f t="shared" si="943"/>
        <v>1.3704035285920331</v>
      </c>
      <c r="O1974" s="89">
        <f t="shared" si="946"/>
        <v>1.37528239</v>
      </c>
      <c r="P1974" s="89">
        <f t="shared" si="930"/>
        <v>0</v>
      </c>
      <c r="Q1974" s="11">
        <f t="shared" si="940"/>
        <v>0</v>
      </c>
      <c r="R1974" s="7">
        <f t="shared" si="938"/>
        <v>0</v>
      </c>
      <c r="S1974" s="89">
        <f t="shared" si="945"/>
        <v>0</v>
      </c>
      <c r="T1974" s="98">
        <f t="shared" si="939"/>
        <v>8.5000000000000006E-2</v>
      </c>
      <c r="U1974" s="97">
        <f t="shared" si="944"/>
        <v>14</v>
      </c>
      <c r="V1974" s="97">
        <v>252</v>
      </c>
      <c r="W1974" s="96">
        <f t="shared" si="931"/>
        <v>1.0045425079999999</v>
      </c>
      <c r="X1974" s="89">
        <f t="shared" si="932"/>
        <v>0</v>
      </c>
      <c r="Y1974" s="137">
        <f t="shared" si="933"/>
        <v>0</v>
      </c>
      <c r="Z1974" s="99" t="str">
        <f t="shared" si="941"/>
        <v>J=</v>
      </c>
      <c r="AA1974" s="94">
        <f t="shared" si="942"/>
        <v>46863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34"/>
        <v>46851</v>
      </c>
      <c r="B1975" s="89">
        <f t="shared" si="927"/>
        <v>0</v>
      </c>
      <c r="C1975" s="89">
        <f t="shared" si="947"/>
        <v>3.1009221856947988E-9</v>
      </c>
      <c r="D1975" s="90">
        <f t="shared" si="935"/>
        <v>7205.03</v>
      </c>
      <c r="E1975" s="91">
        <f t="shared" si="950"/>
        <v>7245.38</v>
      </c>
      <c r="F1975" s="92">
        <f t="shared" si="951"/>
        <v>46803</v>
      </c>
      <c r="G1975" s="93">
        <f t="shared" si="928"/>
        <v>5.6002542668107669E-3</v>
      </c>
      <c r="H1975" s="94">
        <f t="shared" si="952"/>
        <v>46863</v>
      </c>
      <c r="I1975" s="94">
        <f t="shared" si="929"/>
        <v>46863</v>
      </c>
      <c r="J1975" s="95">
        <f t="shared" si="936"/>
        <v>22</v>
      </c>
      <c r="K1975" s="95">
        <f t="shared" si="949"/>
        <v>15</v>
      </c>
      <c r="L1975" s="8">
        <f t="shared" si="937"/>
        <v>1.0038149599999999</v>
      </c>
      <c r="M1975" s="96">
        <f t="shared" si="948"/>
        <v>1.0056002500000001</v>
      </c>
      <c r="N1975" s="96">
        <f t="shared" si="943"/>
        <v>1.3704035285920331</v>
      </c>
      <c r="O1975" s="89">
        <f t="shared" si="946"/>
        <v>1.37563156</v>
      </c>
      <c r="P1975" s="89">
        <f t="shared" si="930"/>
        <v>0</v>
      </c>
      <c r="Q1975" s="11">
        <f t="shared" si="940"/>
        <v>0</v>
      </c>
      <c r="R1975" s="7">
        <f t="shared" si="938"/>
        <v>0</v>
      </c>
      <c r="S1975" s="89">
        <f t="shared" si="945"/>
        <v>0</v>
      </c>
      <c r="T1975" s="98">
        <f t="shared" si="939"/>
        <v>8.5000000000000006E-2</v>
      </c>
      <c r="U1975" s="97">
        <f t="shared" si="944"/>
        <v>15</v>
      </c>
      <c r="V1975" s="97">
        <v>252</v>
      </c>
      <c r="W1975" s="96">
        <f t="shared" si="931"/>
        <v>1.0048677610000001</v>
      </c>
      <c r="X1975" s="89">
        <f t="shared" si="932"/>
        <v>0</v>
      </c>
      <c r="Y1975" s="137">
        <f t="shared" si="933"/>
        <v>0</v>
      </c>
      <c r="Z1975" s="99" t="str">
        <f t="shared" si="941"/>
        <v>J=</v>
      </c>
      <c r="AA1975" s="94">
        <f t="shared" si="942"/>
        <v>46863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34"/>
        <v>46852</v>
      </c>
      <c r="B1976" s="89">
        <f t="shared" si="927"/>
        <v>0</v>
      </c>
      <c r="C1976" s="89">
        <f t="shared" si="947"/>
        <v>3.1009221856947988E-9</v>
      </c>
      <c r="D1976" s="90">
        <f t="shared" si="935"/>
        <v>7205.03</v>
      </c>
      <c r="E1976" s="91">
        <f t="shared" si="950"/>
        <v>7245.38</v>
      </c>
      <c r="F1976" s="92">
        <f t="shared" si="951"/>
        <v>46803</v>
      </c>
      <c r="G1976" s="93">
        <f t="shared" si="928"/>
        <v>5.6002542668107669E-3</v>
      </c>
      <c r="H1976" s="94">
        <f t="shared" si="952"/>
        <v>46863</v>
      </c>
      <c r="I1976" s="94">
        <f t="shared" si="929"/>
        <v>46863</v>
      </c>
      <c r="J1976" s="95">
        <f t="shared" si="936"/>
        <v>22</v>
      </c>
      <c r="K1976" s="95">
        <f t="shared" si="949"/>
        <v>15</v>
      </c>
      <c r="L1976" s="8">
        <f t="shared" si="937"/>
        <v>1.0038149599999999</v>
      </c>
      <c r="M1976" s="96">
        <f t="shared" si="948"/>
        <v>1.0056002500000001</v>
      </c>
      <c r="N1976" s="96">
        <f t="shared" si="943"/>
        <v>1.3704035285920331</v>
      </c>
      <c r="O1976" s="89">
        <f t="shared" si="946"/>
        <v>1.37563156</v>
      </c>
      <c r="P1976" s="89">
        <f t="shared" si="930"/>
        <v>0</v>
      </c>
      <c r="Q1976" s="11">
        <f t="shared" si="940"/>
        <v>0</v>
      </c>
      <c r="R1976" s="7">
        <f t="shared" si="938"/>
        <v>0</v>
      </c>
      <c r="S1976" s="89">
        <f t="shared" si="945"/>
        <v>0</v>
      </c>
      <c r="T1976" s="98">
        <f t="shared" si="939"/>
        <v>8.5000000000000006E-2</v>
      </c>
      <c r="U1976" s="97">
        <f t="shared" si="944"/>
        <v>15</v>
      </c>
      <c r="V1976" s="97">
        <v>252</v>
      </c>
      <c r="W1976" s="96">
        <f t="shared" si="931"/>
        <v>1.0048677610000001</v>
      </c>
      <c r="X1976" s="89">
        <f t="shared" si="932"/>
        <v>0</v>
      </c>
      <c r="Y1976" s="137">
        <f t="shared" si="933"/>
        <v>0</v>
      </c>
      <c r="Z1976" s="99" t="str">
        <f t="shared" si="941"/>
        <v>J=</v>
      </c>
      <c r="AA1976" s="94">
        <f t="shared" si="942"/>
        <v>46863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34"/>
        <v>46853</v>
      </c>
      <c r="B1977" s="89">
        <f t="shared" si="927"/>
        <v>0</v>
      </c>
      <c r="C1977" s="89">
        <f t="shared" si="947"/>
        <v>3.1009221856947988E-9</v>
      </c>
      <c r="D1977" s="90">
        <f t="shared" si="935"/>
        <v>7205.03</v>
      </c>
      <c r="E1977" s="91">
        <f t="shared" si="950"/>
        <v>7245.38</v>
      </c>
      <c r="F1977" s="92">
        <f t="shared" si="951"/>
        <v>46803</v>
      </c>
      <c r="G1977" s="93">
        <f t="shared" si="928"/>
        <v>5.6002542668107669E-3</v>
      </c>
      <c r="H1977" s="94">
        <f t="shared" si="952"/>
        <v>46863</v>
      </c>
      <c r="I1977" s="94">
        <f t="shared" si="929"/>
        <v>46863</v>
      </c>
      <c r="J1977" s="95">
        <f t="shared" si="936"/>
        <v>22</v>
      </c>
      <c r="K1977" s="95">
        <f t="shared" si="949"/>
        <v>15</v>
      </c>
      <c r="L1977" s="8">
        <f t="shared" si="937"/>
        <v>1.0038149599999999</v>
      </c>
      <c r="M1977" s="96">
        <f t="shared" si="948"/>
        <v>1.0056002500000001</v>
      </c>
      <c r="N1977" s="96">
        <f t="shared" si="943"/>
        <v>1.3704035285920331</v>
      </c>
      <c r="O1977" s="89">
        <f t="shared" si="946"/>
        <v>1.37563156</v>
      </c>
      <c r="P1977" s="89">
        <f t="shared" si="930"/>
        <v>0</v>
      </c>
      <c r="Q1977" s="11">
        <f t="shared" si="940"/>
        <v>0</v>
      </c>
      <c r="R1977" s="7">
        <f t="shared" si="938"/>
        <v>0</v>
      </c>
      <c r="S1977" s="89">
        <f t="shared" si="945"/>
        <v>0</v>
      </c>
      <c r="T1977" s="98">
        <f t="shared" si="939"/>
        <v>8.5000000000000006E-2</v>
      </c>
      <c r="U1977" s="97">
        <f t="shared" si="944"/>
        <v>15</v>
      </c>
      <c r="V1977" s="97">
        <v>252</v>
      </c>
      <c r="W1977" s="96">
        <f t="shared" si="931"/>
        <v>1.0048677610000001</v>
      </c>
      <c r="X1977" s="89">
        <f t="shared" si="932"/>
        <v>0</v>
      </c>
      <c r="Y1977" s="137">
        <f t="shared" si="933"/>
        <v>0</v>
      </c>
      <c r="Z1977" s="99" t="str">
        <f t="shared" si="941"/>
        <v>J=</v>
      </c>
      <c r="AA1977" s="94">
        <f t="shared" si="942"/>
        <v>46863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34"/>
        <v>46854</v>
      </c>
      <c r="B1978" s="89">
        <f t="shared" si="927"/>
        <v>0</v>
      </c>
      <c r="C1978" s="89">
        <f t="shared" si="947"/>
        <v>3.1009221856947988E-9</v>
      </c>
      <c r="D1978" s="90">
        <f t="shared" si="935"/>
        <v>7205.03</v>
      </c>
      <c r="E1978" s="91">
        <f t="shared" si="950"/>
        <v>7245.38</v>
      </c>
      <c r="F1978" s="92">
        <f t="shared" si="951"/>
        <v>46803</v>
      </c>
      <c r="G1978" s="93">
        <f t="shared" si="928"/>
        <v>5.6002542668107669E-3</v>
      </c>
      <c r="H1978" s="94">
        <f t="shared" si="952"/>
        <v>46863</v>
      </c>
      <c r="I1978" s="94">
        <f t="shared" si="929"/>
        <v>46863</v>
      </c>
      <c r="J1978" s="95">
        <f t="shared" si="936"/>
        <v>22</v>
      </c>
      <c r="K1978" s="95">
        <f t="shared" si="949"/>
        <v>16</v>
      </c>
      <c r="L1978" s="8">
        <f t="shared" si="937"/>
        <v>1.0040697999999999</v>
      </c>
      <c r="M1978" s="96">
        <f t="shared" si="948"/>
        <v>1.0056002500000001</v>
      </c>
      <c r="N1978" s="96">
        <f t="shared" si="943"/>
        <v>1.3704035285920331</v>
      </c>
      <c r="O1978" s="89">
        <f t="shared" si="946"/>
        <v>1.3759807900000001</v>
      </c>
      <c r="P1978" s="89">
        <f t="shared" si="930"/>
        <v>0</v>
      </c>
      <c r="Q1978" s="11">
        <f t="shared" si="940"/>
        <v>0</v>
      </c>
      <c r="R1978" s="7">
        <f t="shared" si="938"/>
        <v>0</v>
      </c>
      <c r="S1978" s="89">
        <f t="shared" si="945"/>
        <v>0</v>
      </c>
      <c r="T1978" s="98">
        <f t="shared" si="939"/>
        <v>8.5000000000000006E-2</v>
      </c>
      <c r="U1978" s="97">
        <f t="shared" si="944"/>
        <v>16</v>
      </c>
      <c r="V1978" s="97">
        <v>252</v>
      </c>
      <c r="W1978" s="96">
        <f t="shared" si="931"/>
        <v>1.0051931190000001</v>
      </c>
      <c r="X1978" s="89">
        <f t="shared" si="932"/>
        <v>0</v>
      </c>
      <c r="Y1978" s="137">
        <f t="shared" si="933"/>
        <v>0</v>
      </c>
      <c r="Z1978" s="99" t="str">
        <f t="shared" si="941"/>
        <v>J=</v>
      </c>
      <c r="AA1978" s="94">
        <f t="shared" si="942"/>
        <v>46863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34"/>
        <v>46855</v>
      </c>
      <c r="B1979" s="89">
        <f t="shared" si="927"/>
        <v>0</v>
      </c>
      <c r="C1979" s="89">
        <f t="shared" si="947"/>
        <v>3.1009221856947988E-9</v>
      </c>
      <c r="D1979" s="90">
        <f t="shared" si="935"/>
        <v>7205.03</v>
      </c>
      <c r="E1979" s="91">
        <f t="shared" si="950"/>
        <v>7245.38</v>
      </c>
      <c r="F1979" s="92">
        <f t="shared" si="951"/>
        <v>46803</v>
      </c>
      <c r="G1979" s="93">
        <f t="shared" si="928"/>
        <v>5.6002542668107669E-3</v>
      </c>
      <c r="H1979" s="94">
        <f t="shared" si="952"/>
        <v>46863</v>
      </c>
      <c r="I1979" s="94">
        <f t="shared" si="929"/>
        <v>46863</v>
      </c>
      <c r="J1979" s="95">
        <f t="shared" si="936"/>
        <v>22</v>
      </c>
      <c r="K1979" s="95">
        <f t="shared" si="949"/>
        <v>17</v>
      </c>
      <c r="L1979" s="8">
        <f t="shared" si="937"/>
        <v>1.0043247200000001</v>
      </c>
      <c r="M1979" s="96">
        <f t="shared" si="948"/>
        <v>1.0056002500000001</v>
      </c>
      <c r="N1979" s="96">
        <f t="shared" si="943"/>
        <v>1.3704035285920331</v>
      </c>
      <c r="O1979" s="89">
        <f t="shared" si="946"/>
        <v>1.3763301400000001</v>
      </c>
      <c r="P1979" s="89">
        <f t="shared" si="930"/>
        <v>0</v>
      </c>
      <c r="Q1979" s="11">
        <f t="shared" si="940"/>
        <v>0</v>
      </c>
      <c r="R1979" s="7">
        <f t="shared" si="938"/>
        <v>0</v>
      </c>
      <c r="S1979" s="89">
        <f t="shared" si="945"/>
        <v>0</v>
      </c>
      <c r="T1979" s="98">
        <f t="shared" si="939"/>
        <v>8.5000000000000006E-2</v>
      </c>
      <c r="U1979" s="97">
        <f t="shared" si="944"/>
        <v>17</v>
      </c>
      <c r="V1979" s="97">
        <v>252</v>
      </c>
      <c r="W1979" s="96">
        <f t="shared" si="931"/>
        <v>1.005518583</v>
      </c>
      <c r="X1979" s="89">
        <f t="shared" si="932"/>
        <v>0</v>
      </c>
      <c r="Y1979" s="137">
        <f t="shared" si="933"/>
        <v>0</v>
      </c>
      <c r="Z1979" s="99" t="str">
        <f t="shared" si="941"/>
        <v>J=</v>
      </c>
      <c r="AA1979" s="94">
        <f t="shared" si="942"/>
        <v>46863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34"/>
        <v>46856</v>
      </c>
      <c r="B1980" s="89">
        <f t="shared" si="927"/>
        <v>0</v>
      </c>
      <c r="C1980" s="89">
        <f t="shared" si="947"/>
        <v>3.1009221856947988E-9</v>
      </c>
      <c r="D1980" s="90">
        <f t="shared" si="935"/>
        <v>7205.03</v>
      </c>
      <c r="E1980" s="91">
        <f t="shared" si="950"/>
        <v>7245.38</v>
      </c>
      <c r="F1980" s="92">
        <f t="shared" si="951"/>
        <v>46803</v>
      </c>
      <c r="G1980" s="93">
        <f t="shared" si="928"/>
        <v>5.6002542668107669E-3</v>
      </c>
      <c r="H1980" s="94">
        <f t="shared" si="952"/>
        <v>46863</v>
      </c>
      <c r="I1980" s="94">
        <f t="shared" si="929"/>
        <v>46863</v>
      </c>
      <c r="J1980" s="95">
        <f t="shared" si="936"/>
        <v>22</v>
      </c>
      <c r="K1980" s="95">
        <f t="shared" si="949"/>
        <v>18</v>
      </c>
      <c r="L1980" s="8">
        <f t="shared" si="937"/>
        <v>1.0045796899999999</v>
      </c>
      <c r="M1980" s="96">
        <f t="shared" si="948"/>
        <v>1.0056002500000001</v>
      </c>
      <c r="N1980" s="96">
        <f t="shared" si="943"/>
        <v>1.3704035285920331</v>
      </c>
      <c r="O1980" s="89">
        <f t="shared" si="946"/>
        <v>1.37667955</v>
      </c>
      <c r="P1980" s="89">
        <f t="shared" si="930"/>
        <v>0</v>
      </c>
      <c r="Q1980" s="11">
        <f t="shared" si="940"/>
        <v>0</v>
      </c>
      <c r="R1980" s="7">
        <f t="shared" si="938"/>
        <v>0</v>
      </c>
      <c r="S1980" s="89">
        <f t="shared" si="945"/>
        <v>0</v>
      </c>
      <c r="T1980" s="98">
        <f t="shared" si="939"/>
        <v>8.5000000000000006E-2</v>
      </c>
      <c r="U1980" s="97">
        <f t="shared" si="944"/>
        <v>18</v>
      </c>
      <c r="V1980" s="97">
        <v>252</v>
      </c>
      <c r="W1980" s="96">
        <f t="shared" si="931"/>
        <v>1.005844153</v>
      </c>
      <c r="X1980" s="89">
        <f t="shared" si="932"/>
        <v>0</v>
      </c>
      <c r="Y1980" s="137">
        <f t="shared" si="933"/>
        <v>0</v>
      </c>
      <c r="Z1980" s="99" t="str">
        <f t="shared" si="941"/>
        <v>J=</v>
      </c>
      <c r="AA1980" s="94">
        <f t="shared" si="942"/>
        <v>46863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34"/>
        <v>46857</v>
      </c>
      <c r="B1981" s="89">
        <f t="shared" si="927"/>
        <v>0</v>
      </c>
      <c r="C1981" s="89">
        <f t="shared" si="947"/>
        <v>3.1009221856947988E-9</v>
      </c>
      <c r="D1981" s="90">
        <f t="shared" si="935"/>
        <v>7205.03</v>
      </c>
      <c r="E1981" s="91">
        <f t="shared" si="950"/>
        <v>7245.38</v>
      </c>
      <c r="F1981" s="92">
        <f t="shared" si="951"/>
        <v>46803</v>
      </c>
      <c r="G1981" s="93">
        <f t="shared" si="928"/>
        <v>5.6002542668107669E-3</v>
      </c>
      <c r="H1981" s="94">
        <f t="shared" si="952"/>
        <v>46863</v>
      </c>
      <c r="I1981" s="94">
        <f t="shared" si="929"/>
        <v>46863</v>
      </c>
      <c r="J1981" s="95">
        <f t="shared" si="936"/>
        <v>22</v>
      </c>
      <c r="K1981" s="95">
        <f t="shared" si="949"/>
        <v>19</v>
      </c>
      <c r="L1981" s="8">
        <f t="shared" si="937"/>
        <v>1.0048347399999999</v>
      </c>
      <c r="M1981" s="96">
        <f t="shared" si="948"/>
        <v>1.0056002500000001</v>
      </c>
      <c r="N1981" s="96">
        <f t="shared" si="943"/>
        <v>1.3704035285920331</v>
      </c>
      <c r="O1981" s="89">
        <f t="shared" si="946"/>
        <v>1.3770290700000001</v>
      </c>
      <c r="P1981" s="89">
        <f t="shared" si="930"/>
        <v>0</v>
      </c>
      <c r="Q1981" s="11">
        <f t="shared" si="940"/>
        <v>0</v>
      </c>
      <c r="R1981" s="7">
        <f t="shared" si="938"/>
        <v>0</v>
      </c>
      <c r="S1981" s="89">
        <f t="shared" si="945"/>
        <v>0</v>
      </c>
      <c r="T1981" s="98">
        <f t="shared" si="939"/>
        <v>8.5000000000000006E-2</v>
      </c>
      <c r="U1981" s="97">
        <f t="shared" si="944"/>
        <v>19</v>
      </c>
      <c r="V1981" s="97">
        <v>252</v>
      </c>
      <c r="W1981" s="96">
        <f t="shared" si="931"/>
        <v>1.0061698269999999</v>
      </c>
      <c r="X1981" s="89">
        <f t="shared" si="932"/>
        <v>0</v>
      </c>
      <c r="Y1981" s="137">
        <f t="shared" si="933"/>
        <v>0</v>
      </c>
      <c r="Z1981" s="99" t="str">
        <f t="shared" si="941"/>
        <v>J=</v>
      </c>
      <c r="AA1981" s="94">
        <f t="shared" si="942"/>
        <v>46863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34"/>
        <v>46858</v>
      </c>
      <c r="B1982" s="89">
        <f t="shared" si="927"/>
        <v>0</v>
      </c>
      <c r="C1982" s="89">
        <f t="shared" si="947"/>
        <v>3.1009221856947988E-9</v>
      </c>
      <c r="D1982" s="90">
        <f t="shared" si="935"/>
        <v>7205.03</v>
      </c>
      <c r="E1982" s="91">
        <f t="shared" si="950"/>
        <v>7245.38</v>
      </c>
      <c r="F1982" s="92">
        <f t="shared" si="951"/>
        <v>46803</v>
      </c>
      <c r="G1982" s="93">
        <f t="shared" si="928"/>
        <v>5.6002542668107669E-3</v>
      </c>
      <c r="H1982" s="94">
        <f t="shared" si="952"/>
        <v>46863</v>
      </c>
      <c r="I1982" s="94">
        <f t="shared" si="929"/>
        <v>46863</v>
      </c>
      <c r="J1982" s="95">
        <f t="shared" si="936"/>
        <v>22</v>
      </c>
      <c r="K1982" s="95">
        <f t="shared" si="949"/>
        <v>19</v>
      </c>
      <c r="L1982" s="8">
        <f t="shared" si="937"/>
        <v>1.0048347399999999</v>
      </c>
      <c r="M1982" s="96">
        <f t="shared" si="948"/>
        <v>1.0056002500000001</v>
      </c>
      <c r="N1982" s="96">
        <f t="shared" si="943"/>
        <v>1.3704035285920331</v>
      </c>
      <c r="O1982" s="89">
        <f t="shared" si="946"/>
        <v>1.3770290700000001</v>
      </c>
      <c r="P1982" s="89">
        <f t="shared" si="930"/>
        <v>0</v>
      </c>
      <c r="Q1982" s="11">
        <f t="shared" si="940"/>
        <v>0</v>
      </c>
      <c r="R1982" s="7">
        <f t="shared" si="938"/>
        <v>0</v>
      </c>
      <c r="S1982" s="89">
        <f t="shared" si="945"/>
        <v>0</v>
      </c>
      <c r="T1982" s="98">
        <f t="shared" si="939"/>
        <v>8.5000000000000006E-2</v>
      </c>
      <c r="U1982" s="97">
        <f t="shared" si="944"/>
        <v>19</v>
      </c>
      <c r="V1982" s="97">
        <v>252</v>
      </c>
      <c r="W1982" s="96">
        <f t="shared" si="931"/>
        <v>1.0061698269999999</v>
      </c>
      <c r="X1982" s="89">
        <f t="shared" si="932"/>
        <v>0</v>
      </c>
      <c r="Y1982" s="137">
        <f t="shared" si="933"/>
        <v>0</v>
      </c>
      <c r="Z1982" s="99" t="str">
        <f t="shared" si="941"/>
        <v>J=</v>
      </c>
      <c r="AA1982" s="94">
        <f t="shared" si="942"/>
        <v>46863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34"/>
        <v>46859</v>
      </c>
      <c r="B1983" s="89">
        <f t="shared" si="927"/>
        <v>0</v>
      </c>
      <c r="C1983" s="89">
        <f t="shared" si="947"/>
        <v>3.1009221856947988E-9</v>
      </c>
      <c r="D1983" s="90">
        <f t="shared" si="935"/>
        <v>7205.03</v>
      </c>
      <c r="E1983" s="91">
        <f t="shared" si="950"/>
        <v>7245.38</v>
      </c>
      <c r="F1983" s="92">
        <f t="shared" si="951"/>
        <v>46803</v>
      </c>
      <c r="G1983" s="93">
        <f t="shared" si="928"/>
        <v>5.6002542668107669E-3</v>
      </c>
      <c r="H1983" s="94">
        <f t="shared" si="952"/>
        <v>46863</v>
      </c>
      <c r="I1983" s="94">
        <f t="shared" si="929"/>
        <v>46863</v>
      </c>
      <c r="J1983" s="95">
        <f t="shared" si="936"/>
        <v>22</v>
      </c>
      <c r="K1983" s="95">
        <f t="shared" si="949"/>
        <v>19</v>
      </c>
      <c r="L1983" s="8">
        <f t="shared" si="937"/>
        <v>1.0048347399999999</v>
      </c>
      <c r="M1983" s="96">
        <f t="shared" si="948"/>
        <v>1.0056002500000001</v>
      </c>
      <c r="N1983" s="96">
        <f t="shared" si="943"/>
        <v>1.3704035285920331</v>
      </c>
      <c r="O1983" s="89">
        <f t="shared" si="946"/>
        <v>1.3770290700000001</v>
      </c>
      <c r="P1983" s="89">
        <f t="shared" si="930"/>
        <v>0</v>
      </c>
      <c r="Q1983" s="11">
        <f t="shared" si="940"/>
        <v>0</v>
      </c>
      <c r="R1983" s="7">
        <f t="shared" si="938"/>
        <v>0</v>
      </c>
      <c r="S1983" s="89">
        <f t="shared" si="945"/>
        <v>0</v>
      </c>
      <c r="T1983" s="98">
        <f t="shared" si="939"/>
        <v>8.5000000000000006E-2</v>
      </c>
      <c r="U1983" s="97">
        <f t="shared" si="944"/>
        <v>19</v>
      </c>
      <c r="V1983" s="97">
        <v>252</v>
      </c>
      <c r="W1983" s="96">
        <f t="shared" si="931"/>
        <v>1.0061698269999999</v>
      </c>
      <c r="X1983" s="89">
        <f t="shared" si="932"/>
        <v>0</v>
      </c>
      <c r="Y1983" s="137">
        <f t="shared" si="933"/>
        <v>0</v>
      </c>
      <c r="Z1983" s="99" t="str">
        <f t="shared" si="941"/>
        <v>J=</v>
      </c>
      <c r="AA1983" s="94">
        <f t="shared" si="942"/>
        <v>46863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34"/>
        <v>46860</v>
      </c>
      <c r="B1984" s="89">
        <f t="shared" si="927"/>
        <v>0</v>
      </c>
      <c r="C1984" s="89">
        <f t="shared" si="947"/>
        <v>3.1009221856947988E-9</v>
      </c>
      <c r="D1984" s="90">
        <f t="shared" si="935"/>
        <v>7205.03</v>
      </c>
      <c r="E1984" s="91">
        <f t="shared" si="950"/>
        <v>7245.38</v>
      </c>
      <c r="F1984" s="92">
        <f t="shared" si="951"/>
        <v>46803</v>
      </c>
      <c r="G1984" s="93">
        <f t="shared" si="928"/>
        <v>5.6002542668107669E-3</v>
      </c>
      <c r="H1984" s="94">
        <f t="shared" si="952"/>
        <v>46863</v>
      </c>
      <c r="I1984" s="94">
        <f t="shared" si="929"/>
        <v>46863</v>
      </c>
      <c r="J1984" s="95">
        <f t="shared" si="936"/>
        <v>22</v>
      </c>
      <c r="K1984" s="95">
        <f t="shared" si="949"/>
        <v>19</v>
      </c>
      <c r="L1984" s="8">
        <f t="shared" si="937"/>
        <v>1.0048347399999999</v>
      </c>
      <c r="M1984" s="96">
        <f t="shared" si="948"/>
        <v>1.0056002500000001</v>
      </c>
      <c r="N1984" s="96">
        <f t="shared" si="943"/>
        <v>1.3704035285920331</v>
      </c>
      <c r="O1984" s="89">
        <f t="shared" si="946"/>
        <v>1.3770290700000001</v>
      </c>
      <c r="P1984" s="89">
        <f t="shared" si="930"/>
        <v>0</v>
      </c>
      <c r="Q1984" s="11">
        <f t="shared" si="940"/>
        <v>0</v>
      </c>
      <c r="R1984" s="7">
        <f t="shared" si="938"/>
        <v>0</v>
      </c>
      <c r="S1984" s="89">
        <f t="shared" si="945"/>
        <v>0</v>
      </c>
      <c r="T1984" s="98">
        <f t="shared" si="939"/>
        <v>8.5000000000000006E-2</v>
      </c>
      <c r="U1984" s="97">
        <f t="shared" si="944"/>
        <v>19</v>
      </c>
      <c r="V1984" s="97">
        <v>252</v>
      </c>
      <c r="W1984" s="96">
        <f t="shared" si="931"/>
        <v>1.0061698269999999</v>
      </c>
      <c r="X1984" s="89">
        <f t="shared" si="932"/>
        <v>0</v>
      </c>
      <c r="Y1984" s="137">
        <f t="shared" si="933"/>
        <v>0</v>
      </c>
      <c r="Z1984" s="99" t="str">
        <f t="shared" si="941"/>
        <v>J=</v>
      </c>
      <c r="AA1984" s="94">
        <f t="shared" si="942"/>
        <v>46863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34"/>
        <v>46861</v>
      </c>
      <c r="B1985" s="89">
        <f t="shared" si="927"/>
        <v>0</v>
      </c>
      <c r="C1985" s="89">
        <f t="shared" si="947"/>
        <v>3.1009221856947988E-9</v>
      </c>
      <c r="D1985" s="90">
        <f t="shared" si="935"/>
        <v>7205.03</v>
      </c>
      <c r="E1985" s="91">
        <f t="shared" si="950"/>
        <v>7245.38</v>
      </c>
      <c r="F1985" s="92">
        <f t="shared" si="951"/>
        <v>46803</v>
      </c>
      <c r="G1985" s="93">
        <f t="shared" si="928"/>
        <v>5.6002542668107669E-3</v>
      </c>
      <c r="H1985" s="94">
        <f t="shared" si="952"/>
        <v>46863</v>
      </c>
      <c r="I1985" s="94">
        <f t="shared" si="929"/>
        <v>46863</v>
      </c>
      <c r="J1985" s="95">
        <f t="shared" si="936"/>
        <v>22</v>
      </c>
      <c r="K1985" s="95">
        <f t="shared" si="949"/>
        <v>20</v>
      </c>
      <c r="L1985" s="8">
        <f t="shared" si="937"/>
        <v>1.0050898399999999</v>
      </c>
      <c r="M1985" s="96">
        <f t="shared" si="948"/>
        <v>1.0056002500000001</v>
      </c>
      <c r="N1985" s="96">
        <f t="shared" si="943"/>
        <v>1.3704035285920331</v>
      </c>
      <c r="O1985" s="89">
        <f t="shared" si="946"/>
        <v>1.37737866</v>
      </c>
      <c r="P1985" s="89">
        <f t="shared" si="930"/>
        <v>0</v>
      </c>
      <c r="Q1985" s="11">
        <f t="shared" si="940"/>
        <v>0</v>
      </c>
      <c r="R1985" s="7">
        <f t="shared" si="938"/>
        <v>0</v>
      </c>
      <c r="S1985" s="89">
        <f t="shared" si="945"/>
        <v>0</v>
      </c>
      <c r="T1985" s="98">
        <f t="shared" si="939"/>
        <v>8.5000000000000006E-2</v>
      </c>
      <c r="U1985" s="97">
        <f t="shared" si="944"/>
        <v>20</v>
      </c>
      <c r="V1985" s="97">
        <v>252</v>
      </c>
      <c r="W1985" s="96">
        <f t="shared" si="931"/>
        <v>1.006495608</v>
      </c>
      <c r="X1985" s="89">
        <f t="shared" si="932"/>
        <v>0</v>
      </c>
      <c r="Y1985" s="137">
        <f t="shared" si="933"/>
        <v>0</v>
      </c>
      <c r="Z1985" s="99" t="str">
        <f t="shared" si="941"/>
        <v>J=</v>
      </c>
      <c r="AA1985" s="94">
        <f t="shared" si="942"/>
        <v>46863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34"/>
        <v>46862</v>
      </c>
      <c r="B1986" s="89">
        <f t="shared" si="927"/>
        <v>0</v>
      </c>
      <c r="C1986" s="89">
        <f t="shared" si="947"/>
        <v>3.1009221856947988E-9</v>
      </c>
      <c r="D1986" s="90">
        <f t="shared" si="935"/>
        <v>7205.03</v>
      </c>
      <c r="E1986" s="91">
        <f t="shared" si="950"/>
        <v>7245.38</v>
      </c>
      <c r="F1986" s="92">
        <f t="shared" si="951"/>
        <v>46803</v>
      </c>
      <c r="G1986" s="93">
        <f t="shared" si="928"/>
        <v>5.6002542668107669E-3</v>
      </c>
      <c r="H1986" s="94">
        <f t="shared" si="952"/>
        <v>46863</v>
      </c>
      <c r="I1986" s="94">
        <f t="shared" si="929"/>
        <v>46863</v>
      </c>
      <c r="J1986" s="95">
        <f t="shared" si="936"/>
        <v>22</v>
      </c>
      <c r="K1986" s="95">
        <f t="shared" si="949"/>
        <v>21</v>
      </c>
      <c r="L1986" s="8">
        <f t="shared" si="937"/>
        <v>1.0053450100000001</v>
      </c>
      <c r="M1986" s="96">
        <f t="shared" si="948"/>
        <v>1.0056002500000001</v>
      </c>
      <c r="N1986" s="96">
        <f t="shared" si="943"/>
        <v>1.3704035285920331</v>
      </c>
      <c r="O1986" s="89">
        <f t="shared" si="946"/>
        <v>1.37772834</v>
      </c>
      <c r="P1986" s="89">
        <f t="shared" si="930"/>
        <v>0</v>
      </c>
      <c r="Q1986" s="11">
        <f t="shared" si="940"/>
        <v>0</v>
      </c>
      <c r="R1986" s="7">
        <f t="shared" si="938"/>
        <v>0</v>
      </c>
      <c r="S1986" s="89">
        <f t="shared" si="945"/>
        <v>0</v>
      </c>
      <c r="T1986" s="98">
        <f t="shared" si="939"/>
        <v>8.5000000000000006E-2</v>
      </c>
      <c r="U1986" s="97">
        <f t="shared" si="944"/>
        <v>21</v>
      </c>
      <c r="V1986" s="97">
        <v>252</v>
      </c>
      <c r="W1986" s="96">
        <f t="shared" si="931"/>
        <v>1.0068214929999999</v>
      </c>
      <c r="X1986" s="89">
        <f t="shared" si="932"/>
        <v>0</v>
      </c>
      <c r="Y1986" s="137">
        <f t="shared" si="933"/>
        <v>0</v>
      </c>
      <c r="Z1986" s="99" t="str">
        <f t="shared" si="941"/>
        <v>J=</v>
      </c>
      <c r="AA1986" s="94">
        <f t="shared" si="942"/>
        <v>46863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34"/>
        <v>46863</v>
      </c>
      <c r="B1987" s="89">
        <f t="shared" si="927"/>
        <v>0</v>
      </c>
      <c r="C1987" s="89">
        <f t="shared" si="947"/>
        <v>3.1009221856947988E-9</v>
      </c>
      <c r="D1987" s="90">
        <f t="shared" si="935"/>
        <v>7205.03</v>
      </c>
      <c r="E1987" s="91">
        <f t="shared" si="950"/>
        <v>7245.38</v>
      </c>
      <c r="F1987" s="92">
        <f t="shared" si="951"/>
        <v>46803</v>
      </c>
      <c r="G1987" s="93">
        <f t="shared" si="928"/>
        <v>5.6002542668107669E-3</v>
      </c>
      <c r="H1987" s="94">
        <f t="shared" si="952"/>
        <v>46895</v>
      </c>
      <c r="I1987" s="94">
        <f t="shared" si="929"/>
        <v>46863</v>
      </c>
      <c r="J1987" s="95">
        <f t="shared" si="936"/>
        <v>22</v>
      </c>
      <c r="K1987" s="95">
        <f t="shared" si="949"/>
        <v>22</v>
      </c>
      <c r="L1987" s="8">
        <f t="shared" si="937"/>
        <v>1.0056002500000001</v>
      </c>
      <c r="M1987" s="96">
        <f t="shared" si="948"/>
        <v>1.0056002500000001</v>
      </c>
      <c r="N1987" s="96">
        <f t="shared" si="943"/>
        <v>1.3704035285920331</v>
      </c>
      <c r="O1987" s="89">
        <f t="shared" si="946"/>
        <v>1.37807813</v>
      </c>
      <c r="P1987" s="89">
        <f t="shared" si="930"/>
        <v>0</v>
      </c>
      <c r="Q1987" s="11">
        <f t="shared" si="940"/>
        <v>65</v>
      </c>
      <c r="R1987" s="7">
        <f t="shared" si="938"/>
        <v>0.247029</v>
      </c>
      <c r="S1987" s="89">
        <f t="shared" si="945"/>
        <v>0</v>
      </c>
      <c r="T1987" s="98">
        <f t="shared" si="939"/>
        <v>8.5000000000000006E-2</v>
      </c>
      <c r="U1987" s="97">
        <f t="shared" si="944"/>
        <v>22</v>
      </c>
      <c r="V1987" s="97">
        <v>252</v>
      </c>
      <c r="W1987" s="96">
        <f t="shared" si="931"/>
        <v>1.007147485</v>
      </c>
      <c r="X1987" s="89">
        <f t="shared" si="932"/>
        <v>0</v>
      </c>
      <c r="Y1987" s="137">
        <f t="shared" si="933"/>
        <v>0</v>
      </c>
      <c r="Z1987" s="99" t="str">
        <f t="shared" si="941"/>
        <v>J=</v>
      </c>
      <c r="AA1987" s="94">
        <f t="shared" si="942"/>
        <v>46863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34"/>
        <v>46864</v>
      </c>
      <c r="B1988" s="89">
        <f t="shared" si="927"/>
        <v>0</v>
      </c>
      <c r="C1988" s="89">
        <f t="shared" si="947"/>
        <v>3.1009221856947988E-9</v>
      </c>
      <c r="D1988" s="90">
        <f t="shared" si="935"/>
        <v>7205.03</v>
      </c>
      <c r="E1988" s="91">
        <f t="shared" si="950"/>
        <v>7245.38</v>
      </c>
      <c r="F1988" s="92">
        <f t="shared" si="951"/>
        <v>46832</v>
      </c>
      <c r="G1988" s="93">
        <f t="shared" si="928"/>
        <v>5.6002542668107669E-3</v>
      </c>
      <c r="H1988" s="94">
        <f t="shared" si="952"/>
        <v>46895</v>
      </c>
      <c r="I1988" s="94">
        <f t="shared" si="929"/>
        <v>46895</v>
      </c>
      <c r="J1988" s="95">
        <f t="shared" si="936"/>
        <v>20</v>
      </c>
      <c r="K1988" s="95">
        <f t="shared" si="949"/>
        <v>1</v>
      </c>
      <c r="L1988" s="8">
        <f t="shared" si="937"/>
        <v>1.0002792700000001</v>
      </c>
      <c r="M1988" s="96">
        <f t="shared" si="948"/>
        <v>1.0056002500000001</v>
      </c>
      <c r="N1988" s="96">
        <f t="shared" si="943"/>
        <v>1.3780781309530308</v>
      </c>
      <c r="O1988" s="89">
        <f t="shared" si="946"/>
        <v>1.3784629799999999</v>
      </c>
      <c r="P1988" s="89">
        <f t="shared" si="930"/>
        <v>0</v>
      </c>
      <c r="Q1988" s="11">
        <f t="shared" si="940"/>
        <v>0</v>
      </c>
      <c r="R1988" s="7">
        <f t="shared" si="938"/>
        <v>0</v>
      </c>
      <c r="S1988" s="89">
        <f t="shared" si="945"/>
        <v>0</v>
      </c>
      <c r="T1988" s="98">
        <f t="shared" si="939"/>
        <v>8.5000000000000006E-2</v>
      </c>
      <c r="U1988" s="97">
        <f t="shared" si="944"/>
        <v>1</v>
      </c>
      <c r="V1988" s="97">
        <v>252</v>
      </c>
      <c r="W1988" s="96">
        <f t="shared" si="931"/>
        <v>1.0003237819999999</v>
      </c>
      <c r="X1988" s="89">
        <f t="shared" si="932"/>
        <v>0</v>
      </c>
      <c r="Y1988" s="137">
        <f t="shared" si="933"/>
        <v>0</v>
      </c>
      <c r="Z1988" s="99" t="str">
        <f t="shared" si="941"/>
        <v>J=</v>
      </c>
      <c r="AA1988" s="94">
        <f t="shared" si="942"/>
        <v>46895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34"/>
        <v>46865</v>
      </c>
      <c r="B1989" s="89">
        <f t="shared" ref="B1989:B2017" si="953">(P1989+X1989)</f>
        <v>0</v>
      </c>
      <c r="C1989" s="89">
        <f t="shared" si="947"/>
        <v>3.1009221856947988E-9</v>
      </c>
      <c r="D1989" s="90">
        <f t="shared" ref="D1989:D2017" si="954">IF(E1989=E1988,D1988,E1988)</f>
        <v>7205.03</v>
      </c>
      <c r="E1989" s="91">
        <f t="shared" si="950"/>
        <v>7245.38</v>
      </c>
      <c r="F1989" s="92">
        <f t="shared" si="951"/>
        <v>46832</v>
      </c>
      <c r="G1989" s="93">
        <f t="shared" ref="G1989:G2017" si="955">(E1989/D1989)-1</f>
        <v>5.6002542668107669E-3</v>
      </c>
      <c r="H1989" s="94">
        <f t="shared" si="952"/>
        <v>46895</v>
      </c>
      <c r="I1989" s="94">
        <f t="shared" ref="I1989:I2017" si="956">IF(A1989&gt;I1988,H1989,I1988)</f>
        <v>46895</v>
      </c>
      <c r="J1989" s="95">
        <f t="shared" si="936"/>
        <v>20</v>
      </c>
      <c r="K1989" s="95">
        <f t="shared" si="949"/>
        <v>1</v>
      </c>
      <c r="L1989" s="8">
        <f t="shared" ref="L1989:L2017" si="957">IF(E1989&lt;D1989,1,TRUNC((E1989/D1989)^TRUNC((K1989/J1989),9),8))</f>
        <v>1.0002792700000001</v>
      </c>
      <c r="M1989" s="96">
        <f t="shared" ref="M1989:M2017" si="958">IF(I1989&gt;I1988,L1988,M1988)</f>
        <v>1.0056002500000001</v>
      </c>
      <c r="N1989" s="96">
        <f t="shared" ref="N1989:N2017" si="959">IF(I1989&gt;I1988,N1988*M1989,N1988)</f>
        <v>1.3780781309530308</v>
      </c>
      <c r="O1989" s="89">
        <f t="shared" ref="O1989:O2017" si="960">TRUNC(TRUNC((L1989*N1989),15),8)</f>
        <v>1.3784629799999999</v>
      </c>
      <c r="P1989" s="89">
        <f t="shared" ref="P1989:P2017" si="961">TRUNC(C1989*O1989,8)</f>
        <v>0</v>
      </c>
      <c r="Q1989" s="11">
        <f t="shared" si="940"/>
        <v>0</v>
      </c>
      <c r="R1989" s="7">
        <f t="shared" si="938"/>
        <v>0</v>
      </c>
      <c r="S1989" s="89">
        <f t="shared" ref="S1989:S2017" si="962">IF(R1989&gt;0,TRUNC(R1989*P1989,8),0)</f>
        <v>0</v>
      </c>
      <c r="T1989" s="98">
        <f t="shared" si="939"/>
        <v>8.5000000000000006E-2</v>
      </c>
      <c r="U1989" s="97">
        <f t="shared" ref="U1989:U2017" si="963">IF(Q1988&gt;0,1,IF(K1989=K1988,U1988,U1988+1))</f>
        <v>1</v>
      </c>
      <c r="V1989" s="97">
        <v>252</v>
      </c>
      <c r="W1989" s="96">
        <f t="shared" ref="W1989:W2017" si="964">ROUND((1+T1989)^TRUNC((U1989/V1989),9),9)</f>
        <v>1.0003237819999999</v>
      </c>
      <c r="X1989" s="89">
        <f t="shared" ref="X1989:X2017" si="965">TRUNC((P1989*(W1989-1)),8)</f>
        <v>0</v>
      </c>
      <c r="Y1989" s="137">
        <f t="shared" si="933"/>
        <v>0</v>
      </c>
      <c r="Z1989" s="99" t="str">
        <f t="shared" si="941"/>
        <v>J=</v>
      </c>
      <c r="AA1989" s="94">
        <f t="shared" si="942"/>
        <v>46895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34"/>
        <v>46866</v>
      </c>
      <c r="B1990" s="89">
        <f t="shared" si="953"/>
        <v>0</v>
      </c>
      <c r="C1990" s="89">
        <f t="shared" si="947"/>
        <v>3.1009221856947988E-9</v>
      </c>
      <c r="D1990" s="90">
        <f t="shared" si="954"/>
        <v>7205.03</v>
      </c>
      <c r="E1990" s="91">
        <f t="shared" si="950"/>
        <v>7245.38</v>
      </c>
      <c r="F1990" s="92">
        <f t="shared" si="951"/>
        <v>46832</v>
      </c>
      <c r="G1990" s="93">
        <f t="shared" si="955"/>
        <v>5.6002542668107669E-3</v>
      </c>
      <c r="H1990" s="94">
        <f t="shared" si="952"/>
        <v>46895</v>
      </c>
      <c r="I1990" s="94">
        <f t="shared" si="956"/>
        <v>46895</v>
      </c>
      <c r="J1990" s="95">
        <f t="shared" si="936"/>
        <v>20</v>
      </c>
      <c r="K1990" s="95">
        <f t="shared" si="949"/>
        <v>1</v>
      </c>
      <c r="L1990" s="8">
        <f t="shared" si="957"/>
        <v>1.0002792700000001</v>
      </c>
      <c r="M1990" s="96">
        <f t="shared" si="958"/>
        <v>1.0056002500000001</v>
      </c>
      <c r="N1990" s="96">
        <f t="shared" si="959"/>
        <v>1.3780781309530308</v>
      </c>
      <c r="O1990" s="89">
        <f t="shared" si="960"/>
        <v>1.3784629799999999</v>
      </c>
      <c r="P1990" s="89">
        <f t="shared" si="961"/>
        <v>0</v>
      </c>
      <c r="Q1990" s="11">
        <f t="shared" si="940"/>
        <v>0</v>
      </c>
      <c r="R1990" s="7">
        <f t="shared" si="938"/>
        <v>0</v>
      </c>
      <c r="S1990" s="89">
        <f t="shared" si="962"/>
        <v>0</v>
      </c>
      <c r="T1990" s="98">
        <f t="shared" si="939"/>
        <v>8.5000000000000006E-2</v>
      </c>
      <c r="U1990" s="97">
        <f t="shared" si="963"/>
        <v>1</v>
      </c>
      <c r="V1990" s="97">
        <v>252</v>
      </c>
      <c r="W1990" s="96">
        <f t="shared" si="964"/>
        <v>1.0003237819999999</v>
      </c>
      <c r="X1990" s="89">
        <f t="shared" si="965"/>
        <v>0</v>
      </c>
      <c r="Y1990" s="137">
        <f t="shared" si="933"/>
        <v>0</v>
      </c>
      <c r="Z1990" s="99" t="str">
        <f t="shared" si="941"/>
        <v>J=</v>
      </c>
      <c r="AA1990" s="94">
        <f t="shared" si="942"/>
        <v>46895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34"/>
        <v>46867</v>
      </c>
      <c r="B1991" s="89">
        <f t="shared" si="953"/>
        <v>0</v>
      </c>
      <c r="C1991" s="89">
        <f t="shared" si="947"/>
        <v>3.1009221856947988E-9</v>
      </c>
      <c r="D1991" s="90">
        <f t="shared" si="954"/>
        <v>7205.03</v>
      </c>
      <c r="E1991" s="91">
        <f t="shared" si="950"/>
        <v>7245.38</v>
      </c>
      <c r="F1991" s="92">
        <f t="shared" si="951"/>
        <v>46832</v>
      </c>
      <c r="G1991" s="93">
        <f t="shared" si="955"/>
        <v>5.6002542668107669E-3</v>
      </c>
      <c r="H1991" s="94">
        <f t="shared" si="952"/>
        <v>46895</v>
      </c>
      <c r="I1991" s="94">
        <f t="shared" si="956"/>
        <v>46895</v>
      </c>
      <c r="J1991" s="95">
        <f t="shared" si="936"/>
        <v>20</v>
      </c>
      <c r="K1991" s="95">
        <f t="shared" si="949"/>
        <v>1</v>
      </c>
      <c r="L1991" s="8">
        <f t="shared" si="957"/>
        <v>1.0002792700000001</v>
      </c>
      <c r="M1991" s="96">
        <f t="shared" si="958"/>
        <v>1.0056002500000001</v>
      </c>
      <c r="N1991" s="96">
        <f t="shared" si="959"/>
        <v>1.3780781309530308</v>
      </c>
      <c r="O1991" s="89">
        <f t="shared" si="960"/>
        <v>1.3784629799999999</v>
      </c>
      <c r="P1991" s="89">
        <f t="shared" si="961"/>
        <v>0</v>
      </c>
      <c r="Q1991" s="11">
        <f t="shared" si="940"/>
        <v>0</v>
      </c>
      <c r="R1991" s="7">
        <f t="shared" si="938"/>
        <v>0</v>
      </c>
      <c r="S1991" s="89">
        <f t="shared" si="962"/>
        <v>0</v>
      </c>
      <c r="T1991" s="98">
        <f t="shared" si="939"/>
        <v>8.5000000000000006E-2</v>
      </c>
      <c r="U1991" s="97">
        <f t="shared" si="963"/>
        <v>1</v>
      </c>
      <c r="V1991" s="97">
        <v>252</v>
      </c>
      <c r="W1991" s="96">
        <f t="shared" si="964"/>
        <v>1.0003237819999999</v>
      </c>
      <c r="X1991" s="89">
        <f t="shared" si="965"/>
        <v>0</v>
      </c>
      <c r="Y1991" s="137">
        <f t="shared" si="933"/>
        <v>0</v>
      </c>
      <c r="Z1991" s="99" t="str">
        <f t="shared" si="941"/>
        <v>J=</v>
      </c>
      <c r="AA1991" s="94">
        <f t="shared" si="942"/>
        <v>46895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34"/>
        <v>46868</v>
      </c>
      <c r="B1992" s="89">
        <f t="shared" si="953"/>
        <v>0</v>
      </c>
      <c r="C1992" s="89">
        <f t="shared" si="947"/>
        <v>3.1009221856947988E-9</v>
      </c>
      <c r="D1992" s="90">
        <f t="shared" si="954"/>
        <v>7205.03</v>
      </c>
      <c r="E1992" s="91">
        <f t="shared" si="950"/>
        <v>7245.38</v>
      </c>
      <c r="F1992" s="92">
        <f t="shared" si="951"/>
        <v>46832</v>
      </c>
      <c r="G1992" s="93">
        <f t="shared" si="955"/>
        <v>5.6002542668107669E-3</v>
      </c>
      <c r="H1992" s="94">
        <f t="shared" si="952"/>
        <v>46895</v>
      </c>
      <c r="I1992" s="94">
        <f t="shared" si="956"/>
        <v>46895</v>
      </c>
      <c r="J1992" s="95">
        <f t="shared" si="936"/>
        <v>20</v>
      </c>
      <c r="K1992" s="95">
        <f t="shared" si="949"/>
        <v>2</v>
      </c>
      <c r="L1992" s="8">
        <f t="shared" si="957"/>
        <v>1.0005586099999999</v>
      </c>
      <c r="M1992" s="96">
        <f t="shared" si="958"/>
        <v>1.0056002500000001</v>
      </c>
      <c r="N1992" s="96">
        <f t="shared" si="959"/>
        <v>1.3780781309530308</v>
      </c>
      <c r="O1992" s="89">
        <f t="shared" si="960"/>
        <v>1.3788479300000001</v>
      </c>
      <c r="P1992" s="89">
        <f t="shared" si="961"/>
        <v>0</v>
      </c>
      <c r="Q1992" s="11">
        <f t="shared" si="940"/>
        <v>0</v>
      </c>
      <c r="R1992" s="7">
        <f t="shared" si="938"/>
        <v>0</v>
      </c>
      <c r="S1992" s="89">
        <f t="shared" si="962"/>
        <v>0</v>
      </c>
      <c r="T1992" s="98">
        <f t="shared" si="939"/>
        <v>8.5000000000000006E-2</v>
      </c>
      <c r="U1992" s="97">
        <f t="shared" si="963"/>
        <v>2</v>
      </c>
      <c r="V1992" s="97">
        <v>252</v>
      </c>
      <c r="W1992" s="96">
        <f t="shared" si="964"/>
        <v>1.00064767</v>
      </c>
      <c r="X1992" s="89">
        <f t="shared" si="965"/>
        <v>0</v>
      </c>
      <c r="Y1992" s="137">
        <f t="shared" si="933"/>
        <v>0</v>
      </c>
      <c r="Z1992" s="99" t="str">
        <f t="shared" si="941"/>
        <v>J=</v>
      </c>
      <c r="AA1992" s="94">
        <f t="shared" si="942"/>
        <v>46895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34"/>
        <v>46869</v>
      </c>
      <c r="B1993" s="89">
        <f t="shared" si="953"/>
        <v>0</v>
      </c>
      <c r="C1993" s="89">
        <f t="shared" si="947"/>
        <v>3.1009221856947988E-9</v>
      </c>
      <c r="D1993" s="90">
        <f t="shared" si="954"/>
        <v>7205.03</v>
      </c>
      <c r="E1993" s="91">
        <f t="shared" si="950"/>
        <v>7245.38</v>
      </c>
      <c r="F1993" s="92">
        <f t="shared" si="951"/>
        <v>46832</v>
      </c>
      <c r="G1993" s="93">
        <f t="shared" si="955"/>
        <v>5.6002542668107669E-3</v>
      </c>
      <c r="H1993" s="94">
        <f t="shared" si="952"/>
        <v>46895</v>
      </c>
      <c r="I1993" s="94">
        <f t="shared" si="956"/>
        <v>46895</v>
      </c>
      <c r="J1993" s="95">
        <f t="shared" si="936"/>
        <v>20</v>
      </c>
      <c r="K1993" s="95">
        <f t="shared" si="949"/>
        <v>3</v>
      </c>
      <c r="L1993" s="8">
        <f t="shared" si="957"/>
        <v>1.0008380400000001</v>
      </c>
      <c r="M1993" s="96">
        <f t="shared" si="958"/>
        <v>1.0056002500000001</v>
      </c>
      <c r="N1993" s="96">
        <f t="shared" si="959"/>
        <v>1.3780781309530308</v>
      </c>
      <c r="O1993" s="89">
        <f t="shared" si="960"/>
        <v>1.3792330100000001</v>
      </c>
      <c r="P1993" s="89">
        <f t="shared" si="961"/>
        <v>0</v>
      </c>
      <c r="Q1993" s="11">
        <f t="shared" si="940"/>
        <v>0</v>
      </c>
      <c r="R1993" s="7">
        <f t="shared" si="938"/>
        <v>0</v>
      </c>
      <c r="S1993" s="89">
        <f t="shared" si="962"/>
        <v>0</v>
      </c>
      <c r="T1993" s="98">
        <f t="shared" si="939"/>
        <v>8.5000000000000006E-2</v>
      </c>
      <c r="U1993" s="97">
        <f t="shared" si="963"/>
        <v>3</v>
      </c>
      <c r="V1993" s="97">
        <v>252</v>
      </c>
      <c r="W1993" s="96">
        <f t="shared" si="964"/>
        <v>1.000971662</v>
      </c>
      <c r="X1993" s="89">
        <f t="shared" si="965"/>
        <v>0</v>
      </c>
      <c r="Y1993" s="137">
        <f t="shared" si="933"/>
        <v>0</v>
      </c>
      <c r="Z1993" s="99" t="str">
        <f t="shared" si="941"/>
        <v>J=</v>
      </c>
      <c r="AA1993" s="94">
        <f t="shared" si="942"/>
        <v>46895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34"/>
        <v>46870</v>
      </c>
      <c r="B1994" s="89">
        <f t="shared" si="953"/>
        <v>0</v>
      </c>
      <c r="C1994" s="89">
        <f t="shared" si="947"/>
        <v>3.1009221856947988E-9</v>
      </c>
      <c r="D1994" s="90">
        <f t="shared" si="954"/>
        <v>7205.03</v>
      </c>
      <c r="E1994" s="91">
        <f t="shared" si="950"/>
        <v>7245.38</v>
      </c>
      <c r="F1994" s="92">
        <f t="shared" si="951"/>
        <v>46832</v>
      </c>
      <c r="G1994" s="93">
        <f t="shared" si="955"/>
        <v>5.6002542668107669E-3</v>
      </c>
      <c r="H1994" s="94">
        <f t="shared" si="952"/>
        <v>46895</v>
      </c>
      <c r="I1994" s="94">
        <f t="shared" si="956"/>
        <v>46895</v>
      </c>
      <c r="J1994" s="95">
        <f t="shared" si="936"/>
        <v>20</v>
      </c>
      <c r="K1994" s="95">
        <f t="shared" si="949"/>
        <v>4</v>
      </c>
      <c r="L1994" s="8">
        <f t="shared" si="957"/>
        <v>1.00111755</v>
      </c>
      <c r="M1994" s="96">
        <f t="shared" si="958"/>
        <v>1.0056002500000001</v>
      </c>
      <c r="N1994" s="96">
        <f t="shared" si="959"/>
        <v>1.3780781309530308</v>
      </c>
      <c r="O1994" s="89">
        <f t="shared" si="960"/>
        <v>1.3796181999999999</v>
      </c>
      <c r="P1994" s="89">
        <f t="shared" si="961"/>
        <v>0</v>
      </c>
      <c r="Q1994" s="11">
        <f t="shared" si="940"/>
        <v>0</v>
      </c>
      <c r="R1994" s="7">
        <f t="shared" si="938"/>
        <v>0</v>
      </c>
      <c r="S1994" s="89">
        <f t="shared" si="962"/>
        <v>0</v>
      </c>
      <c r="T1994" s="98">
        <f t="shared" si="939"/>
        <v>8.5000000000000006E-2</v>
      </c>
      <c r="U1994" s="97">
        <f t="shared" si="963"/>
        <v>4</v>
      </c>
      <c r="V1994" s="97">
        <v>252</v>
      </c>
      <c r="W1994" s="96">
        <f t="shared" si="964"/>
        <v>1.001295759</v>
      </c>
      <c r="X1994" s="89">
        <f t="shared" si="965"/>
        <v>0</v>
      </c>
      <c r="Y1994" s="137">
        <f t="shared" ref="Y1994:Y2057" si="966">IF(AND(Q1994&gt;0,Z1994&lt;&gt;"INCORPJ="),S1994+X1994,0)</f>
        <v>0</v>
      </c>
      <c r="Z1994" s="99" t="str">
        <f t="shared" si="941"/>
        <v>J=</v>
      </c>
      <c r="AA1994" s="94">
        <f t="shared" si="942"/>
        <v>46895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967">(A1994+1)</f>
        <v>46871</v>
      </c>
      <c r="B1995" s="89">
        <f t="shared" si="953"/>
        <v>0</v>
      </c>
      <c r="C1995" s="89">
        <f t="shared" si="947"/>
        <v>3.1009221856947988E-9</v>
      </c>
      <c r="D1995" s="90">
        <f t="shared" si="954"/>
        <v>7205.03</v>
      </c>
      <c r="E1995" s="91">
        <f t="shared" si="950"/>
        <v>7245.38</v>
      </c>
      <c r="F1995" s="92">
        <f t="shared" si="951"/>
        <v>46832</v>
      </c>
      <c r="G1995" s="93">
        <f t="shared" si="955"/>
        <v>5.6002542668107669E-3</v>
      </c>
      <c r="H1995" s="94">
        <f t="shared" si="952"/>
        <v>46895</v>
      </c>
      <c r="I1995" s="94">
        <f t="shared" si="956"/>
        <v>46895</v>
      </c>
      <c r="J1995" s="95">
        <f t="shared" ref="J1995:J2058" si="968">IF(I1995=I1994,J1994,NETWORKDAYS(I1994,I1995,$AD$201:$AD$502)-1)</f>
        <v>20</v>
      </c>
      <c r="K1995" s="95">
        <f t="shared" si="949"/>
        <v>5</v>
      </c>
      <c r="L1995" s="8">
        <f t="shared" si="957"/>
        <v>1.00139713</v>
      </c>
      <c r="M1995" s="96">
        <f t="shared" si="958"/>
        <v>1.0056002500000001</v>
      </c>
      <c r="N1995" s="96">
        <f t="shared" si="959"/>
        <v>1.3780781309530308</v>
      </c>
      <c r="O1995" s="89">
        <f t="shared" si="960"/>
        <v>1.3800034800000001</v>
      </c>
      <c r="P1995" s="89">
        <f t="shared" si="961"/>
        <v>0</v>
      </c>
      <c r="Q1995" s="11">
        <f t="shared" si="940"/>
        <v>0</v>
      </c>
      <c r="R1995" s="7">
        <f t="shared" ref="R1995:R2058" si="969">IF(Q1995&gt;0,VLOOKUP($A1995,$AD$10:$AI$200,6),0)</f>
        <v>0</v>
      </c>
      <c r="S1995" s="89">
        <f t="shared" si="962"/>
        <v>0</v>
      </c>
      <c r="T1995" s="98">
        <f t="shared" ref="T1995:T2058" si="970">(T1994)</f>
        <v>8.5000000000000006E-2</v>
      </c>
      <c r="U1995" s="97">
        <f t="shared" si="963"/>
        <v>5</v>
      </c>
      <c r="V1995" s="97">
        <v>252</v>
      </c>
      <c r="W1995" s="96">
        <f t="shared" si="964"/>
        <v>1.0016199610000001</v>
      </c>
      <c r="X1995" s="89">
        <f t="shared" si="965"/>
        <v>0</v>
      </c>
      <c r="Y1995" s="137">
        <f t="shared" si="966"/>
        <v>0</v>
      </c>
      <c r="Z1995" s="99" t="str">
        <f t="shared" si="941"/>
        <v>J=</v>
      </c>
      <c r="AA1995" s="94">
        <f t="shared" si="942"/>
        <v>46895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967"/>
        <v>46872</v>
      </c>
      <c r="B1996" s="89">
        <f t="shared" si="953"/>
        <v>0</v>
      </c>
      <c r="C1996" s="89">
        <f t="shared" si="947"/>
        <v>3.1009221856947988E-9</v>
      </c>
      <c r="D1996" s="90">
        <f t="shared" si="954"/>
        <v>7205.03</v>
      </c>
      <c r="E1996" s="91">
        <f t="shared" si="950"/>
        <v>7245.38</v>
      </c>
      <c r="F1996" s="92">
        <f t="shared" si="951"/>
        <v>46832</v>
      </c>
      <c r="G1996" s="93">
        <f t="shared" si="955"/>
        <v>5.6002542668107669E-3</v>
      </c>
      <c r="H1996" s="94">
        <f t="shared" si="952"/>
        <v>46895</v>
      </c>
      <c r="I1996" s="94">
        <f t="shared" si="956"/>
        <v>46895</v>
      </c>
      <c r="J1996" s="95">
        <f t="shared" si="968"/>
        <v>20</v>
      </c>
      <c r="K1996" s="95">
        <f t="shared" si="949"/>
        <v>6</v>
      </c>
      <c r="L1996" s="8">
        <f t="shared" si="957"/>
        <v>1.0016767900000001</v>
      </c>
      <c r="M1996" s="96">
        <f t="shared" si="958"/>
        <v>1.0056002500000001</v>
      </c>
      <c r="N1996" s="96">
        <f t="shared" si="959"/>
        <v>1.3780781309530308</v>
      </c>
      <c r="O1996" s="89">
        <f t="shared" si="960"/>
        <v>1.38038887</v>
      </c>
      <c r="P1996" s="89">
        <f t="shared" si="961"/>
        <v>0</v>
      </c>
      <c r="Q1996" s="11">
        <f t="shared" ref="Q1996:Q2059" si="971">IF(VLOOKUP(A1996,AD$10:AK$200,8)=VLOOKUP(A1995,AD$10:AK$200,8),0,VLOOKUP(A1996,AD$10:AK$200,8))</f>
        <v>0</v>
      </c>
      <c r="R1996" s="7">
        <f t="shared" si="969"/>
        <v>0</v>
      </c>
      <c r="S1996" s="89">
        <f t="shared" si="962"/>
        <v>0</v>
      </c>
      <c r="T1996" s="98">
        <f t="shared" si="970"/>
        <v>8.5000000000000006E-2</v>
      </c>
      <c r="U1996" s="97">
        <f t="shared" si="963"/>
        <v>6</v>
      </c>
      <c r="V1996" s="97">
        <v>252</v>
      </c>
      <c r="W1996" s="96">
        <f t="shared" si="964"/>
        <v>1.0019442679999999</v>
      </c>
      <c r="X1996" s="89">
        <f t="shared" si="965"/>
        <v>0</v>
      </c>
      <c r="Y1996" s="137">
        <f t="shared" si="966"/>
        <v>0</v>
      </c>
      <c r="Z1996" s="99" t="str">
        <f t="shared" ref="Z1996:Z2059" si="972">IF($Q1995&gt;0,VLOOKUP($A1995,$AD$10:$AM$200,9),Z1995)</f>
        <v>J=</v>
      </c>
      <c r="AA1996" s="94">
        <f t="shared" ref="AA1996:AA2059" si="973">IF($Q1995&gt;0,VLOOKUP($A1995,$AD$10:$AM$200,10),AA1995)</f>
        <v>46895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967"/>
        <v>46873</v>
      </c>
      <c r="B1997" s="89">
        <f t="shared" si="953"/>
        <v>0</v>
      </c>
      <c r="C1997" s="89">
        <f t="shared" si="947"/>
        <v>3.1009221856947988E-9</v>
      </c>
      <c r="D1997" s="90">
        <f t="shared" si="954"/>
        <v>7205.03</v>
      </c>
      <c r="E1997" s="91">
        <f t="shared" si="950"/>
        <v>7245.38</v>
      </c>
      <c r="F1997" s="92">
        <f t="shared" si="951"/>
        <v>46832</v>
      </c>
      <c r="G1997" s="93">
        <f t="shared" si="955"/>
        <v>5.6002542668107669E-3</v>
      </c>
      <c r="H1997" s="94">
        <f t="shared" si="952"/>
        <v>46895</v>
      </c>
      <c r="I1997" s="94">
        <f t="shared" si="956"/>
        <v>46895</v>
      </c>
      <c r="J1997" s="95">
        <f t="shared" si="968"/>
        <v>20</v>
      </c>
      <c r="K1997" s="95">
        <f t="shared" si="949"/>
        <v>6</v>
      </c>
      <c r="L1997" s="8">
        <f t="shared" si="957"/>
        <v>1.0016767900000001</v>
      </c>
      <c r="M1997" s="96">
        <f t="shared" si="958"/>
        <v>1.0056002500000001</v>
      </c>
      <c r="N1997" s="96">
        <f t="shared" si="959"/>
        <v>1.3780781309530308</v>
      </c>
      <c r="O1997" s="89">
        <f t="shared" si="960"/>
        <v>1.38038887</v>
      </c>
      <c r="P1997" s="89">
        <f t="shared" si="961"/>
        <v>0</v>
      </c>
      <c r="Q1997" s="11">
        <f t="shared" si="971"/>
        <v>0</v>
      </c>
      <c r="R1997" s="7">
        <f t="shared" si="969"/>
        <v>0</v>
      </c>
      <c r="S1997" s="89">
        <f t="shared" si="962"/>
        <v>0</v>
      </c>
      <c r="T1997" s="98">
        <f t="shared" si="970"/>
        <v>8.5000000000000006E-2</v>
      </c>
      <c r="U1997" s="97">
        <f t="shared" si="963"/>
        <v>6</v>
      </c>
      <c r="V1997" s="97">
        <v>252</v>
      </c>
      <c r="W1997" s="96">
        <f t="shared" si="964"/>
        <v>1.0019442679999999</v>
      </c>
      <c r="X1997" s="89">
        <f t="shared" si="965"/>
        <v>0</v>
      </c>
      <c r="Y1997" s="137">
        <f t="shared" si="966"/>
        <v>0</v>
      </c>
      <c r="Z1997" s="99" t="str">
        <f t="shared" si="972"/>
        <v>J=</v>
      </c>
      <c r="AA1997" s="94">
        <f t="shared" si="973"/>
        <v>46895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967"/>
        <v>46874</v>
      </c>
      <c r="B1998" s="89">
        <f t="shared" si="953"/>
        <v>0</v>
      </c>
      <c r="C1998" s="89">
        <f t="shared" si="947"/>
        <v>3.1009221856947988E-9</v>
      </c>
      <c r="D1998" s="90">
        <f t="shared" si="954"/>
        <v>7205.03</v>
      </c>
      <c r="E1998" s="91">
        <f t="shared" si="950"/>
        <v>7245.38</v>
      </c>
      <c r="F1998" s="92">
        <f t="shared" si="951"/>
        <v>46832</v>
      </c>
      <c r="G1998" s="93">
        <f t="shared" si="955"/>
        <v>5.6002542668107669E-3</v>
      </c>
      <c r="H1998" s="94">
        <f t="shared" si="952"/>
        <v>46895</v>
      </c>
      <c r="I1998" s="94">
        <f t="shared" si="956"/>
        <v>46895</v>
      </c>
      <c r="J1998" s="95">
        <f t="shared" si="968"/>
        <v>20</v>
      </c>
      <c r="K1998" s="95">
        <f t="shared" si="949"/>
        <v>6</v>
      </c>
      <c r="L1998" s="8">
        <f t="shared" si="957"/>
        <v>1.0016767900000001</v>
      </c>
      <c r="M1998" s="96">
        <f t="shared" si="958"/>
        <v>1.0056002500000001</v>
      </c>
      <c r="N1998" s="96">
        <f t="shared" si="959"/>
        <v>1.3780781309530308</v>
      </c>
      <c r="O1998" s="89">
        <f t="shared" si="960"/>
        <v>1.38038887</v>
      </c>
      <c r="P1998" s="89">
        <f t="shared" si="961"/>
        <v>0</v>
      </c>
      <c r="Q1998" s="11">
        <f t="shared" si="971"/>
        <v>0</v>
      </c>
      <c r="R1998" s="7">
        <f t="shared" si="969"/>
        <v>0</v>
      </c>
      <c r="S1998" s="89">
        <f t="shared" si="962"/>
        <v>0</v>
      </c>
      <c r="T1998" s="98">
        <f t="shared" si="970"/>
        <v>8.5000000000000006E-2</v>
      </c>
      <c r="U1998" s="97">
        <f t="shared" si="963"/>
        <v>6</v>
      </c>
      <c r="V1998" s="97">
        <v>252</v>
      </c>
      <c r="W1998" s="96">
        <f t="shared" si="964"/>
        <v>1.0019442679999999</v>
      </c>
      <c r="X1998" s="89">
        <f t="shared" si="965"/>
        <v>0</v>
      </c>
      <c r="Y1998" s="137">
        <f t="shared" si="966"/>
        <v>0</v>
      </c>
      <c r="Z1998" s="99" t="str">
        <f t="shared" si="972"/>
        <v>J=</v>
      </c>
      <c r="AA1998" s="94">
        <f t="shared" si="973"/>
        <v>46895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967"/>
        <v>46875</v>
      </c>
      <c r="B1999" s="89">
        <f t="shared" si="953"/>
        <v>0</v>
      </c>
      <c r="C1999" s="89">
        <f t="shared" si="947"/>
        <v>3.1009221856947988E-9</v>
      </c>
      <c r="D1999" s="90">
        <f t="shared" si="954"/>
        <v>7205.03</v>
      </c>
      <c r="E1999" s="91">
        <f t="shared" si="950"/>
        <v>7245.38</v>
      </c>
      <c r="F1999" s="92">
        <f t="shared" si="951"/>
        <v>46832</v>
      </c>
      <c r="G1999" s="93">
        <f t="shared" si="955"/>
        <v>5.6002542668107669E-3</v>
      </c>
      <c r="H1999" s="94">
        <f t="shared" si="952"/>
        <v>46895</v>
      </c>
      <c r="I1999" s="94">
        <f t="shared" si="956"/>
        <v>46895</v>
      </c>
      <c r="J1999" s="95">
        <f t="shared" si="968"/>
        <v>20</v>
      </c>
      <c r="K1999" s="95">
        <f t="shared" si="949"/>
        <v>6</v>
      </c>
      <c r="L1999" s="8">
        <f t="shared" si="957"/>
        <v>1.0016767900000001</v>
      </c>
      <c r="M1999" s="96">
        <f t="shared" si="958"/>
        <v>1.0056002500000001</v>
      </c>
      <c r="N1999" s="96">
        <f t="shared" si="959"/>
        <v>1.3780781309530308</v>
      </c>
      <c r="O1999" s="89">
        <f t="shared" si="960"/>
        <v>1.38038887</v>
      </c>
      <c r="P1999" s="89">
        <f t="shared" si="961"/>
        <v>0</v>
      </c>
      <c r="Q1999" s="11">
        <f t="shared" si="971"/>
        <v>0</v>
      </c>
      <c r="R1999" s="7">
        <f t="shared" si="969"/>
        <v>0</v>
      </c>
      <c r="S1999" s="89">
        <f t="shared" si="962"/>
        <v>0</v>
      </c>
      <c r="T1999" s="98">
        <f t="shared" si="970"/>
        <v>8.5000000000000006E-2</v>
      </c>
      <c r="U1999" s="97">
        <f t="shared" si="963"/>
        <v>6</v>
      </c>
      <c r="V1999" s="97">
        <v>252</v>
      </c>
      <c r="W1999" s="96">
        <f t="shared" si="964"/>
        <v>1.0019442679999999</v>
      </c>
      <c r="X1999" s="89">
        <f t="shared" si="965"/>
        <v>0</v>
      </c>
      <c r="Y1999" s="137">
        <f t="shared" si="966"/>
        <v>0</v>
      </c>
      <c r="Z1999" s="99" t="str">
        <f t="shared" si="972"/>
        <v>J=</v>
      </c>
      <c r="AA1999" s="94">
        <f t="shared" si="973"/>
        <v>46895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967"/>
        <v>46876</v>
      </c>
      <c r="B2000" s="89">
        <f t="shared" si="953"/>
        <v>0</v>
      </c>
      <c r="C2000" s="89">
        <f t="shared" si="947"/>
        <v>3.1009221856947988E-9</v>
      </c>
      <c r="D2000" s="90">
        <f t="shared" si="954"/>
        <v>7205.03</v>
      </c>
      <c r="E2000" s="91">
        <f t="shared" si="950"/>
        <v>7245.38</v>
      </c>
      <c r="F2000" s="92">
        <f t="shared" si="951"/>
        <v>46832</v>
      </c>
      <c r="G2000" s="93">
        <f t="shared" si="955"/>
        <v>5.6002542668107669E-3</v>
      </c>
      <c r="H2000" s="94">
        <f t="shared" si="952"/>
        <v>46895</v>
      </c>
      <c r="I2000" s="94">
        <f t="shared" si="956"/>
        <v>46895</v>
      </c>
      <c r="J2000" s="95">
        <f t="shared" si="968"/>
        <v>20</v>
      </c>
      <c r="K2000" s="95">
        <f t="shared" si="949"/>
        <v>7</v>
      </c>
      <c r="L2000" s="8">
        <f t="shared" si="957"/>
        <v>1.00195653</v>
      </c>
      <c r="M2000" s="96">
        <f t="shared" si="958"/>
        <v>1.0056002500000001</v>
      </c>
      <c r="N2000" s="96">
        <f t="shared" si="959"/>
        <v>1.3780781309530308</v>
      </c>
      <c r="O2000" s="89">
        <f t="shared" si="960"/>
        <v>1.3807743800000001</v>
      </c>
      <c r="P2000" s="89">
        <f t="shared" si="961"/>
        <v>0</v>
      </c>
      <c r="Q2000" s="11">
        <f t="shared" si="971"/>
        <v>0</v>
      </c>
      <c r="R2000" s="7">
        <f t="shared" si="969"/>
        <v>0</v>
      </c>
      <c r="S2000" s="89">
        <f t="shared" si="962"/>
        <v>0</v>
      </c>
      <c r="T2000" s="98">
        <f t="shared" si="970"/>
        <v>8.5000000000000006E-2</v>
      </c>
      <c r="U2000" s="97">
        <f t="shared" si="963"/>
        <v>7</v>
      </c>
      <c r="V2000" s="97">
        <v>252</v>
      </c>
      <c r="W2000" s="96">
        <f t="shared" si="964"/>
        <v>1.00226868</v>
      </c>
      <c r="X2000" s="89">
        <f t="shared" si="965"/>
        <v>0</v>
      </c>
      <c r="Y2000" s="137">
        <f t="shared" si="966"/>
        <v>0</v>
      </c>
      <c r="Z2000" s="99" t="str">
        <f t="shared" si="972"/>
        <v>J=</v>
      </c>
      <c r="AA2000" s="94">
        <f t="shared" si="973"/>
        <v>46895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967"/>
        <v>46877</v>
      </c>
      <c r="B2001" s="89">
        <f t="shared" si="953"/>
        <v>0</v>
      </c>
      <c r="C2001" s="89">
        <f t="shared" si="947"/>
        <v>3.1009221856947988E-9</v>
      </c>
      <c r="D2001" s="90">
        <f t="shared" si="954"/>
        <v>7205.03</v>
      </c>
      <c r="E2001" s="91">
        <f t="shared" si="950"/>
        <v>7245.38</v>
      </c>
      <c r="F2001" s="92">
        <f t="shared" si="951"/>
        <v>46832</v>
      </c>
      <c r="G2001" s="93">
        <f t="shared" si="955"/>
        <v>5.6002542668107669E-3</v>
      </c>
      <c r="H2001" s="94">
        <f t="shared" si="952"/>
        <v>46895</v>
      </c>
      <c r="I2001" s="94">
        <f t="shared" si="956"/>
        <v>46895</v>
      </c>
      <c r="J2001" s="95">
        <f t="shared" si="968"/>
        <v>20</v>
      </c>
      <c r="K2001" s="95">
        <f t="shared" si="949"/>
        <v>8</v>
      </c>
      <c r="L2001" s="8">
        <f t="shared" si="957"/>
        <v>1.0022363400000001</v>
      </c>
      <c r="M2001" s="96">
        <f t="shared" si="958"/>
        <v>1.0056002500000001</v>
      </c>
      <c r="N2001" s="96">
        <f t="shared" si="959"/>
        <v>1.3780781309530308</v>
      </c>
      <c r="O2001" s="89">
        <f t="shared" si="960"/>
        <v>1.3811599800000001</v>
      </c>
      <c r="P2001" s="89">
        <f t="shared" si="961"/>
        <v>0</v>
      </c>
      <c r="Q2001" s="11">
        <f t="shared" si="971"/>
        <v>0</v>
      </c>
      <c r="R2001" s="7">
        <f t="shared" si="969"/>
        <v>0</v>
      </c>
      <c r="S2001" s="89">
        <f t="shared" si="962"/>
        <v>0</v>
      </c>
      <c r="T2001" s="98">
        <f t="shared" si="970"/>
        <v>8.5000000000000006E-2</v>
      </c>
      <c r="U2001" s="97">
        <f t="shared" si="963"/>
        <v>8</v>
      </c>
      <c r="V2001" s="97">
        <v>252</v>
      </c>
      <c r="W2001" s="96">
        <f t="shared" si="964"/>
        <v>1.0025931969999999</v>
      </c>
      <c r="X2001" s="89">
        <f t="shared" si="965"/>
        <v>0</v>
      </c>
      <c r="Y2001" s="137">
        <f t="shared" si="966"/>
        <v>0</v>
      </c>
      <c r="Z2001" s="99" t="str">
        <f t="shared" si="972"/>
        <v>J=</v>
      </c>
      <c r="AA2001" s="94">
        <f t="shared" si="973"/>
        <v>46895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967"/>
        <v>46878</v>
      </c>
      <c r="B2002" s="89">
        <f t="shared" si="953"/>
        <v>0</v>
      </c>
      <c r="C2002" s="89">
        <f t="shared" si="947"/>
        <v>3.1009221856947988E-9</v>
      </c>
      <c r="D2002" s="90">
        <f t="shared" si="954"/>
        <v>7205.03</v>
      </c>
      <c r="E2002" s="91">
        <f t="shared" si="950"/>
        <v>7245.38</v>
      </c>
      <c r="F2002" s="92">
        <f t="shared" si="951"/>
        <v>46832</v>
      </c>
      <c r="G2002" s="93">
        <f t="shared" si="955"/>
        <v>5.6002542668107669E-3</v>
      </c>
      <c r="H2002" s="94">
        <f t="shared" si="952"/>
        <v>46895</v>
      </c>
      <c r="I2002" s="94">
        <f t="shared" si="956"/>
        <v>46895</v>
      </c>
      <c r="J2002" s="95">
        <f t="shared" si="968"/>
        <v>20</v>
      </c>
      <c r="K2002" s="95">
        <f t="shared" si="949"/>
        <v>9</v>
      </c>
      <c r="L2002" s="8">
        <f t="shared" si="957"/>
        <v>1.0025162400000001</v>
      </c>
      <c r="M2002" s="96">
        <f t="shared" si="958"/>
        <v>1.0056002500000001</v>
      </c>
      <c r="N2002" s="96">
        <f t="shared" si="959"/>
        <v>1.3780781309530308</v>
      </c>
      <c r="O2002" s="89">
        <f t="shared" si="960"/>
        <v>1.3815457</v>
      </c>
      <c r="P2002" s="89">
        <f t="shared" si="961"/>
        <v>0</v>
      </c>
      <c r="Q2002" s="11">
        <f t="shared" si="971"/>
        <v>0</v>
      </c>
      <c r="R2002" s="7">
        <f t="shared" si="969"/>
        <v>0</v>
      </c>
      <c r="S2002" s="89">
        <f t="shared" si="962"/>
        <v>0</v>
      </c>
      <c r="T2002" s="98">
        <f t="shared" si="970"/>
        <v>8.5000000000000006E-2</v>
      </c>
      <c r="U2002" s="97">
        <f t="shared" si="963"/>
        <v>9</v>
      </c>
      <c r="V2002" s="97">
        <v>252</v>
      </c>
      <c r="W2002" s="96">
        <f t="shared" si="964"/>
        <v>1.0029178190000001</v>
      </c>
      <c r="X2002" s="89">
        <f t="shared" si="965"/>
        <v>0</v>
      </c>
      <c r="Y2002" s="137">
        <f t="shared" si="966"/>
        <v>0</v>
      </c>
      <c r="Z2002" s="99" t="str">
        <f t="shared" si="972"/>
        <v>J=</v>
      </c>
      <c r="AA2002" s="94">
        <f t="shared" si="973"/>
        <v>46895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967"/>
        <v>46879</v>
      </c>
      <c r="B2003" s="89">
        <f t="shared" si="953"/>
        <v>0</v>
      </c>
      <c r="C2003" s="89">
        <f t="shared" si="947"/>
        <v>3.1009221856947988E-9</v>
      </c>
      <c r="D2003" s="90">
        <f t="shared" si="954"/>
        <v>7205.03</v>
      </c>
      <c r="E2003" s="91">
        <f t="shared" si="950"/>
        <v>7245.38</v>
      </c>
      <c r="F2003" s="92">
        <f t="shared" si="951"/>
        <v>46832</v>
      </c>
      <c r="G2003" s="93">
        <f t="shared" si="955"/>
        <v>5.6002542668107669E-3</v>
      </c>
      <c r="H2003" s="94">
        <f t="shared" si="952"/>
        <v>46895</v>
      </c>
      <c r="I2003" s="94">
        <f t="shared" si="956"/>
        <v>46895</v>
      </c>
      <c r="J2003" s="95">
        <f t="shared" si="968"/>
        <v>20</v>
      </c>
      <c r="K2003" s="95">
        <f t="shared" si="949"/>
        <v>10</v>
      </c>
      <c r="L2003" s="8">
        <f t="shared" si="957"/>
        <v>1.0027962100000001</v>
      </c>
      <c r="M2003" s="96">
        <f t="shared" si="958"/>
        <v>1.0056002500000001</v>
      </c>
      <c r="N2003" s="96">
        <f t="shared" si="959"/>
        <v>1.3780781309530308</v>
      </c>
      <c r="O2003" s="89">
        <f t="shared" si="960"/>
        <v>1.38193152</v>
      </c>
      <c r="P2003" s="89">
        <f t="shared" si="961"/>
        <v>0</v>
      </c>
      <c r="Q2003" s="11">
        <f t="shared" si="971"/>
        <v>0</v>
      </c>
      <c r="R2003" s="7">
        <f t="shared" si="969"/>
        <v>0</v>
      </c>
      <c r="S2003" s="89">
        <f t="shared" si="962"/>
        <v>0</v>
      </c>
      <c r="T2003" s="98">
        <f t="shared" si="970"/>
        <v>8.5000000000000006E-2</v>
      </c>
      <c r="U2003" s="97">
        <f t="shared" si="963"/>
        <v>10</v>
      </c>
      <c r="V2003" s="97">
        <v>252</v>
      </c>
      <c r="W2003" s="96">
        <f t="shared" si="964"/>
        <v>1.0032425469999999</v>
      </c>
      <c r="X2003" s="89">
        <f t="shared" si="965"/>
        <v>0</v>
      </c>
      <c r="Y2003" s="137">
        <f t="shared" si="966"/>
        <v>0</v>
      </c>
      <c r="Z2003" s="99" t="str">
        <f t="shared" si="972"/>
        <v>J=</v>
      </c>
      <c r="AA2003" s="94">
        <f t="shared" si="973"/>
        <v>46895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967"/>
        <v>46880</v>
      </c>
      <c r="B2004" s="89">
        <f t="shared" si="953"/>
        <v>0</v>
      </c>
      <c r="C2004" s="89">
        <f t="shared" si="947"/>
        <v>3.1009221856947988E-9</v>
      </c>
      <c r="D2004" s="90">
        <f t="shared" si="954"/>
        <v>7205.03</v>
      </c>
      <c r="E2004" s="91">
        <f t="shared" si="950"/>
        <v>7245.38</v>
      </c>
      <c r="F2004" s="92">
        <f t="shared" si="951"/>
        <v>46832</v>
      </c>
      <c r="G2004" s="93">
        <f t="shared" si="955"/>
        <v>5.6002542668107669E-3</v>
      </c>
      <c r="H2004" s="94">
        <f t="shared" si="952"/>
        <v>46895</v>
      </c>
      <c r="I2004" s="94">
        <f t="shared" si="956"/>
        <v>46895</v>
      </c>
      <c r="J2004" s="95">
        <f t="shared" si="968"/>
        <v>20</v>
      </c>
      <c r="K2004" s="95">
        <f t="shared" si="949"/>
        <v>10</v>
      </c>
      <c r="L2004" s="8">
        <f t="shared" si="957"/>
        <v>1.0027962100000001</v>
      </c>
      <c r="M2004" s="96">
        <f t="shared" si="958"/>
        <v>1.0056002500000001</v>
      </c>
      <c r="N2004" s="96">
        <f t="shared" si="959"/>
        <v>1.3780781309530308</v>
      </c>
      <c r="O2004" s="89">
        <f t="shared" si="960"/>
        <v>1.38193152</v>
      </c>
      <c r="P2004" s="89">
        <f t="shared" si="961"/>
        <v>0</v>
      </c>
      <c r="Q2004" s="11">
        <f t="shared" si="971"/>
        <v>0</v>
      </c>
      <c r="R2004" s="7">
        <f t="shared" si="969"/>
        <v>0</v>
      </c>
      <c r="S2004" s="89">
        <f t="shared" si="962"/>
        <v>0</v>
      </c>
      <c r="T2004" s="98">
        <f t="shared" si="970"/>
        <v>8.5000000000000006E-2</v>
      </c>
      <c r="U2004" s="97">
        <f t="shared" si="963"/>
        <v>10</v>
      </c>
      <c r="V2004" s="97">
        <v>252</v>
      </c>
      <c r="W2004" s="96">
        <f t="shared" si="964"/>
        <v>1.0032425469999999</v>
      </c>
      <c r="X2004" s="89">
        <f t="shared" si="965"/>
        <v>0</v>
      </c>
      <c r="Y2004" s="137">
        <f t="shared" si="966"/>
        <v>0</v>
      </c>
      <c r="Z2004" s="99" t="str">
        <f t="shared" si="972"/>
        <v>J=</v>
      </c>
      <c r="AA2004" s="94">
        <f t="shared" si="973"/>
        <v>46895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967"/>
        <v>46881</v>
      </c>
      <c r="B2005" s="89">
        <f t="shared" si="953"/>
        <v>0</v>
      </c>
      <c r="C2005" s="89">
        <f t="shared" si="947"/>
        <v>3.1009221856947988E-9</v>
      </c>
      <c r="D2005" s="90">
        <f t="shared" si="954"/>
        <v>7205.03</v>
      </c>
      <c r="E2005" s="91">
        <f t="shared" si="950"/>
        <v>7245.38</v>
      </c>
      <c r="F2005" s="92">
        <f t="shared" si="951"/>
        <v>46832</v>
      </c>
      <c r="G2005" s="93">
        <f t="shared" si="955"/>
        <v>5.6002542668107669E-3</v>
      </c>
      <c r="H2005" s="94">
        <f t="shared" si="952"/>
        <v>46895</v>
      </c>
      <c r="I2005" s="94">
        <f t="shared" si="956"/>
        <v>46895</v>
      </c>
      <c r="J2005" s="95">
        <f t="shared" si="968"/>
        <v>20</v>
      </c>
      <c r="K2005" s="95">
        <f t="shared" si="949"/>
        <v>10</v>
      </c>
      <c r="L2005" s="8">
        <f t="shared" si="957"/>
        <v>1.0027962100000001</v>
      </c>
      <c r="M2005" s="96">
        <f t="shared" si="958"/>
        <v>1.0056002500000001</v>
      </c>
      <c r="N2005" s="96">
        <f t="shared" si="959"/>
        <v>1.3780781309530308</v>
      </c>
      <c r="O2005" s="89">
        <f t="shared" si="960"/>
        <v>1.38193152</v>
      </c>
      <c r="P2005" s="89">
        <f t="shared" si="961"/>
        <v>0</v>
      </c>
      <c r="Q2005" s="11">
        <f t="shared" si="971"/>
        <v>0</v>
      </c>
      <c r="R2005" s="7">
        <f t="shared" si="969"/>
        <v>0</v>
      </c>
      <c r="S2005" s="89">
        <f t="shared" si="962"/>
        <v>0</v>
      </c>
      <c r="T2005" s="98">
        <f t="shared" si="970"/>
        <v>8.5000000000000006E-2</v>
      </c>
      <c r="U2005" s="97">
        <f t="shared" si="963"/>
        <v>10</v>
      </c>
      <c r="V2005" s="97">
        <v>252</v>
      </c>
      <c r="W2005" s="96">
        <f t="shared" si="964"/>
        <v>1.0032425469999999</v>
      </c>
      <c r="X2005" s="89">
        <f t="shared" si="965"/>
        <v>0</v>
      </c>
      <c r="Y2005" s="137">
        <f t="shared" si="966"/>
        <v>0</v>
      </c>
      <c r="Z2005" s="99" t="str">
        <f t="shared" si="972"/>
        <v>J=</v>
      </c>
      <c r="AA2005" s="94">
        <f t="shared" si="973"/>
        <v>46895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967"/>
        <v>46882</v>
      </c>
      <c r="B2006" s="89">
        <f t="shared" si="953"/>
        <v>0</v>
      </c>
      <c r="C2006" s="89">
        <f t="shared" si="947"/>
        <v>3.1009221856947988E-9</v>
      </c>
      <c r="D2006" s="90">
        <f t="shared" si="954"/>
        <v>7205.03</v>
      </c>
      <c r="E2006" s="91">
        <f t="shared" si="950"/>
        <v>7245.38</v>
      </c>
      <c r="F2006" s="92">
        <f t="shared" si="951"/>
        <v>46832</v>
      </c>
      <c r="G2006" s="93">
        <f t="shared" si="955"/>
        <v>5.6002542668107669E-3</v>
      </c>
      <c r="H2006" s="94">
        <f t="shared" si="952"/>
        <v>46895</v>
      </c>
      <c r="I2006" s="94">
        <f t="shared" si="956"/>
        <v>46895</v>
      </c>
      <c r="J2006" s="95">
        <f t="shared" si="968"/>
        <v>20</v>
      </c>
      <c r="K2006" s="95">
        <f t="shared" si="949"/>
        <v>11</v>
      </c>
      <c r="L2006" s="8">
        <f t="shared" si="957"/>
        <v>1.0030762600000001</v>
      </c>
      <c r="M2006" s="96">
        <f t="shared" si="958"/>
        <v>1.0056002500000001</v>
      </c>
      <c r="N2006" s="96">
        <f t="shared" si="959"/>
        <v>1.3780781309530308</v>
      </c>
      <c r="O2006" s="89">
        <f t="shared" si="960"/>
        <v>1.3823174499999999</v>
      </c>
      <c r="P2006" s="89">
        <f t="shared" si="961"/>
        <v>0</v>
      </c>
      <c r="Q2006" s="11">
        <f t="shared" si="971"/>
        <v>0</v>
      </c>
      <c r="R2006" s="7">
        <f t="shared" si="969"/>
        <v>0</v>
      </c>
      <c r="S2006" s="89">
        <f t="shared" si="962"/>
        <v>0</v>
      </c>
      <c r="T2006" s="98">
        <f t="shared" si="970"/>
        <v>8.5000000000000006E-2</v>
      </c>
      <c r="U2006" s="97">
        <f t="shared" si="963"/>
        <v>11</v>
      </c>
      <c r="V2006" s="97">
        <v>252</v>
      </c>
      <c r="W2006" s="96">
        <f t="shared" si="964"/>
        <v>1.0035673789999999</v>
      </c>
      <c r="X2006" s="89">
        <f t="shared" si="965"/>
        <v>0</v>
      </c>
      <c r="Y2006" s="137">
        <f t="shared" si="966"/>
        <v>0</v>
      </c>
      <c r="Z2006" s="99" t="str">
        <f t="shared" si="972"/>
        <v>J=</v>
      </c>
      <c r="AA2006" s="94">
        <f t="shared" si="973"/>
        <v>46895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967"/>
        <v>46883</v>
      </c>
      <c r="B2007" s="89">
        <f t="shared" si="953"/>
        <v>0</v>
      </c>
      <c r="C2007" s="89">
        <f t="shared" si="947"/>
        <v>3.1009221856947988E-9</v>
      </c>
      <c r="D2007" s="90">
        <f t="shared" si="954"/>
        <v>7205.03</v>
      </c>
      <c r="E2007" s="91">
        <f t="shared" si="950"/>
        <v>7245.38</v>
      </c>
      <c r="F2007" s="92">
        <f t="shared" si="951"/>
        <v>46832</v>
      </c>
      <c r="G2007" s="93">
        <f t="shared" si="955"/>
        <v>5.6002542668107669E-3</v>
      </c>
      <c r="H2007" s="94">
        <f t="shared" si="952"/>
        <v>46895</v>
      </c>
      <c r="I2007" s="94">
        <f t="shared" si="956"/>
        <v>46895</v>
      </c>
      <c r="J2007" s="95">
        <f t="shared" si="968"/>
        <v>20</v>
      </c>
      <c r="K2007" s="95">
        <f t="shared" si="949"/>
        <v>12</v>
      </c>
      <c r="L2007" s="8">
        <f t="shared" si="957"/>
        <v>1.00335639</v>
      </c>
      <c r="M2007" s="96">
        <f t="shared" si="958"/>
        <v>1.0056002500000001</v>
      </c>
      <c r="N2007" s="96">
        <f t="shared" si="959"/>
        <v>1.3780781309530308</v>
      </c>
      <c r="O2007" s="89">
        <f t="shared" si="960"/>
        <v>1.3827034899999999</v>
      </c>
      <c r="P2007" s="89">
        <f t="shared" si="961"/>
        <v>0</v>
      </c>
      <c r="Q2007" s="11">
        <f t="shared" si="971"/>
        <v>0</v>
      </c>
      <c r="R2007" s="7">
        <f t="shared" si="969"/>
        <v>0</v>
      </c>
      <c r="S2007" s="89">
        <f t="shared" si="962"/>
        <v>0</v>
      </c>
      <c r="T2007" s="98">
        <f t="shared" si="970"/>
        <v>8.5000000000000006E-2</v>
      </c>
      <c r="U2007" s="97">
        <f t="shared" si="963"/>
        <v>12</v>
      </c>
      <c r="V2007" s="97">
        <v>252</v>
      </c>
      <c r="W2007" s="96">
        <f t="shared" si="964"/>
        <v>1.003892317</v>
      </c>
      <c r="X2007" s="89">
        <f t="shared" si="965"/>
        <v>0</v>
      </c>
      <c r="Y2007" s="137">
        <f t="shared" si="966"/>
        <v>0</v>
      </c>
      <c r="Z2007" s="99" t="str">
        <f t="shared" si="972"/>
        <v>J=</v>
      </c>
      <c r="AA2007" s="94">
        <f t="shared" si="973"/>
        <v>46895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967"/>
        <v>46884</v>
      </c>
      <c r="B2008" s="89">
        <f t="shared" si="953"/>
        <v>0</v>
      </c>
      <c r="C2008" s="89">
        <f t="shared" si="947"/>
        <v>3.1009221856947988E-9</v>
      </c>
      <c r="D2008" s="90">
        <f t="shared" si="954"/>
        <v>7205.03</v>
      </c>
      <c r="E2008" s="91">
        <f t="shared" si="950"/>
        <v>7245.38</v>
      </c>
      <c r="F2008" s="92">
        <f t="shared" si="951"/>
        <v>46832</v>
      </c>
      <c r="G2008" s="93">
        <f t="shared" si="955"/>
        <v>5.6002542668107669E-3</v>
      </c>
      <c r="H2008" s="94">
        <f t="shared" si="952"/>
        <v>46895</v>
      </c>
      <c r="I2008" s="94">
        <f t="shared" si="956"/>
        <v>46895</v>
      </c>
      <c r="J2008" s="95">
        <f t="shared" si="968"/>
        <v>20</v>
      </c>
      <c r="K2008" s="95">
        <f t="shared" si="949"/>
        <v>13</v>
      </c>
      <c r="L2008" s="8">
        <f t="shared" si="957"/>
        <v>1.0036366000000001</v>
      </c>
      <c r="M2008" s="96">
        <f t="shared" si="958"/>
        <v>1.0056002500000001</v>
      </c>
      <c r="N2008" s="96">
        <f t="shared" si="959"/>
        <v>1.3780781309530308</v>
      </c>
      <c r="O2008" s="89">
        <f t="shared" si="960"/>
        <v>1.3830896399999999</v>
      </c>
      <c r="P2008" s="89">
        <f t="shared" si="961"/>
        <v>0</v>
      </c>
      <c r="Q2008" s="11">
        <f t="shared" si="971"/>
        <v>0</v>
      </c>
      <c r="R2008" s="7">
        <f t="shared" si="969"/>
        <v>0</v>
      </c>
      <c r="S2008" s="89">
        <f t="shared" si="962"/>
        <v>0</v>
      </c>
      <c r="T2008" s="98">
        <f t="shared" si="970"/>
        <v>8.5000000000000006E-2</v>
      </c>
      <c r="U2008" s="97">
        <f t="shared" si="963"/>
        <v>13</v>
      </c>
      <c r="V2008" s="97">
        <v>252</v>
      </c>
      <c r="W2008" s="96">
        <f t="shared" si="964"/>
        <v>1.0042173590000001</v>
      </c>
      <c r="X2008" s="89">
        <f t="shared" si="965"/>
        <v>0</v>
      </c>
      <c r="Y2008" s="137">
        <f t="shared" si="966"/>
        <v>0</v>
      </c>
      <c r="Z2008" s="99" t="str">
        <f t="shared" si="972"/>
        <v>J=</v>
      </c>
      <c r="AA2008" s="94">
        <f t="shared" si="973"/>
        <v>46895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967"/>
        <v>46885</v>
      </c>
      <c r="B2009" s="89">
        <f t="shared" si="953"/>
        <v>0</v>
      </c>
      <c r="C2009" s="89">
        <f t="shared" si="947"/>
        <v>3.1009221856947988E-9</v>
      </c>
      <c r="D2009" s="90">
        <f t="shared" si="954"/>
        <v>7205.03</v>
      </c>
      <c r="E2009" s="91">
        <f t="shared" si="950"/>
        <v>7245.38</v>
      </c>
      <c r="F2009" s="92">
        <f t="shared" si="951"/>
        <v>46832</v>
      </c>
      <c r="G2009" s="93">
        <f t="shared" si="955"/>
        <v>5.6002542668107669E-3</v>
      </c>
      <c r="H2009" s="94">
        <f t="shared" si="952"/>
        <v>46895</v>
      </c>
      <c r="I2009" s="94">
        <f t="shared" si="956"/>
        <v>46895</v>
      </c>
      <c r="J2009" s="95">
        <f t="shared" si="968"/>
        <v>20</v>
      </c>
      <c r="K2009" s="95">
        <f t="shared" si="949"/>
        <v>14</v>
      </c>
      <c r="L2009" s="8">
        <f t="shared" si="957"/>
        <v>1.00391689</v>
      </c>
      <c r="M2009" s="96">
        <f t="shared" si="958"/>
        <v>1.0056002500000001</v>
      </c>
      <c r="N2009" s="96">
        <f t="shared" si="959"/>
        <v>1.3780781309530308</v>
      </c>
      <c r="O2009" s="89">
        <f t="shared" si="960"/>
        <v>1.38347591</v>
      </c>
      <c r="P2009" s="89">
        <f t="shared" si="961"/>
        <v>0</v>
      </c>
      <c r="Q2009" s="11">
        <f t="shared" si="971"/>
        <v>0</v>
      </c>
      <c r="R2009" s="7">
        <f t="shared" si="969"/>
        <v>0</v>
      </c>
      <c r="S2009" s="89">
        <f t="shared" si="962"/>
        <v>0</v>
      </c>
      <c r="T2009" s="98">
        <f t="shared" si="970"/>
        <v>8.5000000000000006E-2</v>
      </c>
      <c r="U2009" s="97">
        <f t="shared" si="963"/>
        <v>14</v>
      </c>
      <c r="V2009" s="97">
        <v>252</v>
      </c>
      <c r="W2009" s="96">
        <f t="shared" si="964"/>
        <v>1.0045425079999999</v>
      </c>
      <c r="X2009" s="89">
        <f t="shared" si="965"/>
        <v>0</v>
      </c>
      <c r="Y2009" s="137">
        <f t="shared" si="966"/>
        <v>0</v>
      </c>
      <c r="Z2009" s="99" t="str">
        <f t="shared" si="972"/>
        <v>J=</v>
      </c>
      <c r="AA2009" s="94">
        <f t="shared" si="973"/>
        <v>46895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967"/>
        <v>46886</v>
      </c>
      <c r="B2010" s="89">
        <f t="shared" si="953"/>
        <v>0</v>
      </c>
      <c r="C2010" s="89">
        <f t="shared" si="947"/>
        <v>3.1009221856947988E-9</v>
      </c>
      <c r="D2010" s="90">
        <f t="shared" si="954"/>
        <v>7205.03</v>
      </c>
      <c r="E2010" s="91">
        <f t="shared" si="950"/>
        <v>7245.38</v>
      </c>
      <c r="F2010" s="92">
        <f t="shared" si="951"/>
        <v>46832</v>
      </c>
      <c r="G2010" s="93">
        <f t="shared" si="955"/>
        <v>5.6002542668107669E-3</v>
      </c>
      <c r="H2010" s="94">
        <f t="shared" si="952"/>
        <v>46895</v>
      </c>
      <c r="I2010" s="94">
        <f t="shared" si="956"/>
        <v>46895</v>
      </c>
      <c r="J2010" s="95">
        <f t="shared" si="968"/>
        <v>20</v>
      </c>
      <c r="K2010" s="95">
        <f t="shared" si="949"/>
        <v>15</v>
      </c>
      <c r="L2010" s="8">
        <f t="shared" si="957"/>
        <v>1.00419725</v>
      </c>
      <c r="M2010" s="96">
        <f t="shared" si="958"/>
        <v>1.0056002500000001</v>
      </c>
      <c r="N2010" s="96">
        <f t="shared" si="959"/>
        <v>1.3780781309530308</v>
      </c>
      <c r="O2010" s="89">
        <f t="shared" si="960"/>
        <v>1.3838622599999999</v>
      </c>
      <c r="P2010" s="89">
        <f t="shared" si="961"/>
        <v>0</v>
      </c>
      <c r="Q2010" s="11">
        <f t="shared" si="971"/>
        <v>0</v>
      </c>
      <c r="R2010" s="7">
        <f t="shared" si="969"/>
        <v>0</v>
      </c>
      <c r="S2010" s="89">
        <f t="shared" si="962"/>
        <v>0</v>
      </c>
      <c r="T2010" s="98">
        <f t="shared" si="970"/>
        <v>8.5000000000000006E-2</v>
      </c>
      <c r="U2010" s="97">
        <f t="shared" si="963"/>
        <v>15</v>
      </c>
      <c r="V2010" s="97">
        <v>252</v>
      </c>
      <c r="W2010" s="96">
        <f t="shared" si="964"/>
        <v>1.0048677610000001</v>
      </c>
      <c r="X2010" s="89">
        <f t="shared" si="965"/>
        <v>0</v>
      </c>
      <c r="Y2010" s="137">
        <f t="shared" si="966"/>
        <v>0</v>
      </c>
      <c r="Z2010" s="99" t="str">
        <f t="shared" si="972"/>
        <v>J=</v>
      </c>
      <c r="AA2010" s="94">
        <f t="shared" si="973"/>
        <v>46895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967"/>
        <v>46887</v>
      </c>
      <c r="B2011" s="89">
        <f t="shared" si="953"/>
        <v>0</v>
      </c>
      <c r="C2011" s="89">
        <f t="shared" si="947"/>
        <v>3.1009221856947988E-9</v>
      </c>
      <c r="D2011" s="90">
        <f t="shared" si="954"/>
        <v>7205.03</v>
      </c>
      <c r="E2011" s="91">
        <f t="shared" si="950"/>
        <v>7245.38</v>
      </c>
      <c r="F2011" s="92">
        <f t="shared" si="951"/>
        <v>46832</v>
      </c>
      <c r="G2011" s="93">
        <f t="shared" si="955"/>
        <v>5.6002542668107669E-3</v>
      </c>
      <c r="H2011" s="94">
        <f t="shared" si="952"/>
        <v>46895</v>
      </c>
      <c r="I2011" s="94">
        <f t="shared" si="956"/>
        <v>46895</v>
      </c>
      <c r="J2011" s="95">
        <f t="shared" si="968"/>
        <v>20</v>
      </c>
      <c r="K2011" s="95">
        <f t="shared" si="949"/>
        <v>15</v>
      </c>
      <c r="L2011" s="8">
        <f t="shared" si="957"/>
        <v>1.00419725</v>
      </c>
      <c r="M2011" s="96">
        <f t="shared" si="958"/>
        <v>1.0056002500000001</v>
      </c>
      <c r="N2011" s="96">
        <f t="shared" si="959"/>
        <v>1.3780781309530308</v>
      </c>
      <c r="O2011" s="89">
        <f t="shared" si="960"/>
        <v>1.3838622599999999</v>
      </c>
      <c r="P2011" s="89">
        <f t="shared" si="961"/>
        <v>0</v>
      </c>
      <c r="Q2011" s="11">
        <f t="shared" si="971"/>
        <v>0</v>
      </c>
      <c r="R2011" s="7">
        <f t="shared" si="969"/>
        <v>0</v>
      </c>
      <c r="S2011" s="89">
        <f t="shared" si="962"/>
        <v>0</v>
      </c>
      <c r="T2011" s="98">
        <f t="shared" si="970"/>
        <v>8.5000000000000006E-2</v>
      </c>
      <c r="U2011" s="97">
        <f t="shared" si="963"/>
        <v>15</v>
      </c>
      <c r="V2011" s="97">
        <v>252</v>
      </c>
      <c r="W2011" s="96">
        <f t="shared" si="964"/>
        <v>1.0048677610000001</v>
      </c>
      <c r="X2011" s="89">
        <f t="shared" si="965"/>
        <v>0</v>
      </c>
      <c r="Y2011" s="137">
        <f t="shared" si="966"/>
        <v>0</v>
      </c>
      <c r="Z2011" s="99" t="str">
        <f t="shared" si="972"/>
        <v>J=</v>
      </c>
      <c r="AA2011" s="94">
        <f t="shared" si="973"/>
        <v>46895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967"/>
        <v>46888</v>
      </c>
      <c r="B2012" s="89">
        <f t="shared" si="953"/>
        <v>0</v>
      </c>
      <c r="C2012" s="89">
        <f t="shared" si="947"/>
        <v>3.1009221856947988E-9</v>
      </c>
      <c r="D2012" s="90">
        <f t="shared" si="954"/>
        <v>7205.03</v>
      </c>
      <c r="E2012" s="91">
        <f t="shared" si="950"/>
        <v>7245.38</v>
      </c>
      <c r="F2012" s="92">
        <f t="shared" si="951"/>
        <v>46832</v>
      </c>
      <c r="G2012" s="93">
        <f t="shared" si="955"/>
        <v>5.6002542668107669E-3</v>
      </c>
      <c r="H2012" s="94">
        <f t="shared" si="952"/>
        <v>46895</v>
      </c>
      <c r="I2012" s="94">
        <f t="shared" si="956"/>
        <v>46895</v>
      </c>
      <c r="J2012" s="95">
        <f t="shared" si="968"/>
        <v>20</v>
      </c>
      <c r="K2012" s="95">
        <f t="shared" si="949"/>
        <v>15</v>
      </c>
      <c r="L2012" s="8">
        <f t="shared" si="957"/>
        <v>1.00419725</v>
      </c>
      <c r="M2012" s="96">
        <f t="shared" si="958"/>
        <v>1.0056002500000001</v>
      </c>
      <c r="N2012" s="96">
        <f t="shared" si="959"/>
        <v>1.3780781309530308</v>
      </c>
      <c r="O2012" s="89">
        <f t="shared" si="960"/>
        <v>1.3838622599999999</v>
      </c>
      <c r="P2012" s="89">
        <f t="shared" si="961"/>
        <v>0</v>
      </c>
      <c r="Q2012" s="11">
        <f t="shared" si="971"/>
        <v>0</v>
      </c>
      <c r="R2012" s="7">
        <f t="shared" si="969"/>
        <v>0</v>
      </c>
      <c r="S2012" s="89">
        <f t="shared" si="962"/>
        <v>0</v>
      </c>
      <c r="T2012" s="98">
        <f t="shared" si="970"/>
        <v>8.5000000000000006E-2</v>
      </c>
      <c r="U2012" s="97">
        <f t="shared" si="963"/>
        <v>15</v>
      </c>
      <c r="V2012" s="97">
        <v>252</v>
      </c>
      <c r="W2012" s="96">
        <f t="shared" si="964"/>
        <v>1.0048677610000001</v>
      </c>
      <c r="X2012" s="89">
        <f t="shared" si="965"/>
        <v>0</v>
      </c>
      <c r="Y2012" s="137">
        <f t="shared" si="966"/>
        <v>0</v>
      </c>
      <c r="Z2012" s="99" t="str">
        <f t="shared" si="972"/>
        <v>J=</v>
      </c>
      <c r="AA2012" s="94">
        <f t="shared" si="973"/>
        <v>46895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967"/>
        <v>46889</v>
      </c>
      <c r="B2013" s="89">
        <f t="shared" si="953"/>
        <v>0</v>
      </c>
      <c r="C2013" s="89">
        <f t="shared" si="947"/>
        <v>3.1009221856947988E-9</v>
      </c>
      <c r="D2013" s="90">
        <f t="shared" si="954"/>
        <v>7205.03</v>
      </c>
      <c r="E2013" s="91">
        <f t="shared" si="950"/>
        <v>7245.38</v>
      </c>
      <c r="F2013" s="92">
        <f t="shared" si="951"/>
        <v>46832</v>
      </c>
      <c r="G2013" s="93">
        <f t="shared" si="955"/>
        <v>5.6002542668107669E-3</v>
      </c>
      <c r="H2013" s="94">
        <f t="shared" si="952"/>
        <v>46895</v>
      </c>
      <c r="I2013" s="94">
        <f t="shared" si="956"/>
        <v>46895</v>
      </c>
      <c r="J2013" s="95">
        <f t="shared" si="968"/>
        <v>20</v>
      </c>
      <c r="K2013" s="95">
        <f t="shared" si="949"/>
        <v>16</v>
      </c>
      <c r="L2013" s="8">
        <f t="shared" si="957"/>
        <v>1.0044776900000001</v>
      </c>
      <c r="M2013" s="96">
        <f t="shared" si="958"/>
        <v>1.0056002500000001</v>
      </c>
      <c r="N2013" s="96">
        <f t="shared" si="959"/>
        <v>1.3780781309530308</v>
      </c>
      <c r="O2013" s="89">
        <f t="shared" si="960"/>
        <v>1.3842487299999999</v>
      </c>
      <c r="P2013" s="89">
        <f t="shared" si="961"/>
        <v>0</v>
      </c>
      <c r="Q2013" s="11">
        <f t="shared" si="971"/>
        <v>0</v>
      </c>
      <c r="R2013" s="7">
        <f t="shared" si="969"/>
        <v>0</v>
      </c>
      <c r="S2013" s="89">
        <f t="shared" si="962"/>
        <v>0</v>
      </c>
      <c r="T2013" s="98">
        <f t="shared" si="970"/>
        <v>8.5000000000000006E-2</v>
      </c>
      <c r="U2013" s="97">
        <f t="shared" si="963"/>
        <v>16</v>
      </c>
      <c r="V2013" s="97">
        <v>252</v>
      </c>
      <c r="W2013" s="96">
        <f t="shared" si="964"/>
        <v>1.0051931190000001</v>
      </c>
      <c r="X2013" s="89">
        <f t="shared" si="965"/>
        <v>0</v>
      </c>
      <c r="Y2013" s="137">
        <f t="shared" si="966"/>
        <v>0</v>
      </c>
      <c r="Z2013" s="99" t="str">
        <f t="shared" si="972"/>
        <v>J=</v>
      </c>
      <c r="AA2013" s="94">
        <f t="shared" si="973"/>
        <v>46895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967"/>
        <v>46890</v>
      </c>
      <c r="B2014" s="89">
        <f t="shared" si="953"/>
        <v>0</v>
      </c>
      <c r="C2014" s="89">
        <f t="shared" si="947"/>
        <v>3.1009221856947988E-9</v>
      </c>
      <c r="D2014" s="90">
        <f t="shared" si="954"/>
        <v>7205.03</v>
      </c>
      <c r="E2014" s="91">
        <f t="shared" si="950"/>
        <v>7245.38</v>
      </c>
      <c r="F2014" s="92">
        <f t="shared" si="951"/>
        <v>46832</v>
      </c>
      <c r="G2014" s="93">
        <f t="shared" si="955"/>
        <v>5.6002542668107669E-3</v>
      </c>
      <c r="H2014" s="94">
        <f t="shared" si="952"/>
        <v>46895</v>
      </c>
      <c r="I2014" s="94">
        <f t="shared" si="956"/>
        <v>46895</v>
      </c>
      <c r="J2014" s="95">
        <f t="shared" si="968"/>
        <v>20</v>
      </c>
      <c r="K2014" s="95">
        <f t="shared" si="949"/>
        <v>17</v>
      </c>
      <c r="L2014" s="8">
        <f t="shared" si="957"/>
        <v>1.00475822</v>
      </c>
      <c r="M2014" s="96">
        <f t="shared" si="958"/>
        <v>1.0056002500000001</v>
      </c>
      <c r="N2014" s="96">
        <f t="shared" si="959"/>
        <v>1.3780781309530308</v>
      </c>
      <c r="O2014" s="89">
        <f t="shared" si="960"/>
        <v>1.3846353199999999</v>
      </c>
      <c r="P2014" s="89">
        <f t="shared" si="961"/>
        <v>0</v>
      </c>
      <c r="Q2014" s="11">
        <f t="shared" si="971"/>
        <v>0</v>
      </c>
      <c r="R2014" s="7">
        <f t="shared" si="969"/>
        <v>0</v>
      </c>
      <c r="S2014" s="89">
        <f t="shared" si="962"/>
        <v>0</v>
      </c>
      <c r="T2014" s="98">
        <f t="shared" si="970"/>
        <v>8.5000000000000006E-2</v>
      </c>
      <c r="U2014" s="97">
        <f t="shared" si="963"/>
        <v>17</v>
      </c>
      <c r="V2014" s="97">
        <v>252</v>
      </c>
      <c r="W2014" s="96">
        <f t="shared" si="964"/>
        <v>1.005518583</v>
      </c>
      <c r="X2014" s="89">
        <f t="shared" si="965"/>
        <v>0</v>
      </c>
      <c r="Y2014" s="137">
        <f t="shared" si="966"/>
        <v>0</v>
      </c>
      <c r="Z2014" s="99" t="str">
        <f t="shared" si="972"/>
        <v>J=</v>
      </c>
      <c r="AA2014" s="94">
        <f t="shared" si="973"/>
        <v>46895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967"/>
        <v>46891</v>
      </c>
      <c r="B2015" s="89">
        <f t="shared" si="953"/>
        <v>0</v>
      </c>
      <c r="C2015" s="89">
        <f t="shared" si="947"/>
        <v>3.1009221856947988E-9</v>
      </c>
      <c r="D2015" s="90">
        <f t="shared" si="954"/>
        <v>7205.03</v>
      </c>
      <c r="E2015" s="91">
        <f t="shared" si="950"/>
        <v>7245.38</v>
      </c>
      <c r="F2015" s="92">
        <f t="shared" si="951"/>
        <v>46832</v>
      </c>
      <c r="G2015" s="93">
        <f t="shared" si="955"/>
        <v>5.6002542668107669E-3</v>
      </c>
      <c r="H2015" s="94">
        <f t="shared" si="952"/>
        <v>46895</v>
      </c>
      <c r="I2015" s="94">
        <f t="shared" si="956"/>
        <v>46895</v>
      </c>
      <c r="J2015" s="95">
        <f t="shared" si="968"/>
        <v>20</v>
      </c>
      <c r="K2015" s="95">
        <f t="shared" si="949"/>
        <v>18</v>
      </c>
      <c r="L2015" s="8">
        <f t="shared" si="957"/>
        <v>1.00503882</v>
      </c>
      <c r="M2015" s="96">
        <f t="shared" si="958"/>
        <v>1.0056002500000001</v>
      </c>
      <c r="N2015" s="96">
        <f t="shared" si="959"/>
        <v>1.3780781309530308</v>
      </c>
      <c r="O2015" s="89">
        <f t="shared" si="960"/>
        <v>1.3850220099999999</v>
      </c>
      <c r="P2015" s="89">
        <f t="shared" si="961"/>
        <v>0</v>
      </c>
      <c r="Q2015" s="11">
        <f t="shared" si="971"/>
        <v>0</v>
      </c>
      <c r="R2015" s="7">
        <f t="shared" si="969"/>
        <v>0</v>
      </c>
      <c r="S2015" s="89">
        <f t="shared" si="962"/>
        <v>0</v>
      </c>
      <c r="T2015" s="98">
        <f t="shared" si="970"/>
        <v>8.5000000000000006E-2</v>
      </c>
      <c r="U2015" s="97">
        <f t="shared" si="963"/>
        <v>18</v>
      </c>
      <c r="V2015" s="97">
        <v>252</v>
      </c>
      <c r="W2015" s="96">
        <f t="shared" si="964"/>
        <v>1.005844153</v>
      </c>
      <c r="X2015" s="89">
        <f t="shared" si="965"/>
        <v>0</v>
      </c>
      <c r="Y2015" s="137">
        <f t="shared" si="966"/>
        <v>0</v>
      </c>
      <c r="Z2015" s="99" t="str">
        <f t="shared" si="972"/>
        <v>J=</v>
      </c>
      <c r="AA2015" s="94">
        <f t="shared" si="973"/>
        <v>46895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967"/>
        <v>46892</v>
      </c>
      <c r="B2016" s="89">
        <f t="shared" si="953"/>
        <v>0</v>
      </c>
      <c r="C2016" s="89">
        <f t="shared" si="947"/>
        <v>3.1009221856947988E-9</v>
      </c>
      <c r="D2016" s="90">
        <f t="shared" si="954"/>
        <v>7205.03</v>
      </c>
      <c r="E2016" s="91">
        <f t="shared" si="950"/>
        <v>7245.38</v>
      </c>
      <c r="F2016" s="92">
        <f t="shared" si="951"/>
        <v>46832</v>
      </c>
      <c r="G2016" s="93">
        <f t="shared" si="955"/>
        <v>5.6002542668107669E-3</v>
      </c>
      <c r="H2016" s="94">
        <f t="shared" si="952"/>
        <v>46895</v>
      </c>
      <c r="I2016" s="94">
        <f t="shared" si="956"/>
        <v>46895</v>
      </c>
      <c r="J2016" s="95">
        <f t="shared" si="968"/>
        <v>20</v>
      </c>
      <c r="K2016" s="95">
        <f t="shared" si="949"/>
        <v>19</v>
      </c>
      <c r="L2016" s="8">
        <f t="shared" si="957"/>
        <v>1.00531949</v>
      </c>
      <c r="M2016" s="96">
        <f t="shared" si="958"/>
        <v>1.0056002500000001</v>
      </c>
      <c r="N2016" s="96">
        <f t="shared" si="959"/>
        <v>1.3780781309530308</v>
      </c>
      <c r="O2016" s="89">
        <f t="shared" si="960"/>
        <v>1.3854088</v>
      </c>
      <c r="P2016" s="89">
        <f t="shared" si="961"/>
        <v>0</v>
      </c>
      <c r="Q2016" s="11">
        <f t="shared" si="971"/>
        <v>0</v>
      </c>
      <c r="R2016" s="7">
        <f t="shared" si="969"/>
        <v>0</v>
      </c>
      <c r="S2016" s="89">
        <f t="shared" si="962"/>
        <v>0</v>
      </c>
      <c r="T2016" s="98">
        <f t="shared" si="970"/>
        <v>8.5000000000000006E-2</v>
      </c>
      <c r="U2016" s="97">
        <f t="shared" si="963"/>
        <v>19</v>
      </c>
      <c r="V2016" s="97">
        <v>252</v>
      </c>
      <c r="W2016" s="96">
        <f t="shared" si="964"/>
        <v>1.0061698269999999</v>
      </c>
      <c r="X2016" s="89">
        <f t="shared" si="965"/>
        <v>0</v>
      </c>
      <c r="Y2016" s="137">
        <f t="shared" si="966"/>
        <v>0</v>
      </c>
      <c r="Z2016" s="99" t="str">
        <f t="shared" si="972"/>
        <v>J=</v>
      </c>
      <c r="AA2016" s="94">
        <f t="shared" si="973"/>
        <v>46895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967"/>
        <v>46893</v>
      </c>
      <c r="B2017" s="89">
        <f t="shared" si="953"/>
        <v>0</v>
      </c>
      <c r="C2017" s="89">
        <f t="shared" si="947"/>
        <v>3.1009221856947988E-9</v>
      </c>
      <c r="D2017" s="90">
        <f t="shared" si="954"/>
        <v>7205.03</v>
      </c>
      <c r="E2017" s="91">
        <f t="shared" si="950"/>
        <v>7245.38</v>
      </c>
      <c r="F2017" s="92">
        <f t="shared" si="951"/>
        <v>46832</v>
      </c>
      <c r="G2017" s="93">
        <f t="shared" si="955"/>
        <v>5.6002542668107669E-3</v>
      </c>
      <c r="H2017" s="94">
        <f t="shared" si="952"/>
        <v>46924</v>
      </c>
      <c r="I2017" s="94">
        <f t="shared" si="956"/>
        <v>46895</v>
      </c>
      <c r="J2017" s="95">
        <f t="shared" si="968"/>
        <v>20</v>
      </c>
      <c r="K2017" s="95">
        <f t="shared" si="949"/>
        <v>20</v>
      </c>
      <c r="L2017" s="8">
        <f t="shared" si="957"/>
        <v>1.0056002500000001</v>
      </c>
      <c r="M2017" s="96">
        <f t="shared" si="958"/>
        <v>1.0056002500000001</v>
      </c>
      <c r="N2017" s="96">
        <f t="shared" si="959"/>
        <v>1.3780781309530308</v>
      </c>
      <c r="O2017" s="89">
        <f t="shared" si="960"/>
        <v>1.38579571</v>
      </c>
      <c r="P2017" s="89">
        <f t="shared" si="961"/>
        <v>0</v>
      </c>
      <c r="Q2017" s="11">
        <f t="shared" si="971"/>
        <v>0</v>
      </c>
      <c r="R2017" s="7">
        <f t="shared" si="969"/>
        <v>0</v>
      </c>
      <c r="S2017" s="89">
        <f t="shared" si="962"/>
        <v>0</v>
      </c>
      <c r="T2017" s="98">
        <f t="shared" si="970"/>
        <v>8.5000000000000006E-2</v>
      </c>
      <c r="U2017" s="97">
        <f t="shared" si="963"/>
        <v>20</v>
      </c>
      <c r="V2017" s="97">
        <v>252</v>
      </c>
      <c r="W2017" s="96">
        <f t="shared" si="964"/>
        <v>1.006495608</v>
      </c>
      <c r="X2017" s="89">
        <f t="shared" si="965"/>
        <v>0</v>
      </c>
      <c r="Y2017" s="137">
        <f t="shared" si="966"/>
        <v>0</v>
      </c>
      <c r="Z2017" s="99" t="str">
        <f t="shared" si="972"/>
        <v>J=</v>
      </c>
      <c r="AA2017" s="94">
        <f t="shared" si="973"/>
        <v>46895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967"/>
        <v>46894</v>
      </c>
      <c r="B2018" s="89">
        <f t="shared" ref="B2018:B2081" si="974">(P2018+X2018)</f>
        <v>0</v>
      </c>
      <c r="C2018" s="89">
        <f t="shared" si="947"/>
        <v>3.1009221856947988E-9</v>
      </c>
      <c r="D2018" s="90">
        <f t="shared" ref="D2018:D2081" si="975">IF(E2018=E2017,D2017,E2017)</f>
        <v>7205.03</v>
      </c>
      <c r="E2018" s="91">
        <f t="shared" si="950"/>
        <v>7245.38</v>
      </c>
      <c r="F2018" s="92">
        <f t="shared" si="951"/>
        <v>46832</v>
      </c>
      <c r="G2018" s="93">
        <f t="shared" ref="G2018:G2081" si="976">(E2018/D2018)-1</f>
        <v>5.6002542668107669E-3</v>
      </c>
      <c r="H2018" s="94">
        <f t="shared" ref="H2018:H2081" si="977">IF(DAY(A2018)=H$9,VLOOKUP(A2018,AH$118:AN$450,4),H2017)</f>
        <v>46924</v>
      </c>
      <c r="I2018" s="94">
        <f t="shared" ref="I2018:I2081" si="978">IF(A2018&gt;I2017,H2018,I2017)</f>
        <v>46895</v>
      </c>
      <c r="J2018" s="95">
        <f t="shared" si="968"/>
        <v>20</v>
      </c>
      <c r="K2018" s="95">
        <f t="shared" si="949"/>
        <v>20</v>
      </c>
      <c r="L2018" s="8">
        <f t="shared" ref="L2018:L2081" si="979">IF(E2018&lt;D2018,1,TRUNC((E2018/D2018)^TRUNC((K2018/J2018),9),8))</f>
        <v>1.0056002500000001</v>
      </c>
      <c r="M2018" s="96">
        <f t="shared" ref="M2018:M2081" si="980">IF(I2018&gt;I2017,L2017,M2017)</f>
        <v>1.0056002500000001</v>
      </c>
      <c r="N2018" s="96">
        <f t="shared" ref="N2018:N2081" si="981">IF(I2018&gt;I2017,N2017*M2018,N2017)</f>
        <v>1.3780781309530308</v>
      </c>
      <c r="O2018" s="89">
        <f t="shared" ref="O2018:O2081" si="982">TRUNC(TRUNC((L2018*N2018),15),8)</f>
        <v>1.38579571</v>
      </c>
      <c r="P2018" s="89">
        <f t="shared" ref="P2018:P2081" si="983">TRUNC(C2018*O2018,8)</f>
        <v>0</v>
      </c>
      <c r="Q2018" s="11">
        <f t="shared" si="971"/>
        <v>0</v>
      </c>
      <c r="R2018" s="7">
        <f t="shared" si="969"/>
        <v>0</v>
      </c>
      <c r="S2018" s="89">
        <f t="shared" ref="S2018:S2081" si="984">IF(R2018&gt;0,TRUNC(R2018*P2018,8),0)</f>
        <v>0</v>
      </c>
      <c r="T2018" s="98">
        <f t="shared" si="970"/>
        <v>8.5000000000000006E-2</v>
      </c>
      <c r="U2018" s="97">
        <f t="shared" ref="U2018:U2081" si="985">IF(Q2017&gt;0,1,IF(K2018=K2017,U2017,U2017+1))</f>
        <v>20</v>
      </c>
      <c r="V2018" s="97">
        <v>252</v>
      </c>
      <c r="W2018" s="96">
        <f t="shared" ref="W2018:W2081" si="986">ROUND((1+T2018)^TRUNC((U2018/V2018),9),9)</f>
        <v>1.006495608</v>
      </c>
      <c r="X2018" s="89">
        <f t="shared" ref="X2018:X2081" si="987">TRUNC((P2018*(W2018-1)),8)</f>
        <v>0</v>
      </c>
      <c r="Y2018" s="137">
        <f t="shared" si="966"/>
        <v>0</v>
      </c>
      <c r="Z2018" s="99" t="str">
        <f t="shared" si="972"/>
        <v>J=</v>
      </c>
      <c r="AA2018" s="94">
        <f t="shared" si="973"/>
        <v>46895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967"/>
        <v>46895</v>
      </c>
      <c r="B2019" s="89">
        <f t="shared" si="974"/>
        <v>0</v>
      </c>
      <c r="C2019" s="89">
        <f t="shared" si="947"/>
        <v>3.1009221856947988E-9</v>
      </c>
      <c r="D2019" s="90">
        <f t="shared" si="975"/>
        <v>7205.03</v>
      </c>
      <c r="E2019" s="91">
        <f t="shared" si="950"/>
        <v>7245.38</v>
      </c>
      <c r="F2019" s="92">
        <f t="shared" si="951"/>
        <v>46832</v>
      </c>
      <c r="G2019" s="93">
        <f t="shared" si="976"/>
        <v>5.6002542668107669E-3</v>
      </c>
      <c r="H2019" s="94">
        <f t="shared" si="977"/>
        <v>46924</v>
      </c>
      <c r="I2019" s="94">
        <f t="shared" si="978"/>
        <v>46895</v>
      </c>
      <c r="J2019" s="95">
        <f t="shared" si="968"/>
        <v>20</v>
      </c>
      <c r="K2019" s="95">
        <f t="shared" si="949"/>
        <v>20</v>
      </c>
      <c r="L2019" s="8">
        <f t="shared" si="979"/>
        <v>1.0056002500000001</v>
      </c>
      <c r="M2019" s="96">
        <f t="shared" si="980"/>
        <v>1.0056002500000001</v>
      </c>
      <c r="N2019" s="96">
        <f t="shared" si="981"/>
        <v>1.3780781309530308</v>
      </c>
      <c r="O2019" s="89">
        <f t="shared" si="982"/>
        <v>1.38579571</v>
      </c>
      <c r="P2019" s="89">
        <f t="shared" si="983"/>
        <v>0</v>
      </c>
      <c r="Q2019" s="11">
        <f t="shared" si="971"/>
        <v>66</v>
      </c>
      <c r="R2019" s="7">
        <f t="shared" si="969"/>
        <v>0.33068900000000001</v>
      </c>
      <c r="S2019" s="89">
        <f t="shared" si="984"/>
        <v>0</v>
      </c>
      <c r="T2019" s="98">
        <f t="shared" si="970"/>
        <v>8.5000000000000006E-2</v>
      </c>
      <c r="U2019" s="97">
        <f t="shared" si="985"/>
        <v>20</v>
      </c>
      <c r="V2019" s="97">
        <v>252</v>
      </c>
      <c r="W2019" s="96">
        <f t="shared" si="986"/>
        <v>1.006495608</v>
      </c>
      <c r="X2019" s="89">
        <f t="shared" si="987"/>
        <v>0</v>
      </c>
      <c r="Y2019" s="137">
        <f t="shared" si="966"/>
        <v>0</v>
      </c>
      <c r="Z2019" s="99" t="str">
        <f t="shared" si="972"/>
        <v>J=</v>
      </c>
      <c r="AA2019" s="94">
        <f t="shared" si="973"/>
        <v>46895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967"/>
        <v>46896</v>
      </c>
      <c r="B2020" s="89">
        <f t="shared" si="974"/>
        <v>0</v>
      </c>
      <c r="C2020" s="89">
        <f t="shared" si="947"/>
        <v>3.1009221856947988E-9</v>
      </c>
      <c r="D2020" s="90">
        <f t="shared" si="975"/>
        <v>7205.03</v>
      </c>
      <c r="E2020" s="91">
        <f t="shared" si="950"/>
        <v>7245.38</v>
      </c>
      <c r="F2020" s="92">
        <f t="shared" si="951"/>
        <v>46865</v>
      </c>
      <c r="G2020" s="93">
        <f t="shared" si="976"/>
        <v>5.6002542668107669E-3</v>
      </c>
      <c r="H2020" s="94">
        <f t="shared" si="977"/>
        <v>46924</v>
      </c>
      <c r="I2020" s="94">
        <f t="shared" si="978"/>
        <v>46924</v>
      </c>
      <c r="J2020" s="95">
        <f t="shared" si="968"/>
        <v>20</v>
      </c>
      <c r="K2020" s="95">
        <f t="shared" si="949"/>
        <v>1</v>
      </c>
      <c r="L2020" s="8">
        <f t="shared" si="979"/>
        <v>1.0002792700000001</v>
      </c>
      <c r="M2020" s="96">
        <f t="shared" si="980"/>
        <v>1.0056002500000001</v>
      </c>
      <c r="N2020" s="96">
        <f t="shared" si="981"/>
        <v>1.3857957130059007</v>
      </c>
      <c r="O2020" s="89">
        <f t="shared" si="982"/>
        <v>1.3861827200000001</v>
      </c>
      <c r="P2020" s="89">
        <f t="shared" si="983"/>
        <v>0</v>
      </c>
      <c r="Q2020" s="11">
        <f t="shared" si="971"/>
        <v>0</v>
      </c>
      <c r="R2020" s="7">
        <f t="shared" si="969"/>
        <v>0</v>
      </c>
      <c r="S2020" s="89">
        <f t="shared" si="984"/>
        <v>0</v>
      </c>
      <c r="T2020" s="98">
        <f t="shared" si="970"/>
        <v>8.5000000000000006E-2</v>
      </c>
      <c r="U2020" s="97">
        <f t="shared" si="985"/>
        <v>1</v>
      </c>
      <c r="V2020" s="97">
        <v>252</v>
      </c>
      <c r="W2020" s="96">
        <f t="shared" si="986"/>
        <v>1.0003237819999999</v>
      </c>
      <c r="X2020" s="89">
        <f t="shared" si="987"/>
        <v>0</v>
      </c>
      <c r="Y2020" s="137">
        <f t="shared" si="966"/>
        <v>0</v>
      </c>
      <c r="Z2020" s="99" t="str">
        <f t="shared" si="972"/>
        <v>J=</v>
      </c>
      <c r="AA2020" s="94">
        <f t="shared" si="973"/>
        <v>46924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967"/>
        <v>46897</v>
      </c>
      <c r="B2021" s="89">
        <f t="shared" si="974"/>
        <v>0</v>
      </c>
      <c r="C2021" s="89">
        <f t="shared" si="947"/>
        <v>3.1009221856947988E-9</v>
      </c>
      <c r="D2021" s="90">
        <f t="shared" si="975"/>
        <v>7205.03</v>
      </c>
      <c r="E2021" s="91">
        <f t="shared" si="950"/>
        <v>7245.38</v>
      </c>
      <c r="F2021" s="92">
        <f t="shared" si="951"/>
        <v>46865</v>
      </c>
      <c r="G2021" s="93">
        <f t="shared" si="976"/>
        <v>5.6002542668107669E-3</v>
      </c>
      <c r="H2021" s="94">
        <f t="shared" si="977"/>
        <v>46924</v>
      </c>
      <c r="I2021" s="94">
        <f t="shared" si="978"/>
        <v>46924</v>
      </c>
      <c r="J2021" s="95">
        <f t="shared" si="968"/>
        <v>20</v>
      </c>
      <c r="K2021" s="95">
        <f t="shared" si="949"/>
        <v>2</v>
      </c>
      <c r="L2021" s="8">
        <f t="shared" si="979"/>
        <v>1.0005586099999999</v>
      </c>
      <c r="M2021" s="96">
        <f t="shared" si="980"/>
        <v>1.0056002500000001</v>
      </c>
      <c r="N2021" s="96">
        <f t="shared" si="981"/>
        <v>1.3857957130059007</v>
      </c>
      <c r="O2021" s="89">
        <f t="shared" si="982"/>
        <v>1.38656983</v>
      </c>
      <c r="P2021" s="89">
        <f t="shared" si="983"/>
        <v>0</v>
      </c>
      <c r="Q2021" s="11">
        <f t="shared" si="971"/>
        <v>0</v>
      </c>
      <c r="R2021" s="7">
        <f t="shared" si="969"/>
        <v>0</v>
      </c>
      <c r="S2021" s="89">
        <f t="shared" si="984"/>
        <v>0</v>
      </c>
      <c r="T2021" s="98">
        <f t="shared" si="970"/>
        <v>8.5000000000000006E-2</v>
      </c>
      <c r="U2021" s="97">
        <f t="shared" si="985"/>
        <v>2</v>
      </c>
      <c r="V2021" s="97">
        <v>252</v>
      </c>
      <c r="W2021" s="96">
        <f t="shared" si="986"/>
        <v>1.00064767</v>
      </c>
      <c r="X2021" s="89">
        <f t="shared" si="987"/>
        <v>0</v>
      </c>
      <c r="Y2021" s="137">
        <f t="shared" si="966"/>
        <v>0</v>
      </c>
      <c r="Z2021" s="99" t="str">
        <f t="shared" si="972"/>
        <v>J=</v>
      </c>
      <c r="AA2021" s="94">
        <f t="shared" si="973"/>
        <v>46924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967"/>
        <v>46898</v>
      </c>
      <c r="B2022" s="89">
        <f t="shared" si="974"/>
        <v>0</v>
      </c>
      <c r="C2022" s="89">
        <f t="shared" si="947"/>
        <v>3.1009221856947988E-9</v>
      </c>
      <c r="D2022" s="90">
        <f t="shared" si="975"/>
        <v>7205.03</v>
      </c>
      <c r="E2022" s="91">
        <f t="shared" si="950"/>
        <v>7245.38</v>
      </c>
      <c r="F2022" s="92">
        <f t="shared" si="951"/>
        <v>46865</v>
      </c>
      <c r="G2022" s="93">
        <f t="shared" si="976"/>
        <v>5.6002542668107669E-3</v>
      </c>
      <c r="H2022" s="94">
        <f t="shared" si="977"/>
        <v>46924</v>
      </c>
      <c r="I2022" s="94">
        <f t="shared" si="978"/>
        <v>46924</v>
      </c>
      <c r="J2022" s="95">
        <f t="shared" si="968"/>
        <v>20</v>
      </c>
      <c r="K2022" s="95">
        <f t="shared" si="949"/>
        <v>3</v>
      </c>
      <c r="L2022" s="8">
        <f t="shared" si="979"/>
        <v>1.0008380400000001</v>
      </c>
      <c r="M2022" s="96">
        <f t="shared" si="980"/>
        <v>1.0056002500000001</v>
      </c>
      <c r="N2022" s="96">
        <f t="shared" si="981"/>
        <v>1.3857957130059007</v>
      </c>
      <c r="O2022" s="89">
        <f t="shared" si="982"/>
        <v>1.3869570600000001</v>
      </c>
      <c r="P2022" s="89">
        <f t="shared" si="983"/>
        <v>0</v>
      </c>
      <c r="Q2022" s="11">
        <f t="shared" si="971"/>
        <v>0</v>
      </c>
      <c r="R2022" s="7">
        <f t="shared" si="969"/>
        <v>0</v>
      </c>
      <c r="S2022" s="89">
        <f t="shared" si="984"/>
        <v>0</v>
      </c>
      <c r="T2022" s="98">
        <f t="shared" si="970"/>
        <v>8.5000000000000006E-2</v>
      </c>
      <c r="U2022" s="97">
        <f t="shared" si="985"/>
        <v>3</v>
      </c>
      <c r="V2022" s="97">
        <v>252</v>
      </c>
      <c r="W2022" s="96">
        <f t="shared" si="986"/>
        <v>1.000971662</v>
      </c>
      <c r="X2022" s="89">
        <f t="shared" si="987"/>
        <v>0</v>
      </c>
      <c r="Y2022" s="137">
        <f t="shared" si="966"/>
        <v>0</v>
      </c>
      <c r="Z2022" s="99" t="str">
        <f t="shared" si="972"/>
        <v>J=</v>
      </c>
      <c r="AA2022" s="94">
        <f t="shared" si="973"/>
        <v>46924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967"/>
        <v>46899</v>
      </c>
      <c r="B2023" s="89">
        <f t="shared" si="974"/>
        <v>0</v>
      </c>
      <c r="C2023" s="89">
        <f t="shared" si="947"/>
        <v>3.1009221856947988E-9</v>
      </c>
      <c r="D2023" s="90">
        <f t="shared" si="975"/>
        <v>7205.03</v>
      </c>
      <c r="E2023" s="91">
        <f t="shared" si="950"/>
        <v>7245.38</v>
      </c>
      <c r="F2023" s="92">
        <f t="shared" si="951"/>
        <v>46865</v>
      </c>
      <c r="G2023" s="93">
        <f t="shared" si="976"/>
        <v>5.6002542668107669E-3</v>
      </c>
      <c r="H2023" s="94">
        <f t="shared" si="977"/>
        <v>46924</v>
      </c>
      <c r="I2023" s="94">
        <f t="shared" si="978"/>
        <v>46924</v>
      </c>
      <c r="J2023" s="95">
        <f t="shared" si="968"/>
        <v>20</v>
      </c>
      <c r="K2023" s="95">
        <f t="shared" si="949"/>
        <v>4</v>
      </c>
      <c r="L2023" s="8">
        <f t="shared" si="979"/>
        <v>1.00111755</v>
      </c>
      <c r="M2023" s="96">
        <f t="shared" si="980"/>
        <v>1.0056002500000001</v>
      </c>
      <c r="N2023" s="96">
        <f t="shared" si="981"/>
        <v>1.3857957130059007</v>
      </c>
      <c r="O2023" s="89">
        <f t="shared" si="982"/>
        <v>1.3873443999999999</v>
      </c>
      <c r="P2023" s="89">
        <f t="shared" si="983"/>
        <v>0</v>
      </c>
      <c r="Q2023" s="11">
        <f t="shared" si="971"/>
        <v>0</v>
      </c>
      <c r="R2023" s="7">
        <f t="shared" si="969"/>
        <v>0</v>
      </c>
      <c r="S2023" s="89">
        <f t="shared" si="984"/>
        <v>0</v>
      </c>
      <c r="T2023" s="98">
        <f t="shared" si="970"/>
        <v>8.5000000000000006E-2</v>
      </c>
      <c r="U2023" s="97">
        <f t="shared" si="985"/>
        <v>4</v>
      </c>
      <c r="V2023" s="97">
        <v>252</v>
      </c>
      <c r="W2023" s="96">
        <f t="shared" si="986"/>
        <v>1.001295759</v>
      </c>
      <c r="X2023" s="89">
        <f t="shared" si="987"/>
        <v>0</v>
      </c>
      <c r="Y2023" s="137">
        <f t="shared" si="966"/>
        <v>0</v>
      </c>
      <c r="Z2023" s="99" t="str">
        <f t="shared" si="972"/>
        <v>J=</v>
      </c>
      <c r="AA2023" s="94">
        <f t="shared" si="973"/>
        <v>46924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967"/>
        <v>46900</v>
      </c>
      <c r="B2024" s="89">
        <f t="shared" si="974"/>
        <v>0</v>
      </c>
      <c r="C2024" s="89">
        <f t="shared" si="947"/>
        <v>3.1009221856947988E-9</v>
      </c>
      <c r="D2024" s="90">
        <f t="shared" si="975"/>
        <v>7205.03</v>
      </c>
      <c r="E2024" s="91">
        <f t="shared" si="950"/>
        <v>7245.38</v>
      </c>
      <c r="F2024" s="92">
        <f t="shared" si="951"/>
        <v>46865</v>
      </c>
      <c r="G2024" s="93">
        <f t="shared" si="976"/>
        <v>5.6002542668107669E-3</v>
      </c>
      <c r="H2024" s="94">
        <f t="shared" si="977"/>
        <v>46924</v>
      </c>
      <c r="I2024" s="94">
        <f t="shared" si="978"/>
        <v>46924</v>
      </c>
      <c r="J2024" s="95">
        <f t="shared" si="968"/>
        <v>20</v>
      </c>
      <c r="K2024" s="95">
        <f t="shared" si="949"/>
        <v>5</v>
      </c>
      <c r="L2024" s="8">
        <f t="shared" si="979"/>
        <v>1.00139713</v>
      </c>
      <c r="M2024" s="96">
        <f t="shared" si="980"/>
        <v>1.0056002500000001</v>
      </c>
      <c r="N2024" s="96">
        <f t="shared" si="981"/>
        <v>1.3857957130059007</v>
      </c>
      <c r="O2024" s="89">
        <f t="shared" si="982"/>
        <v>1.38773184</v>
      </c>
      <c r="P2024" s="89">
        <f t="shared" si="983"/>
        <v>0</v>
      </c>
      <c r="Q2024" s="11">
        <f t="shared" si="971"/>
        <v>0</v>
      </c>
      <c r="R2024" s="7">
        <f t="shared" si="969"/>
        <v>0</v>
      </c>
      <c r="S2024" s="89">
        <f t="shared" si="984"/>
        <v>0</v>
      </c>
      <c r="T2024" s="98">
        <f t="shared" si="970"/>
        <v>8.5000000000000006E-2</v>
      </c>
      <c r="U2024" s="97">
        <f t="shared" si="985"/>
        <v>5</v>
      </c>
      <c r="V2024" s="97">
        <v>252</v>
      </c>
      <c r="W2024" s="96">
        <f t="shared" si="986"/>
        <v>1.0016199610000001</v>
      </c>
      <c r="X2024" s="89">
        <f t="shared" si="987"/>
        <v>0</v>
      </c>
      <c r="Y2024" s="137">
        <f t="shared" si="966"/>
        <v>0</v>
      </c>
      <c r="Z2024" s="99" t="str">
        <f t="shared" si="972"/>
        <v>J=</v>
      </c>
      <c r="AA2024" s="94">
        <f t="shared" si="973"/>
        <v>46924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967"/>
        <v>46901</v>
      </c>
      <c r="B2025" s="89">
        <f t="shared" si="974"/>
        <v>0</v>
      </c>
      <c r="C2025" s="89">
        <f t="shared" si="947"/>
        <v>3.1009221856947988E-9</v>
      </c>
      <c r="D2025" s="90">
        <f t="shared" si="975"/>
        <v>7205.03</v>
      </c>
      <c r="E2025" s="91">
        <f t="shared" si="950"/>
        <v>7245.38</v>
      </c>
      <c r="F2025" s="92">
        <f t="shared" si="951"/>
        <v>46865</v>
      </c>
      <c r="G2025" s="93">
        <f t="shared" si="976"/>
        <v>5.6002542668107669E-3</v>
      </c>
      <c r="H2025" s="94">
        <f t="shared" si="977"/>
        <v>46924</v>
      </c>
      <c r="I2025" s="94">
        <f t="shared" si="978"/>
        <v>46924</v>
      </c>
      <c r="J2025" s="95">
        <f t="shared" si="968"/>
        <v>20</v>
      </c>
      <c r="K2025" s="95">
        <f t="shared" si="949"/>
        <v>5</v>
      </c>
      <c r="L2025" s="8">
        <f t="shared" si="979"/>
        <v>1.00139713</v>
      </c>
      <c r="M2025" s="96">
        <f t="shared" si="980"/>
        <v>1.0056002500000001</v>
      </c>
      <c r="N2025" s="96">
        <f t="shared" si="981"/>
        <v>1.3857957130059007</v>
      </c>
      <c r="O2025" s="89">
        <f t="shared" si="982"/>
        <v>1.38773184</v>
      </c>
      <c r="P2025" s="89">
        <f t="shared" si="983"/>
        <v>0</v>
      </c>
      <c r="Q2025" s="11">
        <f t="shared" si="971"/>
        <v>0</v>
      </c>
      <c r="R2025" s="7">
        <f t="shared" si="969"/>
        <v>0</v>
      </c>
      <c r="S2025" s="89">
        <f t="shared" si="984"/>
        <v>0</v>
      </c>
      <c r="T2025" s="98">
        <f t="shared" si="970"/>
        <v>8.5000000000000006E-2</v>
      </c>
      <c r="U2025" s="97">
        <f t="shared" si="985"/>
        <v>5</v>
      </c>
      <c r="V2025" s="97">
        <v>252</v>
      </c>
      <c r="W2025" s="96">
        <f t="shared" si="986"/>
        <v>1.0016199610000001</v>
      </c>
      <c r="X2025" s="89">
        <f t="shared" si="987"/>
        <v>0</v>
      </c>
      <c r="Y2025" s="137">
        <f t="shared" si="966"/>
        <v>0</v>
      </c>
      <c r="Z2025" s="99" t="str">
        <f t="shared" si="972"/>
        <v>J=</v>
      </c>
      <c r="AA2025" s="94">
        <f t="shared" si="973"/>
        <v>46924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967"/>
        <v>46902</v>
      </c>
      <c r="B2026" s="89">
        <f t="shared" si="974"/>
        <v>0</v>
      </c>
      <c r="C2026" s="89">
        <f t="shared" ref="C2026:C2089" si="988">C2025-(S2025/O2025)</f>
        <v>3.1009221856947988E-9</v>
      </c>
      <c r="D2026" s="90">
        <f t="shared" si="975"/>
        <v>7205.03</v>
      </c>
      <c r="E2026" s="91">
        <f t="shared" si="950"/>
        <v>7245.38</v>
      </c>
      <c r="F2026" s="92">
        <f t="shared" si="951"/>
        <v>46865</v>
      </c>
      <c r="G2026" s="93">
        <f t="shared" si="976"/>
        <v>5.6002542668107669E-3</v>
      </c>
      <c r="H2026" s="94">
        <f t="shared" si="977"/>
        <v>46924</v>
      </c>
      <c r="I2026" s="94">
        <f t="shared" si="978"/>
        <v>46924</v>
      </c>
      <c r="J2026" s="95">
        <f t="shared" si="968"/>
        <v>20</v>
      </c>
      <c r="K2026" s="95">
        <f t="shared" si="949"/>
        <v>5</v>
      </c>
      <c r="L2026" s="8">
        <f t="shared" si="979"/>
        <v>1.00139713</v>
      </c>
      <c r="M2026" s="96">
        <f t="shared" si="980"/>
        <v>1.0056002500000001</v>
      </c>
      <c r="N2026" s="96">
        <f t="shared" si="981"/>
        <v>1.3857957130059007</v>
      </c>
      <c r="O2026" s="89">
        <f t="shared" si="982"/>
        <v>1.38773184</v>
      </c>
      <c r="P2026" s="89">
        <f t="shared" si="983"/>
        <v>0</v>
      </c>
      <c r="Q2026" s="11">
        <f t="shared" si="971"/>
        <v>0</v>
      </c>
      <c r="R2026" s="7">
        <f t="shared" si="969"/>
        <v>0</v>
      </c>
      <c r="S2026" s="89">
        <f t="shared" si="984"/>
        <v>0</v>
      </c>
      <c r="T2026" s="98">
        <f t="shared" si="970"/>
        <v>8.5000000000000006E-2</v>
      </c>
      <c r="U2026" s="97">
        <f t="shared" si="985"/>
        <v>5</v>
      </c>
      <c r="V2026" s="97">
        <v>252</v>
      </c>
      <c r="W2026" s="96">
        <f t="shared" si="986"/>
        <v>1.0016199610000001</v>
      </c>
      <c r="X2026" s="89">
        <f t="shared" si="987"/>
        <v>0</v>
      </c>
      <c r="Y2026" s="137">
        <f t="shared" si="966"/>
        <v>0</v>
      </c>
      <c r="Z2026" s="99" t="str">
        <f t="shared" si="972"/>
        <v>J=</v>
      </c>
      <c r="AA2026" s="94">
        <f t="shared" si="973"/>
        <v>46924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967"/>
        <v>46903</v>
      </c>
      <c r="B2027" s="89">
        <f t="shared" si="974"/>
        <v>0</v>
      </c>
      <c r="C2027" s="89">
        <f t="shared" si="988"/>
        <v>3.1009221856947988E-9</v>
      </c>
      <c r="D2027" s="90">
        <f t="shared" si="975"/>
        <v>7205.03</v>
      </c>
      <c r="E2027" s="91">
        <f t="shared" si="950"/>
        <v>7245.38</v>
      </c>
      <c r="F2027" s="92">
        <f t="shared" si="951"/>
        <v>46865</v>
      </c>
      <c r="G2027" s="93">
        <f t="shared" si="976"/>
        <v>5.6002542668107669E-3</v>
      </c>
      <c r="H2027" s="94">
        <f t="shared" si="977"/>
        <v>46924</v>
      </c>
      <c r="I2027" s="94">
        <f t="shared" si="978"/>
        <v>46924</v>
      </c>
      <c r="J2027" s="95">
        <f t="shared" si="968"/>
        <v>20</v>
      </c>
      <c r="K2027" s="95">
        <f t="shared" ref="K2027:K2090" si="989">(J2027-(NETWORKDAYS(A2027,I2027,AD$201:AD$502)-1))</f>
        <v>6</v>
      </c>
      <c r="L2027" s="8">
        <f t="shared" si="979"/>
        <v>1.0016767900000001</v>
      </c>
      <c r="M2027" s="96">
        <f t="shared" si="980"/>
        <v>1.0056002500000001</v>
      </c>
      <c r="N2027" s="96">
        <f t="shared" si="981"/>
        <v>1.3857957130059007</v>
      </c>
      <c r="O2027" s="89">
        <f t="shared" si="982"/>
        <v>1.3881193999999999</v>
      </c>
      <c r="P2027" s="89">
        <f t="shared" si="983"/>
        <v>0</v>
      </c>
      <c r="Q2027" s="11">
        <f t="shared" si="971"/>
        <v>0</v>
      </c>
      <c r="R2027" s="7">
        <f t="shared" si="969"/>
        <v>0</v>
      </c>
      <c r="S2027" s="89">
        <f t="shared" si="984"/>
        <v>0</v>
      </c>
      <c r="T2027" s="98">
        <f t="shared" si="970"/>
        <v>8.5000000000000006E-2</v>
      </c>
      <c r="U2027" s="97">
        <f t="shared" si="985"/>
        <v>6</v>
      </c>
      <c r="V2027" s="97">
        <v>252</v>
      </c>
      <c r="W2027" s="96">
        <f t="shared" si="986"/>
        <v>1.0019442679999999</v>
      </c>
      <c r="X2027" s="89">
        <f t="shared" si="987"/>
        <v>0</v>
      </c>
      <c r="Y2027" s="137">
        <f t="shared" si="966"/>
        <v>0</v>
      </c>
      <c r="Z2027" s="99" t="str">
        <f t="shared" si="972"/>
        <v>J=</v>
      </c>
      <c r="AA2027" s="94">
        <f t="shared" si="973"/>
        <v>46924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967"/>
        <v>46904</v>
      </c>
      <c r="B2028" s="89">
        <f t="shared" si="974"/>
        <v>0</v>
      </c>
      <c r="C2028" s="89">
        <f t="shared" si="988"/>
        <v>3.1009221856947988E-9</v>
      </c>
      <c r="D2028" s="90">
        <f t="shared" si="975"/>
        <v>7205.03</v>
      </c>
      <c r="E2028" s="91">
        <f t="shared" ref="E2028:E2091" si="990">IF($K2028=1,VLOOKUP($A2027,$AO$10:$AS$200,4),E2027)</f>
        <v>7245.38</v>
      </c>
      <c r="F2028" s="92">
        <f t="shared" ref="F2028:F2091" si="991">IF($K2028=1,VLOOKUP($A2027,$AO$10:$AS$200,5),F2027)</f>
        <v>46865</v>
      </c>
      <c r="G2028" s="93">
        <f t="shared" si="976"/>
        <v>5.6002542668107669E-3</v>
      </c>
      <c r="H2028" s="94">
        <f t="shared" si="977"/>
        <v>46924</v>
      </c>
      <c r="I2028" s="94">
        <f t="shared" si="978"/>
        <v>46924</v>
      </c>
      <c r="J2028" s="95">
        <f t="shared" si="968"/>
        <v>20</v>
      </c>
      <c r="K2028" s="95">
        <f t="shared" si="989"/>
        <v>7</v>
      </c>
      <c r="L2028" s="8">
        <f t="shared" si="979"/>
        <v>1.00195653</v>
      </c>
      <c r="M2028" s="96">
        <f t="shared" si="980"/>
        <v>1.0056002500000001</v>
      </c>
      <c r="N2028" s="96">
        <f t="shared" si="981"/>
        <v>1.3857957130059007</v>
      </c>
      <c r="O2028" s="89">
        <f t="shared" si="982"/>
        <v>1.38850706</v>
      </c>
      <c r="P2028" s="89">
        <f t="shared" si="983"/>
        <v>0</v>
      </c>
      <c r="Q2028" s="11">
        <f t="shared" si="971"/>
        <v>0</v>
      </c>
      <c r="R2028" s="7">
        <f t="shared" si="969"/>
        <v>0</v>
      </c>
      <c r="S2028" s="89">
        <f t="shared" si="984"/>
        <v>0</v>
      </c>
      <c r="T2028" s="98">
        <f t="shared" si="970"/>
        <v>8.5000000000000006E-2</v>
      </c>
      <c r="U2028" s="97">
        <f t="shared" si="985"/>
        <v>7</v>
      </c>
      <c r="V2028" s="97">
        <v>252</v>
      </c>
      <c r="W2028" s="96">
        <f t="shared" si="986"/>
        <v>1.00226868</v>
      </c>
      <c r="X2028" s="89">
        <f t="shared" si="987"/>
        <v>0</v>
      </c>
      <c r="Y2028" s="137">
        <f t="shared" si="966"/>
        <v>0</v>
      </c>
      <c r="Z2028" s="99" t="str">
        <f t="shared" si="972"/>
        <v>J=</v>
      </c>
      <c r="AA2028" s="94">
        <f t="shared" si="973"/>
        <v>46924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967"/>
        <v>46905</v>
      </c>
      <c r="B2029" s="89">
        <f t="shared" si="974"/>
        <v>0</v>
      </c>
      <c r="C2029" s="89">
        <f t="shared" si="988"/>
        <v>3.1009221856947988E-9</v>
      </c>
      <c r="D2029" s="90">
        <f t="shared" si="975"/>
        <v>7205.03</v>
      </c>
      <c r="E2029" s="91">
        <f t="shared" si="990"/>
        <v>7245.38</v>
      </c>
      <c r="F2029" s="92">
        <f t="shared" si="991"/>
        <v>46865</v>
      </c>
      <c r="G2029" s="93">
        <f t="shared" si="976"/>
        <v>5.6002542668107669E-3</v>
      </c>
      <c r="H2029" s="94">
        <f t="shared" si="977"/>
        <v>46924</v>
      </c>
      <c r="I2029" s="94">
        <f t="shared" si="978"/>
        <v>46924</v>
      </c>
      <c r="J2029" s="95">
        <f t="shared" si="968"/>
        <v>20</v>
      </c>
      <c r="K2029" s="95">
        <f t="shared" si="989"/>
        <v>8</v>
      </c>
      <c r="L2029" s="8">
        <f t="shared" si="979"/>
        <v>1.0022363400000001</v>
      </c>
      <c r="M2029" s="96">
        <f t="shared" si="980"/>
        <v>1.0056002500000001</v>
      </c>
      <c r="N2029" s="96">
        <f t="shared" si="981"/>
        <v>1.3857957130059007</v>
      </c>
      <c r="O2029" s="89">
        <f t="shared" si="982"/>
        <v>1.38889482</v>
      </c>
      <c r="P2029" s="89">
        <f t="shared" si="983"/>
        <v>0</v>
      </c>
      <c r="Q2029" s="11">
        <f t="shared" si="971"/>
        <v>0</v>
      </c>
      <c r="R2029" s="7">
        <f t="shared" si="969"/>
        <v>0</v>
      </c>
      <c r="S2029" s="89">
        <f t="shared" si="984"/>
        <v>0</v>
      </c>
      <c r="T2029" s="98">
        <f t="shared" si="970"/>
        <v>8.5000000000000006E-2</v>
      </c>
      <c r="U2029" s="97">
        <f t="shared" si="985"/>
        <v>8</v>
      </c>
      <c r="V2029" s="97">
        <v>252</v>
      </c>
      <c r="W2029" s="96">
        <f t="shared" si="986"/>
        <v>1.0025931969999999</v>
      </c>
      <c r="X2029" s="89">
        <f t="shared" si="987"/>
        <v>0</v>
      </c>
      <c r="Y2029" s="137">
        <f t="shared" si="966"/>
        <v>0</v>
      </c>
      <c r="Z2029" s="99" t="str">
        <f t="shared" si="972"/>
        <v>J=</v>
      </c>
      <c r="AA2029" s="94">
        <f t="shared" si="973"/>
        <v>46924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967"/>
        <v>46906</v>
      </c>
      <c r="B2030" s="89">
        <f t="shared" si="974"/>
        <v>0</v>
      </c>
      <c r="C2030" s="89">
        <f t="shared" si="988"/>
        <v>3.1009221856947988E-9</v>
      </c>
      <c r="D2030" s="90">
        <f t="shared" si="975"/>
        <v>7205.03</v>
      </c>
      <c r="E2030" s="91">
        <f t="shared" si="990"/>
        <v>7245.38</v>
      </c>
      <c r="F2030" s="92">
        <f t="shared" si="991"/>
        <v>46865</v>
      </c>
      <c r="G2030" s="93">
        <f t="shared" si="976"/>
        <v>5.6002542668107669E-3</v>
      </c>
      <c r="H2030" s="94">
        <f t="shared" si="977"/>
        <v>46924</v>
      </c>
      <c r="I2030" s="94">
        <f t="shared" si="978"/>
        <v>46924</v>
      </c>
      <c r="J2030" s="95">
        <f t="shared" si="968"/>
        <v>20</v>
      </c>
      <c r="K2030" s="95">
        <f t="shared" si="989"/>
        <v>9</v>
      </c>
      <c r="L2030" s="8">
        <f t="shared" si="979"/>
        <v>1.0025162400000001</v>
      </c>
      <c r="M2030" s="96">
        <f t="shared" si="980"/>
        <v>1.0056002500000001</v>
      </c>
      <c r="N2030" s="96">
        <f t="shared" si="981"/>
        <v>1.3857957130059007</v>
      </c>
      <c r="O2030" s="89">
        <f t="shared" si="982"/>
        <v>1.3892827000000001</v>
      </c>
      <c r="P2030" s="89">
        <f t="shared" si="983"/>
        <v>0</v>
      </c>
      <c r="Q2030" s="11">
        <f t="shared" si="971"/>
        <v>0</v>
      </c>
      <c r="R2030" s="7">
        <f t="shared" si="969"/>
        <v>0</v>
      </c>
      <c r="S2030" s="89">
        <f t="shared" si="984"/>
        <v>0</v>
      </c>
      <c r="T2030" s="98">
        <f t="shared" si="970"/>
        <v>8.5000000000000006E-2</v>
      </c>
      <c r="U2030" s="97">
        <f t="shared" si="985"/>
        <v>9</v>
      </c>
      <c r="V2030" s="97">
        <v>252</v>
      </c>
      <c r="W2030" s="96">
        <f t="shared" si="986"/>
        <v>1.0029178190000001</v>
      </c>
      <c r="X2030" s="89">
        <f t="shared" si="987"/>
        <v>0</v>
      </c>
      <c r="Y2030" s="137">
        <f t="shared" si="966"/>
        <v>0</v>
      </c>
      <c r="Z2030" s="99" t="str">
        <f t="shared" si="972"/>
        <v>J=</v>
      </c>
      <c r="AA2030" s="94">
        <f t="shared" si="973"/>
        <v>46924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967"/>
        <v>46907</v>
      </c>
      <c r="B2031" s="89">
        <f t="shared" si="974"/>
        <v>0</v>
      </c>
      <c r="C2031" s="89">
        <f t="shared" si="988"/>
        <v>3.1009221856947988E-9</v>
      </c>
      <c r="D2031" s="90">
        <f t="shared" si="975"/>
        <v>7205.03</v>
      </c>
      <c r="E2031" s="91">
        <f t="shared" si="990"/>
        <v>7245.38</v>
      </c>
      <c r="F2031" s="92">
        <f t="shared" si="991"/>
        <v>46865</v>
      </c>
      <c r="G2031" s="93">
        <f t="shared" si="976"/>
        <v>5.6002542668107669E-3</v>
      </c>
      <c r="H2031" s="94">
        <f t="shared" si="977"/>
        <v>46924</v>
      </c>
      <c r="I2031" s="94">
        <f t="shared" si="978"/>
        <v>46924</v>
      </c>
      <c r="J2031" s="95">
        <f t="shared" si="968"/>
        <v>20</v>
      </c>
      <c r="K2031" s="95">
        <f t="shared" si="989"/>
        <v>10</v>
      </c>
      <c r="L2031" s="8">
        <f t="shared" si="979"/>
        <v>1.0027962100000001</v>
      </c>
      <c r="M2031" s="96">
        <f t="shared" si="980"/>
        <v>1.0056002500000001</v>
      </c>
      <c r="N2031" s="96">
        <f t="shared" si="981"/>
        <v>1.3857957130059007</v>
      </c>
      <c r="O2031" s="89">
        <f t="shared" si="982"/>
        <v>1.38967068</v>
      </c>
      <c r="P2031" s="89">
        <f t="shared" si="983"/>
        <v>0</v>
      </c>
      <c r="Q2031" s="11">
        <f t="shared" si="971"/>
        <v>0</v>
      </c>
      <c r="R2031" s="7">
        <f t="shared" si="969"/>
        <v>0</v>
      </c>
      <c r="S2031" s="89">
        <f t="shared" si="984"/>
        <v>0</v>
      </c>
      <c r="T2031" s="98">
        <f t="shared" si="970"/>
        <v>8.5000000000000006E-2</v>
      </c>
      <c r="U2031" s="97">
        <f t="shared" si="985"/>
        <v>10</v>
      </c>
      <c r="V2031" s="97">
        <v>252</v>
      </c>
      <c r="W2031" s="96">
        <f t="shared" si="986"/>
        <v>1.0032425469999999</v>
      </c>
      <c r="X2031" s="89">
        <f t="shared" si="987"/>
        <v>0</v>
      </c>
      <c r="Y2031" s="137">
        <f t="shared" si="966"/>
        <v>0</v>
      </c>
      <c r="Z2031" s="99" t="str">
        <f t="shared" si="972"/>
        <v>J=</v>
      </c>
      <c r="AA2031" s="94">
        <f t="shared" si="973"/>
        <v>46924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967"/>
        <v>46908</v>
      </c>
      <c r="B2032" s="89">
        <f t="shared" si="974"/>
        <v>0</v>
      </c>
      <c r="C2032" s="89">
        <f t="shared" si="988"/>
        <v>3.1009221856947988E-9</v>
      </c>
      <c r="D2032" s="90">
        <f t="shared" si="975"/>
        <v>7205.03</v>
      </c>
      <c r="E2032" s="91">
        <f t="shared" si="990"/>
        <v>7245.38</v>
      </c>
      <c r="F2032" s="92">
        <f t="shared" si="991"/>
        <v>46865</v>
      </c>
      <c r="G2032" s="93">
        <f t="shared" si="976"/>
        <v>5.6002542668107669E-3</v>
      </c>
      <c r="H2032" s="94">
        <f t="shared" si="977"/>
        <v>46924</v>
      </c>
      <c r="I2032" s="94">
        <f t="shared" si="978"/>
        <v>46924</v>
      </c>
      <c r="J2032" s="95">
        <f t="shared" si="968"/>
        <v>20</v>
      </c>
      <c r="K2032" s="95">
        <f t="shared" si="989"/>
        <v>10</v>
      </c>
      <c r="L2032" s="8">
        <f t="shared" si="979"/>
        <v>1.0027962100000001</v>
      </c>
      <c r="M2032" s="96">
        <f t="shared" si="980"/>
        <v>1.0056002500000001</v>
      </c>
      <c r="N2032" s="96">
        <f t="shared" si="981"/>
        <v>1.3857957130059007</v>
      </c>
      <c r="O2032" s="89">
        <f t="shared" si="982"/>
        <v>1.38967068</v>
      </c>
      <c r="P2032" s="89">
        <f t="shared" si="983"/>
        <v>0</v>
      </c>
      <c r="Q2032" s="11">
        <f t="shared" si="971"/>
        <v>0</v>
      </c>
      <c r="R2032" s="7">
        <f t="shared" si="969"/>
        <v>0</v>
      </c>
      <c r="S2032" s="89">
        <f t="shared" si="984"/>
        <v>0</v>
      </c>
      <c r="T2032" s="98">
        <f t="shared" si="970"/>
        <v>8.5000000000000006E-2</v>
      </c>
      <c r="U2032" s="97">
        <f t="shared" si="985"/>
        <v>10</v>
      </c>
      <c r="V2032" s="97">
        <v>252</v>
      </c>
      <c r="W2032" s="96">
        <f t="shared" si="986"/>
        <v>1.0032425469999999</v>
      </c>
      <c r="X2032" s="89">
        <f t="shared" si="987"/>
        <v>0</v>
      </c>
      <c r="Y2032" s="137">
        <f t="shared" si="966"/>
        <v>0</v>
      </c>
      <c r="Z2032" s="99" t="str">
        <f t="shared" si="972"/>
        <v>J=</v>
      </c>
      <c r="AA2032" s="94">
        <f t="shared" si="973"/>
        <v>46924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967"/>
        <v>46909</v>
      </c>
      <c r="B2033" s="89">
        <f t="shared" si="974"/>
        <v>0</v>
      </c>
      <c r="C2033" s="89">
        <f t="shared" si="988"/>
        <v>3.1009221856947988E-9</v>
      </c>
      <c r="D2033" s="90">
        <f t="shared" si="975"/>
        <v>7205.03</v>
      </c>
      <c r="E2033" s="91">
        <f t="shared" si="990"/>
        <v>7245.38</v>
      </c>
      <c r="F2033" s="92">
        <f t="shared" si="991"/>
        <v>46865</v>
      </c>
      <c r="G2033" s="93">
        <f t="shared" si="976"/>
        <v>5.6002542668107669E-3</v>
      </c>
      <c r="H2033" s="94">
        <f t="shared" si="977"/>
        <v>46924</v>
      </c>
      <c r="I2033" s="94">
        <f t="shared" si="978"/>
        <v>46924</v>
      </c>
      <c r="J2033" s="95">
        <f t="shared" si="968"/>
        <v>20</v>
      </c>
      <c r="K2033" s="95">
        <f t="shared" si="989"/>
        <v>10</v>
      </c>
      <c r="L2033" s="8">
        <f t="shared" si="979"/>
        <v>1.0027962100000001</v>
      </c>
      <c r="M2033" s="96">
        <f t="shared" si="980"/>
        <v>1.0056002500000001</v>
      </c>
      <c r="N2033" s="96">
        <f t="shared" si="981"/>
        <v>1.3857957130059007</v>
      </c>
      <c r="O2033" s="89">
        <f t="shared" si="982"/>
        <v>1.38967068</v>
      </c>
      <c r="P2033" s="89">
        <f t="shared" si="983"/>
        <v>0</v>
      </c>
      <c r="Q2033" s="11">
        <f t="shared" si="971"/>
        <v>0</v>
      </c>
      <c r="R2033" s="7">
        <f t="shared" si="969"/>
        <v>0</v>
      </c>
      <c r="S2033" s="89">
        <f t="shared" si="984"/>
        <v>0</v>
      </c>
      <c r="T2033" s="98">
        <f t="shared" si="970"/>
        <v>8.5000000000000006E-2</v>
      </c>
      <c r="U2033" s="97">
        <f t="shared" si="985"/>
        <v>10</v>
      </c>
      <c r="V2033" s="97">
        <v>252</v>
      </c>
      <c r="W2033" s="96">
        <f t="shared" si="986"/>
        <v>1.0032425469999999</v>
      </c>
      <c r="X2033" s="89">
        <f t="shared" si="987"/>
        <v>0</v>
      </c>
      <c r="Y2033" s="137">
        <f t="shared" si="966"/>
        <v>0</v>
      </c>
      <c r="Z2033" s="99" t="str">
        <f t="shared" si="972"/>
        <v>J=</v>
      </c>
      <c r="AA2033" s="94">
        <f t="shared" si="973"/>
        <v>46924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967"/>
        <v>46910</v>
      </c>
      <c r="B2034" s="89">
        <f t="shared" si="974"/>
        <v>0</v>
      </c>
      <c r="C2034" s="89">
        <f t="shared" si="988"/>
        <v>3.1009221856947988E-9</v>
      </c>
      <c r="D2034" s="90">
        <f t="shared" si="975"/>
        <v>7205.03</v>
      </c>
      <c r="E2034" s="91">
        <f t="shared" si="990"/>
        <v>7245.38</v>
      </c>
      <c r="F2034" s="92">
        <f t="shared" si="991"/>
        <v>46865</v>
      </c>
      <c r="G2034" s="93">
        <f t="shared" si="976"/>
        <v>5.6002542668107669E-3</v>
      </c>
      <c r="H2034" s="94">
        <f t="shared" si="977"/>
        <v>46924</v>
      </c>
      <c r="I2034" s="94">
        <f t="shared" si="978"/>
        <v>46924</v>
      </c>
      <c r="J2034" s="95">
        <f t="shared" si="968"/>
        <v>20</v>
      </c>
      <c r="K2034" s="95">
        <f t="shared" si="989"/>
        <v>11</v>
      </c>
      <c r="L2034" s="8">
        <f t="shared" si="979"/>
        <v>1.0030762600000001</v>
      </c>
      <c r="M2034" s="96">
        <f t="shared" si="980"/>
        <v>1.0056002500000001</v>
      </c>
      <c r="N2034" s="96">
        <f t="shared" si="981"/>
        <v>1.3857957130059007</v>
      </c>
      <c r="O2034" s="89">
        <f t="shared" si="982"/>
        <v>1.3900587799999999</v>
      </c>
      <c r="P2034" s="89">
        <f t="shared" si="983"/>
        <v>0</v>
      </c>
      <c r="Q2034" s="11">
        <f t="shared" si="971"/>
        <v>0</v>
      </c>
      <c r="R2034" s="7">
        <f t="shared" si="969"/>
        <v>0</v>
      </c>
      <c r="S2034" s="89">
        <f t="shared" si="984"/>
        <v>0</v>
      </c>
      <c r="T2034" s="98">
        <f t="shared" si="970"/>
        <v>8.5000000000000006E-2</v>
      </c>
      <c r="U2034" s="97">
        <f t="shared" si="985"/>
        <v>11</v>
      </c>
      <c r="V2034" s="97">
        <v>252</v>
      </c>
      <c r="W2034" s="96">
        <f t="shared" si="986"/>
        <v>1.0035673789999999</v>
      </c>
      <c r="X2034" s="89">
        <f t="shared" si="987"/>
        <v>0</v>
      </c>
      <c r="Y2034" s="137">
        <f t="shared" si="966"/>
        <v>0</v>
      </c>
      <c r="Z2034" s="99" t="str">
        <f t="shared" si="972"/>
        <v>J=</v>
      </c>
      <c r="AA2034" s="94">
        <f t="shared" si="973"/>
        <v>46924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967"/>
        <v>46911</v>
      </c>
      <c r="B2035" s="89">
        <f t="shared" si="974"/>
        <v>0</v>
      </c>
      <c r="C2035" s="89">
        <f t="shared" si="988"/>
        <v>3.1009221856947988E-9</v>
      </c>
      <c r="D2035" s="90">
        <f t="shared" si="975"/>
        <v>7205.03</v>
      </c>
      <c r="E2035" s="91">
        <f t="shared" si="990"/>
        <v>7245.38</v>
      </c>
      <c r="F2035" s="92">
        <f t="shared" si="991"/>
        <v>46865</v>
      </c>
      <c r="G2035" s="93">
        <f t="shared" si="976"/>
        <v>5.6002542668107669E-3</v>
      </c>
      <c r="H2035" s="94">
        <f t="shared" si="977"/>
        <v>46924</v>
      </c>
      <c r="I2035" s="94">
        <f t="shared" si="978"/>
        <v>46924</v>
      </c>
      <c r="J2035" s="95">
        <f t="shared" si="968"/>
        <v>20</v>
      </c>
      <c r="K2035" s="95">
        <f t="shared" si="989"/>
        <v>12</v>
      </c>
      <c r="L2035" s="8">
        <f t="shared" si="979"/>
        <v>1.00335639</v>
      </c>
      <c r="M2035" s="96">
        <f t="shared" si="980"/>
        <v>1.0056002500000001</v>
      </c>
      <c r="N2035" s="96">
        <f t="shared" si="981"/>
        <v>1.3857957130059007</v>
      </c>
      <c r="O2035" s="89">
        <f t="shared" si="982"/>
        <v>1.3904469800000001</v>
      </c>
      <c r="P2035" s="89">
        <f t="shared" si="983"/>
        <v>0</v>
      </c>
      <c r="Q2035" s="11">
        <f t="shared" si="971"/>
        <v>0</v>
      </c>
      <c r="R2035" s="7">
        <f t="shared" si="969"/>
        <v>0</v>
      </c>
      <c r="S2035" s="89">
        <f t="shared" si="984"/>
        <v>0</v>
      </c>
      <c r="T2035" s="98">
        <f t="shared" si="970"/>
        <v>8.5000000000000006E-2</v>
      </c>
      <c r="U2035" s="97">
        <f t="shared" si="985"/>
        <v>12</v>
      </c>
      <c r="V2035" s="97">
        <v>252</v>
      </c>
      <c r="W2035" s="96">
        <f t="shared" si="986"/>
        <v>1.003892317</v>
      </c>
      <c r="X2035" s="89">
        <f t="shared" si="987"/>
        <v>0</v>
      </c>
      <c r="Y2035" s="137">
        <f t="shared" si="966"/>
        <v>0</v>
      </c>
      <c r="Z2035" s="99" t="str">
        <f t="shared" si="972"/>
        <v>J=</v>
      </c>
      <c r="AA2035" s="94">
        <f t="shared" si="973"/>
        <v>46924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967"/>
        <v>46912</v>
      </c>
      <c r="B2036" s="89">
        <f t="shared" si="974"/>
        <v>0</v>
      </c>
      <c r="C2036" s="89">
        <f t="shared" si="988"/>
        <v>3.1009221856947988E-9</v>
      </c>
      <c r="D2036" s="90">
        <f t="shared" si="975"/>
        <v>7205.03</v>
      </c>
      <c r="E2036" s="91">
        <f t="shared" si="990"/>
        <v>7245.38</v>
      </c>
      <c r="F2036" s="92">
        <f t="shared" si="991"/>
        <v>46865</v>
      </c>
      <c r="G2036" s="93">
        <f t="shared" si="976"/>
        <v>5.6002542668107669E-3</v>
      </c>
      <c r="H2036" s="94">
        <f t="shared" si="977"/>
        <v>46924</v>
      </c>
      <c r="I2036" s="94">
        <f t="shared" si="978"/>
        <v>46924</v>
      </c>
      <c r="J2036" s="95">
        <f t="shared" si="968"/>
        <v>20</v>
      </c>
      <c r="K2036" s="95">
        <f t="shared" si="989"/>
        <v>13</v>
      </c>
      <c r="L2036" s="8">
        <f t="shared" si="979"/>
        <v>1.0036366000000001</v>
      </c>
      <c r="M2036" s="96">
        <f t="shared" si="980"/>
        <v>1.0056002500000001</v>
      </c>
      <c r="N2036" s="96">
        <f t="shared" si="981"/>
        <v>1.3857957130059007</v>
      </c>
      <c r="O2036" s="89">
        <f t="shared" si="982"/>
        <v>1.3908352900000001</v>
      </c>
      <c r="P2036" s="89">
        <f t="shared" si="983"/>
        <v>0</v>
      </c>
      <c r="Q2036" s="11">
        <f t="shared" si="971"/>
        <v>0</v>
      </c>
      <c r="R2036" s="7">
        <f t="shared" si="969"/>
        <v>0</v>
      </c>
      <c r="S2036" s="89">
        <f t="shared" si="984"/>
        <v>0</v>
      </c>
      <c r="T2036" s="98">
        <f t="shared" si="970"/>
        <v>8.5000000000000006E-2</v>
      </c>
      <c r="U2036" s="97">
        <f t="shared" si="985"/>
        <v>13</v>
      </c>
      <c r="V2036" s="97">
        <v>252</v>
      </c>
      <c r="W2036" s="96">
        <f t="shared" si="986"/>
        <v>1.0042173590000001</v>
      </c>
      <c r="X2036" s="89">
        <f t="shared" si="987"/>
        <v>0</v>
      </c>
      <c r="Y2036" s="137">
        <f t="shared" si="966"/>
        <v>0</v>
      </c>
      <c r="Z2036" s="99" t="str">
        <f t="shared" si="972"/>
        <v>J=</v>
      </c>
      <c r="AA2036" s="94">
        <f t="shared" si="973"/>
        <v>46924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967"/>
        <v>46913</v>
      </c>
      <c r="B2037" s="89">
        <f t="shared" si="974"/>
        <v>0</v>
      </c>
      <c r="C2037" s="89">
        <f t="shared" si="988"/>
        <v>3.1009221856947988E-9</v>
      </c>
      <c r="D2037" s="90">
        <f t="shared" si="975"/>
        <v>7205.03</v>
      </c>
      <c r="E2037" s="91">
        <f t="shared" si="990"/>
        <v>7245.38</v>
      </c>
      <c r="F2037" s="92">
        <f t="shared" si="991"/>
        <v>46865</v>
      </c>
      <c r="G2037" s="93">
        <f t="shared" si="976"/>
        <v>5.6002542668107669E-3</v>
      </c>
      <c r="H2037" s="94">
        <f t="shared" si="977"/>
        <v>46924</v>
      </c>
      <c r="I2037" s="94">
        <f t="shared" si="978"/>
        <v>46924</v>
      </c>
      <c r="J2037" s="95">
        <f t="shared" si="968"/>
        <v>20</v>
      </c>
      <c r="K2037" s="95">
        <f t="shared" si="989"/>
        <v>14</v>
      </c>
      <c r="L2037" s="8">
        <f t="shared" si="979"/>
        <v>1.00391689</v>
      </c>
      <c r="M2037" s="96">
        <f t="shared" si="980"/>
        <v>1.0056002500000001</v>
      </c>
      <c r="N2037" s="96">
        <f t="shared" si="981"/>
        <v>1.3857957130059007</v>
      </c>
      <c r="O2037" s="89">
        <f t="shared" si="982"/>
        <v>1.3912237199999999</v>
      </c>
      <c r="P2037" s="89">
        <f t="shared" si="983"/>
        <v>0</v>
      </c>
      <c r="Q2037" s="11">
        <f t="shared" si="971"/>
        <v>0</v>
      </c>
      <c r="R2037" s="7">
        <f t="shared" si="969"/>
        <v>0</v>
      </c>
      <c r="S2037" s="89">
        <f t="shared" si="984"/>
        <v>0</v>
      </c>
      <c r="T2037" s="98">
        <f t="shared" si="970"/>
        <v>8.5000000000000006E-2</v>
      </c>
      <c r="U2037" s="97">
        <f t="shared" si="985"/>
        <v>14</v>
      </c>
      <c r="V2037" s="97">
        <v>252</v>
      </c>
      <c r="W2037" s="96">
        <f t="shared" si="986"/>
        <v>1.0045425079999999</v>
      </c>
      <c r="X2037" s="89">
        <f t="shared" si="987"/>
        <v>0</v>
      </c>
      <c r="Y2037" s="137">
        <f t="shared" si="966"/>
        <v>0</v>
      </c>
      <c r="Z2037" s="99" t="str">
        <f t="shared" si="972"/>
        <v>J=</v>
      </c>
      <c r="AA2037" s="94">
        <f t="shared" si="973"/>
        <v>46924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967"/>
        <v>46914</v>
      </c>
      <c r="B2038" s="89">
        <f t="shared" si="974"/>
        <v>0</v>
      </c>
      <c r="C2038" s="89">
        <f t="shared" si="988"/>
        <v>3.1009221856947988E-9</v>
      </c>
      <c r="D2038" s="90">
        <f t="shared" si="975"/>
        <v>7205.03</v>
      </c>
      <c r="E2038" s="91">
        <f t="shared" si="990"/>
        <v>7245.38</v>
      </c>
      <c r="F2038" s="92">
        <f t="shared" si="991"/>
        <v>46865</v>
      </c>
      <c r="G2038" s="93">
        <f t="shared" si="976"/>
        <v>5.6002542668107669E-3</v>
      </c>
      <c r="H2038" s="94">
        <f t="shared" si="977"/>
        <v>46924</v>
      </c>
      <c r="I2038" s="94">
        <f t="shared" si="978"/>
        <v>46924</v>
      </c>
      <c r="J2038" s="95">
        <f t="shared" si="968"/>
        <v>20</v>
      </c>
      <c r="K2038" s="95">
        <f t="shared" si="989"/>
        <v>15</v>
      </c>
      <c r="L2038" s="8">
        <f t="shared" si="979"/>
        <v>1.00419725</v>
      </c>
      <c r="M2038" s="96">
        <f t="shared" si="980"/>
        <v>1.0056002500000001</v>
      </c>
      <c r="N2038" s="96">
        <f t="shared" si="981"/>
        <v>1.3857957130059007</v>
      </c>
      <c r="O2038" s="89">
        <f t="shared" si="982"/>
        <v>1.3916122399999999</v>
      </c>
      <c r="P2038" s="89">
        <f t="shared" si="983"/>
        <v>0</v>
      </c>
      <c r="Q2038" s="11">
        <f t="shared" si="971"/>
        <v>0</v>
      </c>
      <c r="R2038" s="7">
        <f t="shared" si="969"/>
        <v>0</v>
      </c>
      <c r="S2038" s="89">
        <f t="shared" si="984"/>
        <v>0</v>
      </c>
      <c r="T2038" s="98">
        <f t="shared" si="970"/>
        <v>8.5000000000000006E-2</v>
      </c>
      <c r="U2038" s="97">
        <f t="shared" si="985"/>
        <v>15</v>
      </c>
      <c r="V2038" s="97">
        <v>252</v>
      </c>
      <c r="W2038" s="96">
        <f t="shared" si="986"/>
        <v>1.0048677610000001</v>
      </c>
      <c r="X2038" s="89">
        <f t="shared" si="987"/>
        <v>0</v>
      </c>
      <c r="Y2038" s="137">
        <f t="shared" si="966"/>
        <v>0</v>
      </c>
      <c r="Z2038" s="99" t="str">
        <f t="shared" si="972"/>
        <v>J=</v>
      </c>
      <c r="AA2038" s="94">
        <f t="shared" si="973"/>
        <v>46924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967"/>
        <v>46915</v>
      </c>
      <c r="B2039" s="89">
        <f t="shared" si="974"/>
        <v>0</v>
      </c>
      <c r="C2039" s="89">
        <f t="shared" si="988"/>
        <v>3.1009221856947988E-9</v>
      </c>
      <c r="D2039" s="90">
        <f t="shared" si="975"/>
        <v>7205.03</v>
      </c>
      <c r="E2039" s="91">
        <f t="shared" si="990"/>
        <v>7245.38</v>
      </c>
      <c r="F2039" s="92">
        <f t="shared" si="991"/>
        <v>46865</v>
      </c>
      <c r="G2039" s="93">
        <f t="shared" si="976"/>
        <v>5.6002542668107669E-3</v>
      </c>
      <c r="H2039" s="94">
        <f t="shared" si="977"/>
        <v>46924</v>
      </c>
      <c r="I2039" s="94">
        <f t="shared" si="978"/>
        <v>46924</v>
      </c>
      <c r="J2039" s="95">
        <f t="shared" si="968"/>
        <v>20</v>
      </c>
      <c r="K2039" s="95">
        <f t="shared" si="989"/>
        <v>15</v>
      </c>
      <c r="L2039" s="8">
        <f t="shared" si="979"/>
        <v>1.00419725</v>
      </c>
      <c r="M2039" s="96">
        <f t="shared" si="980"/>
        <v>1.0056002500000001</v>
      </c>
      <c r="N2039" s="96">
        <f t="shared" si="981"/>
        <v>1.3857957130059007</v>
      </c>
      <c r="O2039" s="89">
        <f t="shared" si="982"/>
        <v>1.3916122399999999</v>
      </c>
      <c r="P2039" s="89">
        <f t="shared" si="983"/>
        <v>0</v>
      </c>
      <c r="Q2039" s="11">
        <f t="shared" si="971"/>
        <v>0</v>
      </c>
      <c r="R2039" s="7">
        <f t="shared" si="969"/>
        <v>0</v>
      </c>
      <c r="S2039" s="89">
        <f t="shared" si="984"/>
        <v>0</v>
      </c>
      <c r="T2039" s="98">
        <f t="shared" si="970"/>
        <v>8.5000000000000006E-2</v>
      </c>
      <c r="U2039" s="97">
        <f t="shared" si="985"/>
        <v>15</v>
      </c>
      <c r="V2039" s="97">
        <v>252</v>
      </c>
      <c r="W2039" s="96">
        <f t="shared" si="986"/>
        <v>1.0048677610000001</v>
      </c>
      <c r="X2039" s="89">
        <f t="shared" si="987"/>
        <v>0</v>
      </c>
      <c r="Y2039" s="137">
        <f t="shared" si="966"/>
        <v>0</v>
      </c>
      <c r="Z2039" s="99" t="str">
        <f t="shared" si="972"/>
        <v>J=</v>
      </c>
      <c r="AA2039" s="94">
        <f t="shared" si="973"/>
        <v>46924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967"/>
        <v>46916</v>
      </c>
      <c r="B2040" s="89">
        <f t="shared" si="974"/>
        <v>0</v>
      </c>
      <c r="C2040" s="89">
        <f t="shared" si="988"/>
        <v>3.1009221856947988E-9</v>
      </c>
      <c r="D2040" s="90">
        <f t="shared" si="975"/>
        <v>7205.03</v>
      </c>
      <c r="E2040" s="91">
        <f t="shared" si="990"/>
        <v>7245.38</v>
      </c>
      <c r="F2040" s="92">
        <f t="shared" si="991"/>
        <v>46865</v>
      </c>
      <c r="G2040" s="93">
        <f t="shared" si="976"/>
        <v>5.6002542668107669E-3</v>
      </c>
      <c r="H2040" s="94">
        <f t="shared" si="977"/>
        <v>46924</v>
      </c>
      <c r="I2040" s="94">
        <f t="shared" si="978"/>
        <v>46924</v>
      </c>
      <c r="J2040" s="95">
        <f t="shared" si="968"/>
        <v>20</v>
      </c>
      <c r="K2040" s="95">
        <f t="shared" si="989"/>
        <v>15</v>
      </c>
      <c r="L2040" s="8">
        <f t="shared" si="979"/>
        <v>1.00419725</v>
      </c>
      <c r="M2040" s="96">
        <f t="shared" si="980"/>
        <v>1.0056002500000001</v>
      </c>
      <c r="N2040" s="96">
        <f t="shared" si="981"/>
        <v>1.3857957130059007</v>
      </c>
      <c r="O2040" s="89">
        <f t="shared" si="982"/>
        <v>1.3916122399999999</v>
      </c>
      <c r="P2040" s="89">
        <f t="shared" si="983"/>
        <v>0</v>
      </c>
      <c r="Q2040" s="11">
        <f t="shared" si="971"/>
        <v>0</v>
      </c>
      <c r="R2040" s="7">
        <f t="shared" si="969"/>
        <v>0</v>
      </c>
      <c r="S2040" s="89">
        <f t="shared" si="984"/>
        <v>0</v>
      </c>
      <c r="T2040" s="98">
        <f t="shared" si="970"/>
        <v>8.5000000000000006E-2</v>
      </c>
      <c r="U2040" s="97">
        <f t="shared" si="985"/>
        <v>15</v>
      </c>
      <c r="V2040" s="97">
        <v>252</v>
      </c>
      <c r="W2040" s="96">
        <f t="shared" si="986"/>
        <v>1.0048677610000001</v>
      </c>
      <c r="X2040" s="89">
        <f t="shared" si="987"/>
        <v>0</v>
      </c>
      <c r="Y2040" s="137">
        <f t="shared" si="966"/>
        <v>0</v>
      </c>
      <c r="Z2040" s="99" t="str">
        <f t="shared" si="972"/>
        <v>J=</v>
      </c>
      <c r="AA2040" s="94">
        <f t="shared" si="973"/>
        <v>46924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967"/>
        <v>46917</v>
      </c>
      <c r="B2041" s="89">
        <f t="shared" si="974"/>
        <v>0</v>
      </c>
      <c r="C2041" s="89">
        <f t="shared" si="988"/>
        <v>3.1009221856947988E-9</v>
      </c>
      <c r="D2041" s="90">
        <f t="shared" si="975"/>
        <v>7205.03</v>
      </c>
      <c r="E2041" s="91">
        <f t="shared" si="990"/>
        <v>7245.38</v>
      </c>
      <c r="F2041" s="92">
        <f t="shared" si="991"/>
        <v>46865</v>
      </c>
      <c r="G2041" s="93">
        <f t="shared" si="976"/>
        <v>5.6002542668107669E-3</v>
      </c>
      <c r="H2041" s="94">
        <f t="shared" si="977"/>
        <v>46924</v>
      </c>
      <c r="I2041" s="94">
        <f t="shared" si="978"/>
        <v>46924</v>
      </c>
      <c r="J2041" s="95">
        <f t="shared" si="968"/>
        <v>20</v>
      </c>
      <c r="K2041" s="95">
        <f t="shared" si="989"/>
        <v>16</v>
      </c>
      <c r="L2041" s="8">
        <f t="shared" si="979"/>
        <v>1.0044776900000001</v>
      </c>
      <c r="M2041" s="96">
        <f t="shared" si="980"/>
        <v>1.0056002500000001</v>
      </c>
      <c r="N2041" s="96">
        <f t="shared" si="981"/>
        <v>1.3857957130059007</v>
      </c>
      <c r="O2041" s="89">
        <f t="shared" si="982"/>
        <v>1.3920008699999999</v>
      </c>
      <c r="P2041" s="89">
        <f t="shared" si="983"/>
        <v>0</v>
      </c>
      <c r="Q2041" s="11">
        <f t="shared" si="971"/>
        <v>0</v>
      </c>
      <c r="R2041" s="7">
        <f t="shared" si="969"/>
        <v>0</v>
      </c>
      <c r="S2041" s="89">
        <f t="shared" si="984"/>
        <v>0</v>
      </c>
      <c r="T2041" s="98">
        <f t="shared" si="970"/>
        <v>8.5000000000000006E-2</v>
      </c>
      <c r="U2041" s="97">
        <f t="shared" si="985"/>
        <v>16</v>
      </c>
      <c r="V2041" s="97">
        <v>252</v>
      </c>
      <c r="W2041" s="96">
        <f t="shared" si="986"/>
        <v>1.0051931190000001</v>
      </c>
      <c r="X2041" s="89">
        <f t="shared" si="987"/>
        <v>0</v>
      </c>
      <c r="Y2041" s="137">
        <f t="shared" si="966"/>
        <v>0</v>
      </c>
      <c r="Z2041" s="99" t="str">
        <f t="shared" si="972"/>
        <v>J=</v>
      </c>
      <c r="AA2041" s="94">
        <f t="shared" si="973"/>
        <v>46924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967"/>
        <v>46918</v>
      </c>
      <c r="B2042" s="89">
        <f t="shared" si="974"/>
        <v>0</v>
      </c>
      <c r="C2042" s="89">
        <f t="shared" si="988"/>
        <v>3.1009221856947988E-9</v>
      </c>
      <c r="D2042" s="90">
        <f t="shared" si="975"/>
        <v>7205.03</v>
      </c>
      <c r="E2042" s="91">
        <f t="shared" si="990"/>
        <v>7245.38</v>
      </c>
      <c r="F2042" s="92">
        <f t="shared" si="991"/>
        <v>46865</v>
      </c>
      <c r="G2042" s="93">
        <f t="shared" si="976"/>
        <v>5.6002542668107669E-3</v>
      </c>
      <c r="H2042" s="94">
        <f t="shared" si="977"/>
        <v>46924</v>
      </c>
      <c r="I2042" s="94">
        <f t="shared" si="978"/>
        <v>46924</v>
      </c>
      <c r="J2042" s="95">
        <f t="shared" si="968"/>
        <v>20</v>
      </c>
      <c r="K2042" s="95">
        <f t="shared" si="989"/>
        <v>17</v>
      </c>
      <c r="L2042" s="8">
        <f t="shared" si="979"/>
        <v>1.00475822</v>
      </c>
      <c r="M2042" s="96">
        <f t="shared" si="980"/>
        <v>1.0056002500000001</v>
      </c>
      <c r="N2042" s="96">
        <f t="shared" si="981"/>
        <v>1.3857957130059007</v>
      </c>
      <c r="O2042" s="89">
        <f t="shared" si="982"/>
        <v>1.39238963</v>
      </c>
      <c r="P2042" s="89">
        <f t="shared" si="983"/>
        <v>0</v>
      </c>
      <c r="Q2042" s="11">
        <f t="shared" si="971"/>
        <v>0</v>
      </c>
      <c r="R2042" s="7">
        <f t="shared" si="969"/>
        <v>0</v>
      </c>
      <c r="S2042" s="89">
        <f t="shared" si="984"/>
        <v>0</v>
      </c>
      <c r="T2042" s="98">
        <f t="shared" si="970"/>
        <v>8.5000000000000006E-2</v>
      </c>
      <c r="U2042" s="97">
        <f t="shared" si="985"/>
        <v>17</v>
      </c>
      <c r="V2042" s="97">
        <v>252</v>
      </c>
      <c r="W2042" s="96">
        <f t="shared" si="986"/>
        <v>1.005518583</v>
      </c>
      <c r="X2042" s="89">
        <f t="shared" si="987"/>
        <v>0</v>
      </c>
      <c r="Y2042" s="137">
        <f t="shared" si="966"/>
        <v>0</v>
      </c>
      <c r="Z2042" s="99" t="str">
        <f t="shared" si="972"/>
        <v>J=</v>
      </c>
      <c r="AA2042" s="94">
        <f t="shared" si="973"/>
        <v>46924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967"/>
        <v>46919</v>
      </c>
      <c r="B2043" s="89">
        <f t="shared" si="974"/>
        <v>0</v>
      </c>
      <c r="C2043" s="89">
        <f t="shared" si="988"/>
        <v>3.1009221856947988E-9</v>
      </c>
      <c r="D2043" s="90">
        <f t="shared" si="975"/>
        <v>7205.03</v>
      </c>
      <c r="E2043" s="91">
        <f t="shared" si="990"/>
        <v>7245.38</v>
      </c>
      <c r="F2043" s="92">
        <f t="shared" si="991"/>
        <v>46865</v>
      </c>
      <c r="G2043" s="93">
        <f t="shared" si="976"/>
        <v>5.6002542668107669E-3</v>
      </c>
      <c r="H2043" s="94">
        <f t="shared" si="977"/>
        <v>46924</v>
      </c>
      <c r="I2043" s="94">
        <f t="shared" si="978"/>
        <v>46924</v>
      </c>
      <c r="J2043" s="95">
        <f t="shared" si="968"/>
        <v>20</v>
      </c>
      <c r="K2043" s="95">
        <f t="shared" si="989"/>
        <v>18</v>
      </c>
      <c r="L2043" s="8">
        <f t="shared" si="979"/>
        <v>1.00503882</v>
      </c>
      <c r="M2043" s="96">
        <f t="shared" si="980"/>
        <v>1.0056002500000001</v>
      </c>
      <c r="N2043" s="96">
        <f t="shared" si="981"/>
        <v>1.3857957130059007</v>
      </c>
      <c r="O2043" s="89">
        <f t="shared" si="982"/>
        <v>1.39277848</v>
      </c>
      <c r="P2043" s="89">
        <f t="shared" si="983"/>
        <v>0</v>
      </c>
      <c r="Q2043" s="11">
        <f t="shared" si="971"/>
        <v>0</v>
      </c>
      <c r="R2043" s="7">
        <f t="shared" si="969"/>
        <v>0</v>
      </c>
      <c r="S2043" s="89">
        <f t="shared" si="984"/>
        <v>0</v>
      </c>
      <c r="T2043" s="98">
        <f t="shared" si="970"/>
        <v>8.5000000000000006E-2</v>
      </c>
      <c r="U2043" s="97">
        <f t="shared" si="985"/>
        <v>18</v>
      </c>
      <c r="V2043" s="97">
        <v>252</v>
      </c>
      <c r="W2043" s="96">
        <f t="shared" si="986"/>
        <v>1.005844153</v>
      </c>
      <c r="X2043" s="89">
        <f t="shared" si="987"/>
        <v>0</v>
      </c>
      <c r="Y2043" s="137">
        <f t="shared" si="966"/>
        <v>0</v>
      </c>
      <c r="Z2043" s="99" t="str">
        <f t="shared" si="972"/>
        <v>J=</v>
      </c>
      <c r="AA2043" s="94">
        <f t="shared" si="973"/>
        <v>46924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967"/>
        <v>46920</v>
      </c>
      <c r="B2044" s="89">
        <f t="shared" si="974"/>
        <v>0</v>
      </c>
      <c r="C2044" s="89">
        <f t="shared" si="988"/>
        <v>3.1009221856947988E-9</v>
      </c>
      <c r="D2044" s="90">
        <f t="shared" si="975"/>
        <v>7205.03</v>
      </c>
      <c r="E2044" s="91">
        <f t="shared" si="990"/>
        <v>7245.38</v>
      </c>
      <c r="F2044" s="92">
        <f t="shared" si="991"/>
        <v>46865</v>
      </c>
      <c r="G2044" s="93">
        <f t="shared" si="976"/>
        <v>5.6002542668107669E-3</v>
      </c>
      <c r="H2044" s="94">
        <f t="shared" si="977"/>
        <v>46924</v>
      </c>
      <c r="I2044" s="94">
        <f t="shared" si="978"/>
        <v>46924</v>
      </c>
      <c r="J2044" s="95">
        <f t="shared" si="968"/>
        <v>20</v>
      </c>
      <c r="K2044" s="95">
        <f t="shared" si="989"/>
        <v>18</v>
      </c>
      <c r="L2044" s="8">
        <f t="shared" si="979"/>
        <v>1.00503882</v>
      </c>
      <c r="M2044" s="96">
        <f t="shared" si="980"/>
        <v>1.0056002500000001</v>
      </c>
      <c r="N2044" s="96">
        <f t="shared" si="981"/>
        <v>1.3857957130059007</v>
      </c>
      <c r="O2044" s="89">
        <f t="shared" si="982"/>
        <v>1.39277848</v>
      </c>
      <c r="P2044" s="89">
        <f t="shared" si="983"/>
        <v>0</v>
      </c>
      <c r="Q2044" s="11">
        <f t="shared" si="971"/>
        <v>0</v>
      </c>
      <c r="R2044" s="7">
        <f t="shared" si="969"/>
        <v>0</v>
      </c>
      <c r="S2044" s="89">
        <f t="shared" si="984"/>
        <v>0</v>
      </c>
      <c r="T2044" s="98">
        <f t="shared" si="970"/>
        <v>8.5000000000000006E-2</v>
      </c>
      <c r="U2044" s="97">
        <f t="shared" si="985"/>
        <v>18</v>
      </c>
      <c r="V2044" s="97">
        <v>252</v>
      </c>
      <c r="W2044" s="96">
        <f t="shared" si="986"/>
        <v>1.005844153</v>
      </c>
      <c r="X2044" s="89">
        <f t="shared" si="987"/>
        <v>0</v>
      </c>
      <c r="Y2044" s="137">
        <f t="shared" si="966"/>
        <v>0</v>
      </c>
      <c r="Z2044" s="99" t="str">
        <f t="shared" si="972"/>
        <v>J=</v>
      </c>
      <c r="AA2044" s="94">
        <f t="shared" si="973"/>
        <v>46924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967"/>
        <v>46921</v>
      </c>
      <c r="B2045" s="89">
        <f t="shared" si="974"/>
        <v>0</v>
      </c>
      <c r="C2045" s="89">
        <f t="shared" si="988"/>
        <v>3.1009221856947988E-9</v>
      </c>
      <c r="D2045" s="90">
        <f t="shared" si="975"/>
        <v>7205.03</v>
      </c>
      <c r="E2045" s="91">
        <f t="shared" si="990"/>
        <v>7245.38</v>
      </c>
      <c r="F2045" s="92">
        <f t="shared" si="991"/>
        <v>46865</v>
      </c>
      <c r="G2045" s="93">
        <f t="shared" si="976"/>
        <v>5.6002542668107669E-3</v>
      </c>
      <c r="H2045" s="94">
        <f t="shared" si="977"/>
        <v>46924</v>
      </c>
      <c r="I2045" s="94">
        <f t="shared" si="978"/>
        <v>46924</v>
      </c>
      <c r="J2045" s="95">
        <f t="shared" si="968"/>
        <v>20</v>
      </c>
      <c r="K2045" s="95">
        <f t="shared" si="989"/>
        <v>19</v>
      </c>
      <c r="L2045" s="8">
        <f t="shared" si="979"/>
        <v>1.00531949</v>
      </c>
      <c r="M2045" s="96">
        <f t="shared" si="980"/>
        <v>1.0056002500000001</v>
      </c>
      <c r="N2045" s="96">
        <f t="shared" si="981"/>
        <v>1.3857957130059007</v>
      </c>
      <c r="O2045" s="89">
        <f t="shared" si="982"/>
        <v>1.3931674300000001</v>
      </c>
      <c r="P2045" s="89">
        <f t="shared" si="983"/>
        <v>0</v>
      </c>
      <c r="Q2045" s="11">
        <f t="shared" si="971"/>
        <v>0</v>
      </c>
      <c r="R2045" s="7">
        <f t="shared" si="969"/>
        <v>0</v>
      </c>
      <c r="S2045" s="89">
        <f t="shared" si="984"/>
        <v>0</v>
      </c>
      <c r="T2045" s="98">
        <f t="shared" si="970"/>
        <v>8.5000000000000006E-2</v>
      </c>
      <c r="U2045" s="97">
        <f t="shared" si="985"/>
        <v>19</v>
      </c>
      <c r="V2045" s="97">
        <v>252</v>
      </c>
      <c r="W2045" s="96">
        <f t="shared" si="986"/>
        <v>1.0061698269999999</v>
      </c>
      <c r="X2045" s="89">
        <f t="shared" si="987"/>
        <v>0</v>
      </c>
      <c r="Y2045" s="137">
        <f t="shared" si="966"/>
        <v>0</v>
      </c>
      <c r="Z2045" s="99" t="str">
        <f t="shared" si="972"/>
        <v>J=</v>
      </c>
      <c r="AA2045" s="94">
        <f t="shared" si="973"/>
        <v>46924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967"/>
        <v>46922</v>
      </c>
      <c r="B2046" s="89">
        <f t="shared" si="974"/>
        <v>0</v>
      </c>
      <c r="C2046" s="89">
        <f t="shared" si="988"/>
        <v>3.1009221856947988E-9</v>
      </c>
      <c r="D2046" s="90">
        <f t="shared" si="975"/>
        <v>7205.03</v>
      </c>
      <c r="E2046" s="91">
        <f t="shared" si="990"/>
        <v>7245.38</v>
      </c>
      <c r="F2046" s="92">
        <f t="shared" si="991"/>
        <v>46865</v>
      </c>
      <c r="G2046" s="93">
        <f t="shared" si="976"/>
        <v>5.6002542668107669E-3</v>
      </c>
      <c r="H2046" s="94">
        <f t="shared" si="977"/>
        <v>46924</v>
      </c>
      <c r="I2046" s="94">
        <f t="shared" si="978"/>
        <v>46924</v>
      </c>
      <c r="J2046" s="95">
        <f t="shared" si="968"/>
        <v>20</v>
      </c>
      <c r="K2046" s="95">
        <f t="shared" si="989"/>
        <v>19</v>
      </c>
      <c r="L2046" s="8">
        <f t="shared" si="979"/>
        <v>1.00531949</v>
      </c>
      <c r="M2046" s="96">
        <f t="shared" si="980"/>
        <v>1.0056002500000001</v>
      </c>
      <c r="N2046" s="96">
        <f t="shared" si="981"/>
        <v>1.3857957130059007</v>
      </c>
      <c r="O2046" s="89">
        <f t="shared" si="982"/>
        <v>1.3931674300000001</v>
      </c>
      <c r="P2046" s="89">
        <f t="shared" si="983"/>
        <v>0</v>
      </c>
      <c r="Q2046" s="11">
        <f t="shared" si="971"/>
        <v>0</v>
      </c>
      <c r="R2046" s="7">
        <f t="shared" si="969"/>
        <v>0</v>
      </c>
      <c r="S2046" s="89">
        <f t="shared" si="984"/>
        <v>0</v>
      </c>
      <c r="T2046" s="98">
        <f t="shared" si="970"/>
        <v>8.5000000000000006E-2</v>
      </c>
      <c r="U2046" s="97">
        <f t="shared" si="985"/>
        <v>19</v>
      </c>
      <c r="V2046" s="97">
        <v>252</v>
      </c>
      <c r="W2046" s="96">
        <f t="shared" si="986"/>
        <v>1.0061698269999999</v>
      </c>
      <c r="X2046" s="89">
        <f t="shared" si="987"/>
        <v>0</v>
      </c>
      <c r="Y2046" s="137">
        <f t="shared" si="966"/>
        <v>0</v>
      </c>
      <c r="Z2046" s="99" t="str">
        <f t="shared" si="972"/>
        <v>J=</v>
      </c>
      <c r="AA2046" s="94">
        <f t="shared" si="973"/>
        <v>46924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967"/>
        <v>46923</v>
      </c>
      <c r="B2047" s="89">
        <f t="shared" si="974"/>
        <v>0</v>
      </c>
      <c r="C2047" s="89">
        <f t="shared" si="988"/>
        <v>3.1009221856947988E-9</v>
      </c>
      <c r="D2047" s="90">
        <f t="shared" si="975"/>
        <v>7205.03</v>
      </c>
      <c r="E2047" s="91">
        <f t="shared" si="990"/>
        <v>7245.38</v>
      </c>
      <c r="F2047" s="92">
        <f t="shared" si="991"/>
        <v>46865</v>
      </c>
      <c r="G2047" s="93">
        <f t="shared" si="976"/>
        <v>5.6002542668107669E-3</v>
      </c>
      <c r="H2047" s="94">
        <f t="shared" si="977"/>
        <v>46924</v>
      </c>
      <c r="I2047" s="94">
        <f t="shared" si="978"/>
        <v>46924</v>
      </c>
      <c r="J2047" s="95">
        <f t="shared" si="968"/>
        <v>20</v>
      </c>
      <c r="K2047" s="95">
        <f t="shared" si="989"/>
        <v>19</v>
      </c>
      <c r="L2047" s="8">
        <f t="shared" si="979"/>
        <v>1.00531949</v>
      </c>
      <c r="M2047" s="96">
        <f t="shared" si="980"/>
        <v>1.0056002500000001</v>
      </c>
      <c r="N2047" s="96">
        <f t="shared" si="981"/>
        <v>1.3857957130059007</v>
      </c>
      <c r="O2047" s="89">
        <f t="shared" si="982"/>
        <v>1.3931674300000001</v>
      </c>
      <c r="P2047" s="89">
        <f t="shared" si="983"/>
        <v>0</v>
      </c>
      <c r="Q2047" s="11">
        <f t="shared" si="971"/>
        <v>0</v>
      </c>
      <c r="R2047" s="7">
        <f t="shared" si="969"/>
        <v>0</v>
      </c>
      <c r="S2047" s="89">
        <f t="shared" si="984"/>
        <v>0</v>
      </c>
      <c r="T2047" s="98">
        <f t="shared" si="970"/>
        <v>8.5000000000000006E-2</v>
      </c>
      <c r="U2047" s="97">
        <f t="shared" si="985"/>
        <v>19</v>
      </c>
      <c r="V2047" s="97">
        <v>252</v>
      </c>
      <c r="W2047" s="96">
        <f t="shared" si="986"/>
        <v>1.0061698269999999</v>
      </c>
      <c r="X2047" s="89">
        <f t="shared" si="987"/>
        <v>0</v>
      </c>
      <c r="Y2047" s="137">
        <f t="shared" si="966"/>
        <v>0</v>
      </c>
      <c r="Z2047" s="99" t="str">
        <f t="shared" si="972"/>
        <v>J=</v>
      </c>
      <c r="AA2047" s="94">
        <f t="shared" si="973"/>
        <v>46924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967"/>
        <v>46924</v>
      </c>
      <c r="B2048" s="89">
        <f t="shared" si="974"/>
        <v>0</v>
      </c>
      <c r="C2048" s="89">
        <f t="shared" si="988"/>
        <v>3.1009221856947988E-9</v>
      </c>
      <c r="D2048" s="90">
        <f t="shared" si="975"/>
        <v>7205.03</v>
      </c>
      <c r="E2048" s="91">
        <f t="shared" si="990"/>
        <v>7245.38</v>
      </c>
      <c r="F2048" s="92">
        <f t="shared" si="991"/>
        <v>46865</v>
      </c>
      <c r="G2048" s="93">
        <f t="shared" si="976"/>
        <v>5.6002542668107669E-3</v>
      </c>
      <c r="H2048" s="94">
        <f t="shared" si="977"/>
        <v>46954</v>
      </c>
      <c r="I2048" s="94">
        <f t="shared" si="978"/>
        <v>46924</v>
      </c>
      <c r="J2048" s="95">
        <f t="shared" si="968"/>
        <v>20</v>
      </c>
      <c r="K2048" s="95">
        <f t="shared" si="989"/>
        <v>20</v>
      </c>
      <c r="L2048" s="8">
        <f t="shared" si="979"/>
        <v>1.0056002500000001</v>
      </c>
      <c r="M2048" s="96">
        <f t="shared" si="980"/>
        <v>1.0056002500000001</v>
      </c>
      <c r="N2048" s="96">
        <f t="shared" si="981"/>
        <v>1.3857957130059007</v>
      </c>
      <c r="O2048" s="89">
        <f t="shared" si="982"/>
        <v>1.39355651</v>
      </c>
      <c r="P2048" s="89">
        <f t="shared" si="983"/>
        <v>0</v>
      </c>
      <c r="Q2048" s="11">
        <f t="shared" si="971"/>
        <v>67</v>
      </c>
      <c r="R2048" s="7">
        <f t="shared" si="969"/>
        <v>0.49801400000000001</v>
      </c>
      <c r="S2048" s="89">
        <f t="shared" si="984"/>
        <v>0</v>
      </c>
      <c r="T2048" s="98">
        <f t="shared" si="970"/>
        <v>8.5000000000000006E-2</v>
      </c>
      <c r="U2048" s="97">
        <f t="shared" si="985"/>
        <v>20</v>
      </c>
      <c r="V2048" s="97">
        <v>252</v>
      </c>
      <c r="W2048" s="96">
        <f t="shared" si="986"/>
        <v>1.006495608</v>
      </c>
      <c r="X2048" s="89">
        <f t="shared" si="987"/>
        <v>0</v>
      </c>
      <c r="Y2048" s="137">
        <f t="shared" si="966"/>
        <v>0</v>
      </c>
      <c r="Z2048" s="99" t="str">
        <f t="shared" si="972"/>
        <v>J=</v>
      </c>
      <c r="AA2048" s="94">
        <f t="shared" si="973"/>
        <v>46924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967"/>
        <v>46925</v>
      </c>
      <c r="B2049" s="89">
        <f t="shared" si="974"/>
        <v>0</v>
      </c>
      <c r="C2049" s="89">
        <f t="shared" si="988"/>
        <v>3.1009221856947988E-9</v>
      </c>
      <c r="D2049" s="90">
        <f t="shared" si="975"/>
        <v>7205.03</v>
      </c>
      <c r="E2049" s="91">
        <f t="shared" si="990"/>
        <v>7245.38</v>
      </c>
      <c r="F2049" s="92">
        <f t="shared" si="991"/>
        <v>46893</v>
      </c>
      <c r="G2049" s="93">
        <f t="shared" si="976"/>
        <v>5.6002542668107669E-3</v>
      </c>
      <c r="H2049" s="94">
        <f t="shared" si="977"/>
        <v>46954</v>
      </c>
      <c r="I2049" s="94">
        <f t="shared" si="978"/>
        <v>46954</v>
      </c>
      <c r="J2049" s="95">
        <f t="shared" si="968"/>
        <v>22</v>
      </c>
      <c r="K2049" s="95">
        <f t="shared" si="989"/>
        <v>1</v>
      </c>
      <c r="L2049" s="8">
        <f t="shared" si="979"/>
        <v>1.0002538700000001</v>
      </c>
      <c r="M2049" s="96">
        <f t="shared" si="980"/>
        <v>1.0056002500000001</v>
      </c>
      <c r="N2049" s="96">
        <f t="shared" si="981"/>
        <v>1.3935565154476621</v>
      </c>
      <c r="O2049" s="89">
        <f t="shared" si="982"/>
        <v>1.39391029</v>
      </c>
      <c r="P2049" s="89">
        <f t="shared" si="983"/>
        <v>0</v>
      </c>
      <c r="Q2049" s="11">
        <f t="shared" si="971"/>
        <v>0</v>
      </c>
      <c r="R2049" s="7">
        <f t="shared" si="969"/>
        <v>0</v>
      </c>
      <c r="S2049" s="89">
        <f t="shared" si="984"/>
        <v>0</v>
      </c>
      <c r="T2049" s="98">
        <f t="shared" si="970"/>
        <v>8.5000000000000006E-2</v>
      </c>
      <c r="U2049" s="97">
        <f t="shared" si="985"/>
        <v>1</v>
      </c>
      <c r="V2049" s="97">
        <v>252</v>
      </c>
      <c r="W2049" s="96">
        <f t="shared" si="986"/>
        <v>1.0003237819999999</v>
      </c>
      <c r="X2049" s="89">
        <f t="shared" si="987"/>
        <v>0</v>
      </c>
      <c r="Y2049" s="137">
        <f t="shared" si="966"/>
        <v>0</v>
      </c>
      <c r="Z2049" s="99" t="str">
        <f t="shared" si="972"/>
        <v>J=</v>
      </c>
      <c r="AA2049" s="94">
        <f t="shared" si="973"/>
        <v>46954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967"/>
        <v>46926</v>
      </c>
      <c r="B2050" s="89">
        <f t="shared" si="974"/>
        <v>0</v>
      </c>
      <c r="C2050" s="89">
        <f t="shared" si="988"/>
        <v>3.1009221856947988E-9</v>
      </c>
      <c r="D2050" s="90">
        <f t="shared" si="975"/>
        <v>7205.03</v>
      </c>
      <c r="E2050" s="91">
        <f t="shared" si="990"/>
        <v>7245.38</v>
      </c>
      <c r="F2050" s="92">
        <f t="shared" si="991"/>
        <v>46893</v>
      </c>
      <c r="G2050" s="93">
        <f t="shared" si="976"/>
        <v>5.6002542668107669E-3</v>
      </c>
      <c r="H2050" s="94">
        <f t="shared" si="977"/>
        <v>46954</v>
      </c>
      <c r="I2050" s="94">
        <f t="shared" si="978"/>
        <v>46954</v>
      </c>
      <c r="J2050" s="95">
        <f t="shared" si="968"/>
        <v>22</v>
      </c>
      <c r="K2050" s="95">
        <f t="shared" si="989"/>
        <v>2</v>
      </c>
      <c r="L2050" s="8">
        <f t="shared" si="979"/>
        <v>1.0005078199999999</v>
      </c>
      <c r="M2050" s="96">
        <f t="shared" si="980"/>
        <v>1.0056002500000001</v>
      </c>
      <c r="N2050" s="96">
        <f t="shared" si="981"/>
        <v>1.3935565154476621</v>
      </c>
      <c r="O2050" s="89">
        <f t="shared" si="982"/>
        <v>1.3942641899999999</v>
      </c>
      <c r="P2050" s="89">
        <f t="shared" si="983"/>
        <v>0</v>
      </c>
      <c r="Q2050" s="11">
        <f t="shared" si="971"/>
        <v>0</v>
      </c>
      <c r="R2050" s="7">
        <f t="shared" si="969"/>
        <v>0</v>
      </c>
      <c r="S2050" s="89">
        <f t="shared" si="984"/>
        <v>0</v>
      </c>
      <c r="T2050" s="98">
        <f t="shared" si="970"/>
        <v>8.5000000000000006E-2</v>
      </c>
      <c r="U2050" s="97">
        <f t="shared" si="985"/>
        <v>2</v>
      </c>
      <c r="V2050" s="97">
        <v>252</v>
      </c>
      <c r="W2050" s="96">
        <f t="shared" si="986"/>
        <v>1.00064767</v>
      </c>
      <c r="X2050" s="89">
        <f t="shared" si="987"/>
        <v>0</v>
      </c>
      <c r="Y2050" s="137">
        <f t="shared" si="966"/>
        <v>0</v>
      </c>
      <c r="Z2050" s="99" t="str">
        <f t="shared" si="972"/>
        <v>J=</v>
      </c>
      <c r="AA2050" s="94">
        <f t="shared" si="973"/>
        <v>46954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967"/>
        <v>46927</v>
      </c>
      <c r="B2051" s="89">
        <f t="shared" si="974"/>
        <v>0</v>
      </c>
      <c r="C2051" s="89">
        <f t="shared" si="988"/>
        <v>3.1009221856947988E-9</v>
      </c>
      <c r="D2051" s="90">
        <f t="shared" si="975"/>
        <v>7205.03</v>
      </c>
      <c r="E2051" s="91">
        <f t="shared" si="990"/>
        <v>7245.38</v>
      </c>
      <c r="F2051" s="92">
        <f t="shared" si="991"/>
        <v>46893</v>
      </c>
      <c r="G2051" s="93">
        <f t="shared" si="976"/>
        <v>5.6002542668107669E-3</v>
      </c>
      <c r="H2051" s="94">
        <f t="shared" si="977"/>
        <v>46954</v>
      </c>
      <c r="I2051" s="94">
        <f t="shared" si="978"/>
        <v>46954</v>
      </c>
      <c r="J2051" s="95">
        <f t="shared" si="968"/>
        <v>22</v>
      </c>
      <c r="K2051" s="95">
        <f t="shared" si="989"/>
        <v>3</v>
      </c>
      <c r="L2051" s="8">
        <f t="shared" si="979"/>
        <v>1.0007618300000001</v>
      </c>
      <c r="M2051" s="96">
        <f t="shared" si="980"/>
        <v>1.0056002500000001</v>
      </c>
      <c r="N2051" s="96">
        <f t="shared" si="981"/>
        <v>1.3935565154476621</v>
      </c>
      <c r="O2051" s="89">
        <f t="shared" si="982"/>
        <v>1.3946181600000001</v>
      </c>
      <c r="P2051" s="89">
        <f t="shared" si="983"/>
        <v>0</v>
      </c>
      <c r="Q2051" s="11">
        <f t="shared" si="971"/>
        <v>0</v>
      </c>
      <c r="R2051" s="7">
        <f t="shared" si="969"/>
        <v>0</v>
      </c>
      <c r="S2051" s="89">
        <f t="shared" si="984"/>
        <v>0</v>
      </c>
      <c r="T2051" s="98">
        <f t="shared" si="970"/>
        <v>8.5000000000000006E-2</v>
      </c>
      <c r="U2051" s="97">
        <f t="shared" si="985"/>
        <v>3</v>
      </c>
      <c r="V2051" s="97">
        <v>252</v>
      </c>
      <c r="W2051" s="96">
        <f t="shared" si="986"/>
        <v>1.000971662</v>
      </c>
      <c r="X2051" s="89">
        <f t="shared" si="987"/>
        <v>0</v>
      </c>
      <c r="Y2051" s="137">
        <f t="shared" si="966"/>
        <v>0</v>
      </c>
      <c r="Z2051" s="99" t="str">
        <f t="shared" si="972"/>
        <v>J=</v>
      </c>
      <c r="AA2051" s="94">
        <f t="shared" si="973"/>
        <v>46954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967"/>
        <v>46928</v>
      </c>
      <c r="B2052" s="89">
        <f t="shared" si="974"/>
        <v>0</v>
      </c>
      <c r="C2052" s="89">
        <f t="shared" si="988"/>
        <v>3.1009221856947988E-9</v>
      </c>
      <c r="D2052" s="90">
        <f t="shared" si="975"/>
        <v>7205.03</v>
      </c>
      <c r="E2052" s="91">
        <f t="shared" si="990"/>
        <v>7245.38</v>
      </c>
      <c r="F2052" s="92">
        <f t="shared" si="991"/>
        <v>46893</v>
      </c>
      <c r="G2052" s="93">
        <f t="shared" si="976"/>
        <v>5.6002542668107669E-3</v>
      </c>
      <c r="H2052" s="94">
        <f t="shared" si="977"/>
        <v>46954</v>
      </c>
      <c r="I2052" s="94">
        <f t="shared" si="978"/>
        <v>46954</v>
      </c>
      <c r="J2052" s="95">
        <f t="shared" si="968"/>
        <v>22</v>
      </c>
      <c r="K2052" s="95">
        <f t="shared" si="989"/>
        <v>4</v>
      </c>
      <c r="L2052" s="8">
        <f t="shared" si="979"/>
        <v>1.0010159000000001</v>
      </c>
      <c r="M2052" s="96">
        <f t="shared" si="980"/>
        <v>1.0056002500000001</v>
      </c>
      <c r="N2052" s="96">
        <f t="shared" si="981"/>
        <v>1.3935565154476621</v>
      </c>
      <c r="O2052" s="89">
        <f t="shared" si="982"/>
        <v>1.3949722200000001</v>
      </c>
      <c r="P2052" s="89">
        <f t="shared" si="983"/>
        <v>0</v>
      </c>
      <c r="Q2052" s="11">
        <f t="shared" si="971"/>
        <v>0</v>
      </c>
      <c r="R2052" s="7">
        <f t="shared" si="969"/>
        <v>0</v>
      </c>
      <c r="S2052" s="89">
        <f t="shared" si="984"/>
        <v>0</v>
      </c>
      <c r="T2052" s="98">
        <f t="shared" si="970"/>
        <v>8.5000000000000006E-2</v>
      </c>
      <c r="U2052" s="97">
        <f t="shared" si="985"/>
        <v>4</v>
      </c>
      <c r="V2052" s="97">
        <v>252</v>
      </c>
      <c r="W2052" s="96">
        <f t="shared" si="986"/>
        <v>1.001295759</v>
      </c>
      <c r="X2052" s="89">
        <f t="shared" si="987"/>
        <v>0</v>
      </c>
      <c r="Y2052" s="137">
        <f t="shared" si="966"/>
        <v>0</v>
      </c>
      <c r="Z2052" s="99" t="str">
        <f t="shared" si="972"/>
        <v>J=</v>
      </c>
      <c r="AA2052" s="94">
        <f t="shared" si="973"/>
        <v>46954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967"/>
        <v>46929</v>
      </c>
      <c r="B2053" s="89">
        <f t="shared" si="974"/>
        <v>0</v>
      </c>
      <c r="C2053" s="89">
        <f t="shared" si="988"/>
        <v>3.1009221856947988E-9</v>
      </c>
      <c r="D2053" s="90">
        <f t="shared" si="975"/>
        <v>7205.03</v>
      </c>
      <c r="E2053" s="91">
        <f t="shared" si="990"/>
        <v>7245.38</v>
      </c>
      <c r="F2053" s="92">
        <f t="shared" si="991"/>
        <v>46893</v>
      </c>
      <c r="G2053" s="93">
        <f t="shared" si="976"/>
        <v>5.6002542668107669E-3</v>
      </c>
      <c r="H2053" s="94">
        <f t="shared" si="977"/>
        <v>46954</v>
      </c>
      <c r="I2053" s="94">
        <f t="shared" si="978"/>
        <v>46954</v>
      </c>
      <c r="J2053" s="95">
        <f t="shared" si="968"/>
        <v>22</v>
      </c>
      <c r="K2053" s="95">
        <f t="shared" si="989"/>
        <v>4</v>
      </c>
      <c r="L2053" s="8">
        <f t="shared" si="979"/>
        <v>1.0010159000000001</v>
      </c>
      <c r="M2053" s="96">
        <f t="shared" si="980"/>
        <v>1.0056002500000001</v>
      </c>
      <c r="N2053" s="96">
        <f t="shared" si="981"/>
        <v>1.3935565154476621</v>
      </c>
      <c r="O2053" s="89">
        <f t="shared" si="982"/>
        <v>1.3949722200000001</v>
      </c>
      <c r="P2053" s="89">
        <f t="shared" si="983"/>
        <v>0</v>
      </c>
      <c r="Q2053" s="11">
        <f t="shared" si="971"/>
        <v>0</v>
      </c>
      <c r="R2053" s="7">
        <f t="shared" si="969"/>
        <v>0</v>
      </c>
      <c r="S2053" s="89">
        <f t="shared" si="984"/>
        <v>0</v>
      </c>
      <c r="T2053" s="98">
        <f t="shared" si="970"/>
        <v>8.5000000000000006E-2</v>
      </c>
      <c r="U2053" s="97">
        <f t="shared" si="985"/>
        <v>4</v>
      </c>
      <c r="V2053" s="97">
        <v>252</v>
      </c>
      <c r="W2053" s="96">
        <f t="shared" si="986"/>
        <v>1.001295759</v>
      </c>
      <c r="X2053" s="89">
        <f t="shared" si="987"/>
        <v>0</v>
      </c>
      <c r="Y2053" s="137">
        <f t="shared" si="966"/>
        <v>0</v>
      </c>
      <c r="Z2053" s="99" t="str">
        <f t="shared" si="972"/>
        <v>J=</v>
      </c>
      <c r="AA2053" s="94">
        <f t="shared" si="973"/>
        <v>46954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967"/>
        <v>46930</v>
      </c>
      <c r="B2054" s="89">
        <f t="shared" si="974"/>
        <v>0</v>
      </c>
      <c r="C2054" s="89">
        <f t="shared" si="988"/>
        <v>3.1009221856947988E-9</v>
      </c>
      <c r="D2054" s="90">
        <f t="shared" si="975"/>
        <v>7205.03</v>
      </c>
      <c r="E2054" s="91">
        <f t="shared" si="990"/>
        <v>7245.38</v>
      </c>
      <c r="F2054" s="92">
        <f t="shared" si="991"/>
        <v>46893</v>
      </c>
      <c r="G2054" s="93">
        <f t="shared" si="976"/>
        <v>5.6002542668107669E-3</v>
      </c>
      <c r="H2054" s="94">
        <f t="shared" si="977"/>
        <v>46954</v>
      </c>
      <c r="I2054" s="94">
        <f t="shared" si="978"/>
        <v>46954</v>
      </c>
      <c r="J2054" s="95">
        <f t="shared" si="968"/>
        <v>22</v>
      </c>
      <c r="K2054" s="95">
        <f t="shared" si="989"/>
        <v>4</v>
      </c>
      <c r="L2054" s="8">
        <f t="shared" si="979"/>
        <v>1.0010159000000001</v>
      </c>
      <c r="M2054" s="96">
        <f t="shared" si="980"/>
        <v>1.0056002500000001</v>
      </c>
      <c r="N2054" s="96">
        <f t="shared" si="981"/>
        <v>1.3935565154476621</v>
      </c>
      <c r="O2054" s="89">
        <f t="shared" si="982"/>
        <v>1.3949722200000001</v>
      </c>
      <c r="P2054" s="89">
        <f t="shared" si="983"/>
        <v>0</v>
      </c>
      <c r="Q2054" s="11">
        <f t="shared" si="971"/>
        <v>0</v>
      </c>
      <c r="R2054" s="7">
        <f t="shared" si="969"/>
        <v>0</v>
      </c>
      <c r="S2054" s="89">
        <f t="shared" si="984"/>
        <v>0</v>
      </c>
      <c r="T2054" s="98">
        <f t="shared" si="970"/>
        <v>8.5000000000000006E-2</v>
      </c>
      <c r="U2054" s="97">
        <f t="shared" si="985"/>
        <v>4</v>
      </c>
      <c r="V2054" s="97">
        <v>252</v>
      </c>
      <c r="W2054" s="96">
        <f t="shared" si="986"/>
        <v>1.001295759</v>
      </c>
      <c r="X2054" s="89">
        <f t="shared" si="987"/>
        <v>0</v>
      </c>
      <c r="Y2054" s="137">
        <f t="shared" si="966"/>
        <v>0</v>
      </c>
      <c r="Z2054" s="99" t="str">
        <f t="shared" si="972"/>
        <v>J=</v>
      </c>
      <c r="AA2054" s="94">
        <f t="shared" si="973"/>
        <v>46954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967"/>
        <v>46931</v>
      </c>
      <c r="B2055" s="89">
        <f t="shared" si="974"/>
        <v>0</v>
      </c>
      <c r="C2055" s="89">
        <f t="shared" si="988"/>
        <v>3.1009221856947988E-9</v>
      </c>
      <c r="D2055" s="90">
        <f t="shared" si="975"/>
        <v>7205.03</v>
      </c>
      <c r="E2055" s="91">
        <f t="shared" si="990"/>
        <v>7245.38</v>
      </c>
      <c r="F2055" s="92">
        <f t="shared" si="991"/>
        <v>46893</v>
      </c>
      <c r="G2055" s="93">
        <f t="shared" si="976"/>
        <v>5.6002542668107669E-3</v>
      </c>
      <c r="H2055" s="94">
        <f t="shared" si="977"/>
        <v>46954</v>
      </c>
      <c r="I2055" s="94">
        <f t="shared" si="978"/>
        <v>46954</v>
      </c>
      <c r="J2055" s="95">
        <f t="shared" si="968"/>
        <v>22</v>
      </c>
      <c r="K2055" s="95">
        <f t="shared" si="989"/>
        <v>5</v>
      </c>
      <c r="L2055" s="8">
        <f t="shared" si="979"/>
        <v>1.0012700400000001</v>
      </c>
      <c r="M2055" s="96">
        <f t="shared" si="980"/>
        <v>1.0056002500000001</v>
      </c>
      <c r="N2055" s="96">
        <f t="shared" si="981"/>
        <v>1.3935565154476621</v>
      </c>
      <c r="O2055" s="89">
        <f t="shared" si="982"/>
        <v>1.39532638</v>
      </c>
      <c r="P2055" s="89">
        <f t="shared" si="983"/>
        <v>0</v>
      </c>
      <c r="Q2055" s="11">
        <f t="shared" si="971"/>
        <v>0</v>
      </c>
      <c r="R2055" s="7">
        <f t="shared" si="969"/>
        <v>0</v>
      </c>
      <c r="S2055" s="89">
        <f t="shared" si="984"/>
        <v>0</v>
      </c>
      <c r="T2055" s="98">
        <f t="shared" si="970"/>
        <v>8.5000000000000006E-2</v>
      </c>
      <c r="U2055" s="97">
        <f t="shared" si="985"/>
        <v>5</v>
      </c>
      <c r="V2055" s="97">
        <v>252</v>
      </c>
      <c r="W2055" s="96">
        <f t="shared" si="986"/>
        <v>1.0016199610000001</v>
      </c>
      <c r="X2055" s="89">
        <f t="shared" si="987"/>
        <v>0</v>
      </c>
      <c r="Y2055" s="137">
        <f t="shared" si="966"/>
        <v>0</v>
      </c>
      <c r="Z2055" s="99" t="str">
        <f t="shared" si="972"/>
        <v>J=</v>
      </c>
      <c r="AA2055" s="94">
        <f t="shared" si="973"/>
        <v>46954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967"/>
        <v>46932</v>
      </c>
      <c r="B2056" s="89">
        <f t="shared" si="974"/>
        <v>0</v>
      </c>
      <c r="C2056" s="89">
        <f t="shared" si="988"/>
        <v>3.1009221856947988E-9</v>
      </c>
      <c r="D2056" s="90">
        <f t="shared" si="975"/>
        <v>7205.03</v>
      </c>
      <c r="E2056" s="91">
        <f t="shared" si="990"/>
        <v>7245.38</v>
      </c>
      <c r="F2056" s="92">
        <f t="shared" si="991"/>
        <v>46893</v>
      </c>
      <c r="G2056" s="93">
        <f t="shared" si="976"/>
        <v>5.6002542668107669E-3</v>
      </c>
      <c r="H2056" s="94">
        <f t="shared" si="977"/>
        <v>46954</v>
      </c>
      <c r="I2056" s="94">
        <f t="shared" si="978"/>
        <v>46954</v>
      </c>
      <c r="J2056" s="95">
        <f t="shared" si="968"/>
        <v>22</v>
      </c>
      <c r="K2056" s="95">
        <f t="shared" si="989"/>
        <v>6</v>
      </c>
      <c r="L2056" s="8">
        <f t="shared" si="979"/>
        <v>1.00152424</v>
      </c>
      <c r="M2056" s="96">
        <f t="shared" si="980"/>
        <v>1.0056002500000001</v>
      </c>
      <c r="N2056" s="96">
        <f t="shared" si="981"/>
        <v>1.3935565154476621</v>
      </c>
      <c r="O2056" s="89">
        <f t="shared" si="982"/>
        <v>1.39568063</v>
      </c>
      <c r="P2056" s="89">
        <f t="shared" si="983"/>
        <v>0</v>
      </c>
      <c r="Q2056" s="11">
        <f t="shared" si="971"/>
        <v>0</v>
      </c>
      <c r="R2056" s="7">
        <f t="shared" si="969"/>
        <v>0</v>
      </c>
      <c r="S2056" s="89">
        <f t="shared" si="984"/>
        <v>0</v>
      </c>
      <c r="T2056" s="98">
        <f t="shared" si="970"/>
        <v>8.5000000000000006E-2</v>
      </c>
      <c r="U2056" s="97">
        <f t="shared" si="985"/>
        <v>6</v>
      </c>
      <c r="V2056" s="97">
        <v>252</v>
      </c>
      <c r="W2056" s="96">
        <f t="shared" si="986"/>
        <v>1.0019442679999999</v>
      </c>
      <c r="X2056" s="89">
        <f t="shared" si="987"/>
        <v>0</v>
      </c>
      <c r="Y2056" s="137">
        <f t="shared" si="966"/>
        <v>0</v>
      </c>
      <c r="Z2056" s="99" t="str">
        <f t="shared" si="972"/>
        <v>J=</v>
      </c>
      <c r="AA2056" s="94">
        <f t="shared" si="973"/>
        <v>46954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967"/>
        <v>46933</v>
      </c>
      <c r="B2057" s="89">
        <f t="shared" si="974"/>
        <v>0</v>
      </c>
      <c r="C2057" s="89">
        <f t="shared" si="988"/>
        <v>3.1009221856947988E-9</v>
      </c>
      <c r="D2057" s="90">
        <f t="shared" si="975"/>
        <v>7205.03</v>
      </c>
      <c r="E2057" s="91">
        <f t="shared" si="990"/>
        <v>7245.38</v>
      </c>
      <c r="F2057" s="92">
        <f t="shared" si="991"/>
        <v>46893</v>
      </c>
      <c r="G2057" s="93">
        <f t="shared" si="976"/>
        <v>5.6002542668107669E-3</v>
      </c>
      <c r="H2057" s="94">
        <f t="shared" si="977"/>
        <v>46954</v>
      </c>
      <c r="I2057" s="94">
        <f t="shared" si="978"/>
        <v>46954</v>
      </c>
      <c r="J2057" s="95">
        <f t="shared" si="968"/>
        <v>22</v>
      </c>
      <c r="K2057" s="95">
        <f t="shared" si="989"/>
        <v>7</v>
      </c>
      <c r="L2057" s="8">
        <f t="shared" si="979"/>
        <v>1.0017784999999999</v>
      </c>
      <c r="M2057" s="96">
        <f t="shared" si="980"/>
        <v>1.0056002500000001</v>
      </c>
      <c r="N2057" s="96">
        <f t="shared" si="981"/>
        <v>1.3935565154476621</v>
      </c>
      <c r="O2057" s="89">
        <f t="shared" si="982"/>
        <v>1.39603495</v>
      </c>
      <c r="P2057" s="89">
        <f t="shared" si="983"/>
        <v>0</v>
      </c>
      <c r="Q2057" s="11">
        <f t="shared" si="971"/>
        <v>0</v>
      </c>
      <c r="R2057" s="7">
        <f t="shared" si="969"/>
        <v>0</v>
      </c>
      <c r="S2057" s="89">
        <f t="shared" si="984"/>
        <v>0</v>
      </c>
      <c r="T2057" s="98">
        <f t="shared" si="970"/>
        <v>8.5000000000000006E-2</v>
      </c>
      <c r="U2057" s="97">
        <f t="shared" si="985"/>
        <v>7</v>
      </c>
      <c r="V2057" s="97">
        <v>252</v>
      </c>
      <c r="W2057" s="96">
        <f t="shared" si="986"/>
        <v>1.00226868</v>
      </c>
      <c r="X2057" s="89">
        <f t="shared" si="987"/>
        <v>0</v>
      </c>
      <c r="Y2057" s="137">
        <f t="shared" si="966"/>
        <v>0</v>
      </c>
      <c r="Z2057" s="99" t="str">
        <f t="shared" si="972"/>
        <v>J=</v>
      </c>
      <c r="AA2057" s="94">
        <f t="shared" si="973"/>
        <v>46954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967"/>
        <v>46934</v>
      </c>
      <c r="B2058" s="89">
        <f t="shared" si="974"/>
        <v>0</v>
      </c>
      <c r="C2058" s="89">
        <f t="shared" si="988"/>
        <v>3.1009221856947988E-9</v>
      </c>
      <c r="D2058" s="90">
        <f t="shared" si="975"/>
        <v>7205.03</v>
      </c>
      <c r="E2058" s="91">
        <f t="shared" si="990"/>
        <v>7245.38</v>
      </c>
      <c r="F2058" s="92">
        <f t="shared" si="991"/>
        <v>46893</v>
      </c>
      <c r="G2058" s="93">
        <f t="shared" si="976"/>
        <v>5.6002542668107669E-3</v>
      </c>
      <c r="H2058" s="94">
        <f t="shared" si="977"/>
        <v>46954</v>
      </c>
      <c r="I2058" s="94">
        <f t="shared" si="978"/>
        <v>46954</v>
      </c>
      <c r="J2058" s="95">
        <f t="shared" si="968"/>
        <v>22</v>
      </c>
      <c r="K2058" s="95">
        <f t="shared" si="989"/>
        <v>8</v>
      </c>
      <c r="L2058" s="8">
        <f t="shared" si="979"/>
        <v>1.0020328300000001</v>
      </c>
      <c r="M2058" s="96">
        <f t="shared" si="980"/>
        <v>1.0056002500000001</v>
      </c>
      <c r="N2058" s="96">
        <f t="shared" si="981"/>
        <v>1.3935565154476621</v>
      </c>
      <c r="O2058" s="89">
        <f t="shared" si="982"/>
        <v>1.3963893700000001</v>
      </c>
      <c r="P2058" s="89">
        <f t="shared" si="983"/>
        <v>0</v>
      </c>
      <c r="Q2058" s="11">
        <f t="shared" si="971"/>
        <v>0</v>
      </c>
      <c r="R2058" s="7">
        <f t="shared" si="969"/>
        <v>0</v>
      </c>
      <c r="S2058" s="89">
        <f t="shared" si="984"/>
        <v>0</v>
      </c>
      <c r="T2058" s="98">
        <f t="shared" si="970"/>
        <v>8.5000000000000006E-2</v>
      </c>
      <c r="U2058" s="97">
        <f t="shared" si="985"/>
        <v>8</v>
      </c>
      <c r="V2058" s="97">
        <v>252</v>
      </c>
      <c r="W2058" s="96">
        <f t="shared" si="986"/>
        <v>1.0025931969999999</v>
      </c>
      <c r="X2058" s="89">
        <f t="shared" si="987"/>
        <v>0</v>
      </c>
      <c r="Y2058" s="137">
        <f t="shared" ref="Y2058:Y2121" si="992">IF(AND(Q2058&gt;0,Z2058&lt;&gt;"INCORPJ="),S2058+X2058,0)</f>
        <v>0</v>
      </c>
      <c r="Z2058" s="99" t="str">
        <f t="shared" si="972"/>
        <v>J=</v>
      </c>
      <c r="AA2058" s="94">
        <f t="shared" si="973"/>
        <v>46954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993">(A2058+1)</f>
        <v>46935</v>
      </c>
      <c r="B2059" s="89">
        <f t="shared" si="974"/>
        <v>0</v>
      </c>
      <c r="C2059" s="89">
        <f t="shared" si="988"/>
        <v>3.1009221856947988E-9</v>
      </c>
      <c r="D2059" s="90">
        <f t="shared" si="975"/>
        <v>7205.03</v>
      </c>
      <c r="E2059" s="91">
        <f t="shared" si="990"/>
        <v>7245.38</v>
      </c>
      <c r="F2059" s="92">
        <f t="shared" si="991"/>
        <v>46893</v>
      </c>
      <c r="G2059" s="93">
        <f t="shared" si="976"/>
        <v>5.6002542668107669E-3</v>
      </c>
      <c r="H2059" s="94">
        <f t="shared" si="977"/>
        <v>46954</v>
      </c>
      <c r="I2059" s="94">
        <f t="shared" si="978"/>
        <v>46954</v>
      </c>
      <c r="J2059" s="95">
        <f t="shared" ref="J2059:J2122" si="994">IF(I2059=I2058,J2058,NETWORKDAYS(I2058,I2059,$AD$201:$AD$502)-1)</f>
        <v>22</v>
      </c>
      <c r="K2059" s="95">
        <f t="shared" si="989"/>
        <v>9</v>
      </c>
      <c r="L2059" s="8">
        <f t="shared" si="979"/>
        <v>1.0022872300000001</v>
      </c>
      <c r="M2059" s="96">
        <f t="shared" si="980"/>
        <v>1.0056002500000001</v>
      </c>
      <c r="N2059" s="96">
        <f t="shared" si="981"/>
        <v>1.3935565154476621</v>
      </c>
      <c r="O2059" s="89">
        <f t="shared" si="982"/>
        <v>1.39674389</v>
      </c>
      <c r="P2059" s="89">
        <f t="shared" si="983"/>
        <v>0</v>
      </c>
      <c r="Q2059" s="11">
        <f t="shared" si="971"/>
        <v>0</v>
      </c>
      <c r="R2059" s="7">
        <f t="shared" ref="R2059:R2122" si="995">IF(Q2059&gt;0,VLOOKUP($A2059,$AD$10:$AI$200,6),0)</f>
        <v>0</v>
      </c>
      <c r="S2059" s="89">
        <f t="shared" si="984"/>
        <v>0</v>
      </c>
      <c r="T2059" s="98">
        <f t="shared" ref="T2059:T2122" si="996">(T2058)</f>
        <v>8.5000000000000006E-2</v>
      </c>
      <c r="U2059" s="97">
        <f t="shared" si="985"/>
        <v>9</v>
      </c>
      <c r="V2059" s="97">
        <v>252</v>
      </c>
      <c r="W2059" s="96">
        <f t="shared" si="986"/>
        <v>1.0029178190000001</v>
      </c>
      <c r="X2059" s="89">
        <f t="shared" si="987"/>
        <v>0</v>
      </c>
      <c r="Y2059" s="137">
        <f t="shared" si="992"/>
        <v>0</v>
      </c>
      <c r="Z2059" s="99" t="str">
        <f t="shared" si="972"/>
        <v>J=</v>
      </c>
      <c r="AA2059" s="94">
        <f t="shared" si="973"/>
        <v>46954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993"/>
        <v>46936</v>
      </c>
      <c r="B2060" s="89">
        <f t="shared" si="974"/>
        <v>0</v>
      </c>
      <c r="C2060" s="89">
        <f t="shared" si="988"/>
        <v>3.1009221856947988E-9</v>
      </c>
      <c r="D2060" s="90">
        <f t="shared" si="975"/>
        <v>7205.03</v>
      </c>
      <c r="E2060" s="91">
        <f t="shared" si="990"/>
        <v>7245.38</v>
      </c>
      <c r="F2060" s="92">
        <f t="shared" si="991"/>
        <v>46893</v>
      </c>
      <c r="G2060" s="93">
        <f t="shared" si="976"/>
        <v>5.6002542668107669E-3</v>
      </c>
      <c r="H2060" s="94">
        <f t="shared" si="977"/>
        <v>46954</v>
      </c>
      <c r="I2060" s="94">
        <f t="shared" si="978"/>
        <v>46954</v>
      </c>
      <c r="J2060" s="95">
        <f t="shared" si="994"/>
        <v>22</v>
      </c>
      <c r="K2060" s="95">
        <f t="shared" si="989"/>
        <v>9</v>
      </c>
      <c r="L2060" s="8">
        <f t="shared" si="979"/>
        <v>1.0022872300000001</v>
      </c>
      <c r="M2060" s="96">
        <f t="shared" si="980"/>
        <v>1.0056002500000001</v>
      </c>
      <c r="N2060" s="96">
        <f t="shared" si="981"/>
        <v>1.3935565154476621</v>
      </c>
      <c r="O2060" s="89">
        <f t="shared" si="982"/>
        <v>1.39674389</v>
      </c>
      <c r="P2060" s="89">
        <f t="shared" si="983"/>
        <v>0</v>
      </c>
      <c r="Q2060" s="11">
        <f t="shared" ref="Q2060:Q2123" si="997">IF(VLOOKUP(A2060,AD$10:AK$200,8)=VLOOKUP(A2059,AD$10:AK$200,8),0,VLOOKUP(A2060,AD$10:AK$200,8))</f>
        <v>0</v>
      </c>
      <c r="R2060" s="7">
        <f t="shared" si="995"/>
        <v>0</v>
      </c>
      <c r="S2060" s="89">
        <f t="shared" si="984"/>
        <v>0</v>
      </c>
      <c r="T2060" s="98">
        <f t="shared" si="996"/>
        <v>8.5000000000000006E-2</v>
      </c>
      <c r="U2060" s="97">
        <f t="shared" si="985"/>
        <v>9</v>
      </c>
      <c r="V2060" s="97">
        <v>252</v>
      </c>
      <c r="W2060" s="96">
        <f t="shared" si="986"/>
        <v>1.0029178190000001</v>
      </c>
      <c r="X2060" s="89">
        <f t="shared" si="987"/>
        <v>0</v>
      </c>
      <c r="Y2060" s="137">
        <f t="shared" si="992"/>
        <v>0</v>
      </c>
      <c r="Z2060" s="99" t="str">
        <f t="shared" ref="Z2060:Z2123" si="998">IF($Q2059&gt;0,VLOOKUP($A2059,$AD$10:$AM$200,9),Z2059)</f>
        <v>J=</v>
      </c>
      <c r="AA2060" s="94">
        <f t="shared" ref="AA2060:AA2123" si="999">IF($Q2059&gt;0,VLOOKUP($A2059,$AD$10:$AM$200,10),AA2059)</f>
        <v>46954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993"/>
        <v>46937</v>
      </c>
      <c r="B2061" s="89">
        <f t="shared" si="974"/>
        <v>0</v>
      </c>
      <c r="C2061" s="89">
        <f t="shared" si="988"/>
        <v>3.1009221856947988E-9</v>
      </c>
      <c r="D2061" s="90">
        <f t="shared" si="975"/>
        <v>7205.03</v>
      </c>
      <c r="E2061" s="91">
        <f t="shared" si="990"/>
        <v>7245.38</v>
      </c>
      <c r="F2061" s="92">
        <f t="shared" si="991"/>
        <v>46893</v>
      </c>
      <c r="G2061" s="93">
        <f t="shared" si="976"/>
        <v>5.6002542668107669E-3</v>
      </c>
      <c r="H2061" s="94">
        <f t="shared" si="977"/>
        <v>46954</v>
      </c>
      <c r="I2061" s="94">
        <f t="shared" si="978"/>
        <v>46954</v>
      </c>
      <c r="J2061" s="95">
        <f t="shared" si="994"/>
        <v>22</v>
      </c>
      <c r="K2061" s="95">
        <f t="shared" si="989"/>
        <v>9</v>
      </c>
      <c r="L2061" s="8">
        <f t="shared" si="979"/>
        <v>1.0022872300000001</v>
      </c>
      <c r="M2061" s="96">
        <f t="shared" si="980"/>
        <v>1.0056002500000001</v>
      </c>
      <c r="N2061" s="96">
        <f t="shared" si="981"/>
        <v>1.3935565154476621</v>
      </c>
      <c r="O2061" s="89">
        <f t="shared" si="982"/>
        <v>1.39674389</v>
      </c>
      <c r="P2061" s="89">
        <f t="shared" si="983"/>
        <v>0</v>
      </c>
      <c r="Q2061" s="11">
        <f t="shared" si="997"/>
        <v>0</v>
      </c>
      <c r="R2061" s="7">
        <f t="shared" si="995"/>
        <v>0</v>
      </c>
      <c r="S2061" s="89">
        <f t="shared" si="984"/>
        <v>0</v>
      </c>
      <c r="T2061" s="98">
        <f t="shared" si="996"/>
        <v>8.5000000000000006E-2</v>
      </c>
      <c r="U2061" s="97">
        <f t="shared" si="985"/>
        <v>9</v>
      </c>
      <c r="V2061" s="97">
        <v>252</v>
      </c>
      <c r="W2061" s="96">
        <f t="shared" si="986"/>
        <v>1.0029178190000001</v>
      </c>
      <c r="X2061" s="89">
        <f t="shared" si="987"/>
        <v>0</v>
      </c>
      <c r="Y2061" s="137">
        <f t="shared" si="992"/>
        <v>0</v>
      </c>
      <c r="Z2061" s="99" t="str">
        <f t="shared" si="998"/>
        <v>J=</v>
      </c>
      <c r="AA2061" s="94">
        <f t="shared" si="999"/>
        <v>46954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993"/>
        <v>46938</v>
      </c>
      <c r="B2062" s="89">
        <f t="shared" si="974"/>
        <v>0</v>
      </c>
      <c r="C2062" s="89">
        <f t="shared" si="988"/>
        <v>3.1009221856947988E-9</v>
      </c>
      <c r="D2062" s="90">
        <f t="shared" si="975"/>
        <v>7205.03</v>
      </c>
      <c r="E2062" s="91">
        <f t="shared" si="990"/>
        <v>7245.38</v>
      </c>
      <c r="F2062" s="92">
        <f t="shared" si="991"/>
        <v>46893</v>
      </c>
      <c r="G2062" s="93">
        <f t="shared" si="976"/>
        <v>5.6002542668107669E-3</v>
      </c>
      <c r="H2062" s="94">
        <f t="shared" si="977"/>
        <v>46954</v>
      </c>
      <c r="I2062" s="94">
        <f t="shared" si="978"/>
        <v>46954</v>
      </c>
      <c r="J2062" s="95">
        <f t="shared" si="994"/>
        <v>22</v>
      </c>
      <c r="K2062" s="95">
        <f t="shared" si="989"/>
        <v>10</v>
      </c>
      <c r="L2062" s="8">
        <f t="shared" si="979"/>
        <v>1.0025416899999999</v>
      </c>
      <c r="M2062" s="96">
        <f t="shared" si="980"/>
        <v>1.0056002500000001</v>
      </c>
      <c r="N2062" s="96">
        <f t="shared" si="981"/>
        <v>1.3935565154476621</v>
      </c>
      <c r="O2062" s="89">
        <f t="shared" si="982"/>
        <v>1.3970985</v>
      </c>
      <c r="P2062" s="89">
        <f t="shared" si="983"/>
        <v>0</v>
      </c>
      <c r="Q2062" s="11">
        <f t="shared" si="997"/>
        <v>0</v>
      </c>
      <c r="R2062" s="7">
        <f t="shared" si="995"/>
        <v>0</v>
      </c>
      <c r="S2062" s="89">
        <f t="shared" si="984"/>
        <v>0</v>
      </c>
      <c r="T2062" s="98">
        <f t="shared" si="996"/>
        <v>8.5000000000000006E-2</v>
      </c>
      <c r="U2062" s="97">
        <f t="shared" si="985"/>
        <v>10</v>
      </c>
      <c r="V2062" s="97">
        <v>252</v>
      </c>
      <c r="W2062" s="96">
        <f t="shared" si="986"/>
        <v>1.0032425469999999</v>
      </c>
      <c r="X2062" s="89">
        <f t="shared" si="987"/>
        <v>0</v>
      </c>
      <c r="Y2062" s="137">
        <f t="shared" si="992"/>
        <v>0</v>
      </c>
      <c r="Z2062" s="99" t="str">
        <f t="shared" si="998"/>
        <v>J=</v>
      </c>
      <c r="AA2062" s="94">
        <f t="shared" si="999"/>
        <v>46954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993"/>
        <v>46939</v>
      </c>
      <c r="B2063" s="89">
        <f t="shared" si="974"/>
        <v>0</v>
      </c>
      <c r="C2063" s="89">
        <f t="shared" si="988"/>
        <v>3.1009221856947988E-9</v>
      </c>
      <c r="D2063" s="90">
        <f t="shared" si="975"/>
        <v>7205.03</v>
      </c>
      <c r="E2063" s="91">
        <f t="shared" si="990"/>
        <v>7245.38</v>
      </c>
      <c r="F2063" s="92">
        <f t="shared" si="991"/>
        <v>46893</v>
      </c>
      <c r="G2063" s="93">
        <f t="shared" si="976"/>
        <v>5.6002542668107669E-3</v>
      </c>
      <c r="H2063" s="94">
        <f t="shared" si="977"/>
        <v>46954</v>
      </c>
      <c r="I2063" s="94">
        <f t="shared" si="978"/>
        <v>46954</v>
      </c>
      <c r="J2063" s="95">
        <f t="shared" si="994"/>
        <v>22</v>
      </c>
      <c r="K2063" s="95">
        <f t="shared" si="989"/>
        <v>11</v>
      </c>
      <c r="L2063" s="8">
        <f t="shared" si="979"/>
        <v>1.0027962100000001</v>
      </c>
      <c r="M2063" s="96">
        <f t="shared" si="980"/>
        <v>1.0056002500000001</v>
      </c>
      <c r="N2063" s="96">
        <f t="shared" si="981"/>
        <v>1.3935565154476621</v>
      </c>
      <c r="O2063" s="89">
        <f t="shared" si="982"/>
        <v>1.39745319</v>
      </c>
      <c r="P2063" s="89">
        <f t="shared" si="983"/>
        <v>0</v>
      </c>
      <c r="Q2063" s="11">
        <f t="shared" si="997"/>
        <v>0</v>
      </c>
      <c r="R2063" s="7">
        <f t="shared" si="995"/>
        <v>0</v>
      </c>
      <c r="S2063" s="89">
        <f t="shared" si="984"/>
        <v>0</v>
      </c>
      <c r="T2063" s="98">
        <f t="shared" si="996"/>
        <v>8.5000000000000006E-2</v>
      </c>
      <c r="U2063" s="97">
        <f t="shared" si="985"/>
        <v>11</v>
      </c>
      <c r="V2063" s="97">
        <v>252</v>
      </c>
      <c r="W2063" s="96">
        <f t="shared" si="986"/>
        <v>1.0035673789999999</v>
      </c>
      <c r="X2063" s="89">
        <f t="shared" si="987"/>
        <v>0</v>
      </c>
      <c r="Y2063" s="137">
        <f t="shared" si="992"/>
        <v>0</v>
      </c>
      <c r="Z2063" s="99" t="str">
        <f t="shared" si="998"/>
        <v>J=</v>
      </c>
      <c r="AA2063" s="94">
        <f t="shared" si="999"/>
        <v>46954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993"/>
        <v>46940</v>
      </c>
      <c r="B2064" s="89">
        <f t="shared" si="974"/>
        <v>0</v>
      </c>
      <c r="C2064" s="89">
        <f t="shared" si="988"/>
        <v>3.1009221856947988E-9</v>
      </c>
      <c r="D2064" s="90">
        <f t="shared" si="975"/>
        <v>7205.03</v>
      </c>
      <c r="E2064" s="91">
        <f t="shared" si="990"/>
        <v>7245.38</v>
      </c>
      <c r="F2064" s="92">
        <f t="shared" si="991"/>
        <v>46893</v>
      </c>
      <c r="G2064" s="93">
        <f t="shared" si="976"/>
        <v>5.6002542668107669E-3</v>
      </c>
      <c r="H2064" s="94">
        <f t="shared" si="977"/>
        <v>46954</v>
      </c>
      <c r="I2064" s="94">
        <f t="shared" si="978"/>
        <v>46954</v>
      </c>
      <c r="J2064" s="95">
        <f t="shared" si="994"/>
        <v>22</v>
      </c>
      <c r="K2064" s="95">
        <f t="shared" si="989"/>
        <v>12</v>
      </c>
      <c r="L2064" s="8">
        <f t="shared" si="979"/>
        <v>1.0030508</v>
      </c>
      <c r="M2064" s="96">
        <f t="shared" si="980"/>
        <v>1.0056002500000001</v>
      </c>
      <c r="N2064" s="96">
        <f t="shared" si="981"/>
        <v>1.3935565154476621</v>
      </c>
      <c r="O2064" s="89">
        <f t="shared" si="982"/>
        <v>1.3978079699999999</v>
      </c>
      <c r="P2064" s="89">
        <f t="shared" si="983"/>
        <v>0</v>
      </c>
      <c r="Q2064" s="11">
        <f t="shared" si="997"/>
        <v>0</v>
      </c>
      <c r="R2064" s="7">
        <f t="shared" si="995"/>
        <v>0</v>
      </c>
      <c r="S2064" s="89">
        <f t="shared" si="984"/>
        <v>0</v>
      </c>
      <c r="T2064" s="98">
        <f t="shared" si="996"/>
        <v>8.5000000000000006E-2</v>
      </c>
      <c r="U2064" s="97">
        <f t="shared" si="985"/>
        <v>12</v>
      </c>
      <c r="V2064" s="97">
        <v>252</v>
      </c>
      <c r="W2064" s="96">
        <f t="shared" si="986"/>
        <v>1.003892317</v>
      </c>
      <c r="X2064" s="89">
        <f t="shared" si="987"/>
        <v>0</v>
      </c>
      <c r="Y2064" s="137">
        <f t="shared" si="992"/>
        <v>0</v>
      </c>
      <c r="Z2064" s="99" t="str">
        <f t="shared" si="998"/>
        <v>J=</v>
      </c>
      <c r="AA2064" s="94">
        <f t="shared" si="999"/>
        <v>46954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993"/>
        <v>46941</v>
      </c>
      <c r="B2065" s="89">
        <f t="shared" si="974"/>
        <v>0</v>
      </c>
      <c r="C2065" s="89">
        <f t="shared" si="988"/>
        <v>3.1009221856947988E-9</v>
      </c>
      <c r="D2065" s="90">
        <f t="shared" si="975"/>
        <v>7205.03</v>
      </c>
      <c r="E2065" s="91">
        <f t="shared" si="990"/>
        <v>7245.38</v>
      </c>
      <c r="F2065" s="92">
        <f t="shared" si="991"/>
        <v>46893</v>
      </c>
      <c r="G2065" s="93">
        <f t="shared" si="976"/>
        <v>5.6002542668107669E-3</v>
      </c>
      <c r="H2065" s="94">
        <f t="shared" si="977"/>
        <v>46954</v>
      </c>
      <c r="I2065" s="94">
        <f t="shared" si="978"/>
        <v>46954</v>
      </c>
      <c r="J2065" s="95">
        <f t="shared" si="994"/>
        <v>22</v>
      </c>
      <c r="K2065" s="95">
        <f t="shared" si="989"/>
        <v>13</v>
      </c>
      <c r="L2065" s="8">
        <f t="shared" si="979"/>
        <v>1.00330546</v>
      </c>
      <c r="M2065" s="96">
        <f t="shared" si="980"/>
        <v>1.0056002500000001</v>
      </c>
      <c r="N2065" s="96">
        <f t="shared" si="981"/>
        <v>1.3935565154476621</v>
      </c>
      <c r="O2065" s="89">
        <f t="shared" si="982"/>
        <v>1.39816286</v>
      </c>
      <c r="P2065" s="89">
        <f t="shared" si="983"/>
        <v>0</v>
      </c>
      <c r="Q2065" s="11">
        <f t="shared" si="997"/>
        <v>0</v>
      </c>
      <c r="R2065" s="7">
        <f t="shared" si="995"/>
        <v>0</v>
      </c>
      <c r="S2065" s="89">
        <f t="shared" si="984"/>
        <v>0</v>
      </c>
      <c r="T2065" s="98">
        <f t="shared" si="996"/>
        <v>8.5000000000000006E-2</v>
      </c>
      <c r="U2065" s="97">
        <f t="shared" si="985"/>
        <v>13</v>
      </c>
      <c r="V2065" s="97">
        <v>252</v>
      </c>
      <c r="W2065" s="96">
        <f t="shared" si="986"/>
        <v>1.0042173590000001</v>
      </c>
      <c r="X2065" s="89">
        <f t="shared" si="987"/>
        <v>0</v>
      </c>
      <c r="Y2065" s="137">
        <f t="shared" si="992"/>
        <v>0</v>
      </c>
      <c r="Z2065" s="99" t="str">
        <f t="shared" si="998"/>
        <v>J=</v>
      </c>
      <c r="AA2065" s="94">
        <f t="shared" si="999"/>
        <v>46954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993"/>
        <v>46942</v>
      </c>
      <c r="B2066" s="89">
        <f t="shared" si="974"/>
        <v>0</v>
      </c>
      <c r="C2066" s="89">
        <f t="shared" si="988"/>
        <v>3.1009221856947988E-9</v>
      </c>
      <c r="D2066" s="90">
        <f t="shared" si="975"/>
        <v>7205.03</v>
      </c>
      <c r="E2066" s="91">
        <f t="shared" si="990"/>
        <v>7245.38</v>
      </c>
      <c r="F2066" s="92">
        <f t="shared" si="991"/>
        <v>46893</v>
      </c>
      <c r="G2066" s="93">
        <f t="shared" si="976"/>
        <v>5.6002542668107669E-3</v>
      </c>
      <c r="H2066" s="94">
        <f t="shared" si="977"/>
        <v>46954</v>
      </c>
      <c r="I2066" s="94">
        <f t="shared" si="978"/>
        <v>46954</v>
      </c>
      <c r="J2066" s="95">
        <f t="shared" si="994"/>
        <v>22</v>
      </c>
      <c r="K2066" s="95">
        <f t="shared" si="989"/>
        <v>14</v>
      </c>
      <c r="L2066" s="8">
        <f t="shared" si="979"/>
        <v>1.0035601700000001</v>
      </c>
      <c r="M2066" s="96">
        <f t="shared" si="980"/>
        <v>1.0056002500000001</v>
      </c>
      <c r="N2066" s="96">
        <f t="shared" si="981"/>
        <v>1.3935565154476621</v>
      </c>
      <c r="O2066" s="89">
        <f t="shared" si="982"/>
        <v>1.39851781</v>
      </c>
      <c r="P2066" s="89">
        <f t="shared" si="983"/>
        <v>0</v>
      </c>
      <c r="Q2066" s="11">
        <f t="shared" si="997"/>
        <v>0</v>
      </c>
      <c r="R2066" s="7">
        <f t="shared" si="995"/>
        <v>0</v>
      </c>
      <c r="S2066" s="89">
        <f t="shared" si="984"/>
        <v>0</v>
      </c>
      <c r="T2066" s="98">
        <f t="shared" si="996"/>
        <v>8.5000000000000006E-2</v>
      </c>
      <c r="U2066" s="97">
        <f t="shared" si="985"/>
        <v>14</v>
      </c>
      <c r="V2066" s="97">
        <v>252</v>
      </c>
      <c r="W2066" s="96">
        <f t="shared" si="986"/>
        <v>1.0045425079999999</v>
      </c>
      <c r="X2066" s="89">
        <f t="shared" si="987"/>
        <v>0</v>
      </c>
      <c r="Y2066" s="137">
        <f t="shared" si="992"/>
        <v>0</v>
      </c>
      <c r="Z2066" s="99" t="str">
        <f t="shared" si="998"/>
        <v>J=</v>
      </c>
      <c r="AA2066" s="94">
        <f t="shared" si="999"/>
        <v>46954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993"/>
        <v>46943</v>
      </c>
      <c r="B2067" s="89">
        <f t="shared" si="974"/>
        <v>0</v>
      </c>
      <c r="C2067" s="89">
        <f t="shared" si="988"/>
        <v>3.1009221856947988E-9</v>
      </c>
      <c r="D2067" s="90">
        <f t="shared" si="975"/>
        <v>7205.03</v>
      </c>
      <c r="E2067" s="91">
        <f t="shared" si="990"/>
        <v>7245.38</v>
      </c>
      <c r="F2067" s="92">
        <f t="shared" si="991"/>
        <v>46893</v>
      </c>
      <c r="G2067" s="93">
        <f t="shared" si="976"/>
        <v>5.6002542668107669E-3</v>
      </c>
      <c r="H2067" s="94">
        <f t="shared" si="977"/>
        <v>46954</v>
      </c>
      <c r="I2067" s="94">
        <f t="shared" si="978"/>
        <v>46954</v>
      </c>
      <c r="J2067" s="95">
        <f t="shared" si="994"/>
        <v>22</v>
      </c>
      <c r="K2067" s="95">
        <f t="shared" si="989"/>
        <v>14</v>
      </c>
      <c r="L2067" s="8">
        <f t="shared" si="979"/>
        <v>1.0035601700000001</v>
      </c>
      <c r="M2067" s="96">
        <f t="shared" si="980"/>
        <v>1.0056002500000001</v>
      </c>
      <c r="N2067" s="96">
        <f t="shared" si="981"/>
        <v>1.3935565154476621</v>
      </c>
      <c r="O2067" s="89">
        <f t="shared" si="982"/>
        <v>1.39851781</v>
      </c>
      <c r="P2067" s="89">
        <f t="shared" si="983"/>
        <v>0</v>
      </c>
      <c r="Q2067" s="11">
        <f t="shared" si="997"/>
        <v>0</v>
      </c>
      <c r="R2067" s="7">
        <f t="shared" si="995"/>
        <v>0</v>
      </c>
      <c r="S2067" s="89">
        <f t="shared" si="984"/>
        <v>0</v>
      </c>
      <c r="T2067" s="98">
        <f t="shared" si="996"/>
        <v>8.5000000000000006E-2</v>
      </c>
      <c r="U2067" s="97">
        <f t="shared" si="985"/>
        <v>14</v>
      </c>
      <c r="V2067" s="97">
        <v>252</v>
      </c>
      <c r="W2067" s="96">
        <f t="shared" si="986"/>
        <v>1.0045425079999999</v>
      </c>
      <c r="X2067" s="89">
        <f t="shared" si="987"/>
        <v>0</v>
      </c>
      <c r="Y2067" s="137">
        <f t="shared" si="992"/>
        <v>0</v>
      </c>
      <c r="Z2067" s="99" t="str">
        <f t="shared" si="998"/>
        <v>J=</v>
      </c>
      <c r="AA2067" s="94">
        <f t="shared" si="999"/>
        <v>46954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993"/>
        <v>46944</v>
      </c>
      <c r="B2068" s="89">
        <f t="shared" si="974"/>
        <v>0</v>
      </c>
      <c r="C2068" s="89">
        <f t="shared" si="988"/>
        <v>3.1009221856947988E-9</v>
      </c>
      <c r="D2068" s="90">
        <f t="shared" si="975"/>
        <v>7205.03</v>
      </c>
      <c r="E2068" s="91">
        <f t="shared" si="990"/>
        <v>7245.38</v>
      </c>
      <c r="F2068" s="92">
        <f t="shared" si="991"/>
        <v>46893</v>
      </c>
      <c r="G2068" s="93">
        <f t="shared" si="976"/>
        <v>5.6002542668107669E-3</v>
      </c>
      <c r="H2068" s="94">
        <f t="shared" si="977"/>
        <v>46954</v>
      </c>
      <c r="I2068" s="94">
        <f t="shared" si="978"/>
        <v>46954</v>
      </c>
      <c r="J2068" s="95">
        <f t="shared" si="994"/>
        <v>22</v>
      </c>
      <c r="K2068" s="95">
        <f t="shared" si="989"/>
        <v>14</v>
      </c>
      <c r="L2068" s="8">
        <f t="shared" si="979"/>
        <v>1.0035601700000001</v>
      </c>
      <c r="M2068" s="96">
        <f t="shared" si="980"/>
        <v>1.0056002500000001</v>
      </c>
      <c r="N2068" s="96">
        <f t="shared" si="981"/>
        <v>1.3935565154476621</v>
      </c>
      <c r="O2068" s="89">
        <f t="shared" si="982"/>
        <v>1.39851781</v>
      </c>
      <c r="P2068" s="89">
        <f t="shared" si="983"/>
        <v>0</v>
      </c>
      <c r="Q2068" s="11">
        <f t="shared" si="997"/>
        <v>0</v>
      </c>
      <c r="R2068" s="7">
        <f t="shared" si="995"/>
        <v>0</v>
      </c>
      <c r="S2068" s="89">
        <f t="shared" si="984"/>
        <v>0</v>
      </c>
      <c r="T2068" s="98">
        <f t="shared" si="996"/>
        <v>8.5000000000000006E-2</v>
      </c>
      <c r="U2068" s="97">
        <f t="shared" si="985"/>
        <v>14</v>
      </c>
      <c r="V2068" s="97">
        <v>252</v>
      </c>
      <c r="W2068" s="96">
        <f t="shared" si="986"/>
        <v>1.0045425079999999</v>
      </c>
      <c r="X2068" s="89">
        <f t="shared" si="987"/>
        <v>0</v>
      </c>
      <c r="Y2068" s="137">
        <f t="shared" si="992"/>
        <v>0</v>
      </c>
      <c r="Z2068" s="99" t="str">
        <f t="shared" si="998"/>
        <v>J=</v>
      </c>
      <c r="AA2068" s="94">
        <f t="shared" si="999"/>
        <v>46954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993"/>
        <v>46945</v>
      </c>
      <c r="B2069" s="89">
        <f t="shared" si="974"/>
        <v>0</v>
      </c>
      <c r="C2069" s="89">
        <f t="shared" si="988"/>
        <v>3.1009221856947988E-9</v>
      </c>
      <c r="D2069" s="90">
        <f t="shared" si="975"/>
        <v>7205.03</v>
      </c>
      <c r="E2069" s="91">
        <f t="shared" si="990"/>
        <v>7245.38</v>
      </c>
      <c r="F2069" s="92">
        <f t="shared" si="991"/>
        <v>46893</v>
      </c>
      <c r="G2069" s="93">
        <f t="shared" si="976"/>
        <v>5.6002542668107669E-3</v>
      </c>
      <c r="H2069" s="94">
        <f t="shared" si="977"/>
        <v>46954</v>
      </c>
      <c r="I2069" s="94">
        <f t="shared" si="978"/>
        <v>46954</v>
      </c>
      <c r="J2069" s="95">
        <f t="shared" si="994"/>
        <v>22</v>
      </c>
      <c r="K2069" s="95">
        <f t="shared" si="989"/>
        <v>15</v>
      </c>
      <c r="L2069" s="8">
        <f t="shared" si="979"/>
        <v>1.0038149599999999</v>
      </c>
      <c r="M2069" s="96">
        <f t="shared" si="980"/>
        <v>1.0056002500000001</v>
      </c>
      <c r="N2069" s="96">
        <f t="shared" si="981"/>
        <v>1.3935565154476621</v>
      </c>
      <c r="O2069" s="89">
        <f t="shared" si="982"/>
        <v>1.3988728699999999</v>
      </c>
      <c r="P2069" s="89">
        <f t="shared" si="983"/>
        <v>0</v>
      </c>
      <c r="Q2069" s="11">
        <f t="shared" si="997"/>
        <v>0</v>
      </c>
      <c r="R2069" s="7">
        <f t="shared" si="995"/>
        <v>0</v>
      </c>
      <c r="S2069" s="89">
        <f t="shared" si="984"/>
        <v>0</v>
      </c>
      <c r="T2069" s="98">
        <f t="shared" si="996"/>
        <v>8.5000000000000006E-2</v>
      </c>
      <c r="U2069" s="97">
        <f t="shared" si="985"/>
        <v>15</v>
      </c>
      <c r="V2069" s="97">
        <v>252</v>
      </c>
      <c r="W2069" s="96">
        <f t="shared" si="986"/>
        <v>1.0048677610000001</v>
      </c>
      <c r="X2069" s="89">
        <f t="shared" si="987"/>
        <v>0</v>
      </c>
      <c r="Y2069" s="137">
        <f t="shared" si="992"/>
        <v>0</v>
      </c>
      <c r="Z2069" s="99" t="str">
        <f t="shared" si="998"/>
        <v>J=</v>
      </c>
      <c r="AA2069" s="94">
        <f t="shared" si="999"/>
        <v>46954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993"/>
        <v>46946</v>
      </c>
      <c r="B2070" s="89">
        <f t="shared" si="974"/>
        <v>0</v>
      </c>
      <c r="C2070" s="89">
        <f t="shared" si="988"/>
        <v>3.1009221856947988E-9</v>
      </c>
      <c r="D2070" s="90">
        <f t="shared" si="975"/>
        <v>7205.03</v>
      </c>
      <c r="E2070" s="91">
        <f t="shared" si="990"/>
        <v>7245.38</v>
      </c>
      <c r="F2070" s="92">
        <f t="shared" si="991"/>
        <v>46893</v>
      </c>
      <c r="G2070" s="93">
        <f t="shared" si="976"/>
        <v>5.6002542668107669E-3</v>
      </c>
      <c r="H2070" s="94">
        <f t="shared" si="977"/>
        <v>46954</v>
      </c>
      <c r="I2070" s="94">
        <f t="shared" si="978"/>
        <v>46954</v>
      </c>
      <c r="J2070" s="95">
        <f t="shared" si="994"/>
        <v>22</v>
      </c>
      <c r="K2070" s="95">
        <f t="shared" si="989"/>
        <v>16</v>
      </c>
      <c r="L2070" s="8">
        <f t="shared" si="979"/>
        <v>1.0040697999999999</v>
      </c>
      <c r="M2070" s="96">
        <f t="shared" si="980"/>
        <v>1.0056002500000001</v>
      </c>
      <c r="N2070" s="96">
        <f t="shared" si="981"/>
        <v>1.3935565154476621</v>
      </c>
      <c r="O2070" s="89">
        <f t="shared" si="982"/>
        <v>1.3992280100000001</v>
      </c>
      <c r="P2070" s="89">
        <f t="shared" si="983"/>
        <v>0</v>
      </c>
      <c r="Q2070" s="11">
        <f t="shared" si="997"/>
        <v>0</v>
      </c>
      <c r="R2070" s="7">
        <f t="shared" si="995"/>
        <v>0</v>
      </c>
      <c r="S2070" s="89">
        <f t="shared" si="984"/>
        <v>0</v>
      </c>
      <c r="T2070" s="98">
        <f t="shared" si="996"/>
        <v>8.5000000000000006E-2</v>
      </c>
      <c r="U2070" s="97">
        <f t="shared" si="985"/>
        <v>16</v>
      </c>
      <c r="V2070" s="97">
        <v>252</v>
      </c>
      <c r="W2070" s="96">
        <f t="shared" si="986"/>
        <v>1.0051931190000001</v>
      </c>
      <c r="X2070" s="89">
        <f t="shared" si="987"/>
        <v>0</v>
      </c>
      <c r="Y2070" s="137">
        <f t="shared" si="992"/>
        <v>0</v>
      </c>
      <c r="Z2070" s="99" t="str">
        <f t="shared" si="998"/>
        <v>J=</v>
      </c>
      <c r="AA2070" s="94">
        <f t="shared" si="999"/>
        <v>46954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993"/>
        <v>46947</v>
      </c>
      <c r="B2071" s="89">
        <f t="shared" si="974"/>
        <v>0</v>
      </c>
      <c r="C2071" s="89">
        <f t="shared" si="988"/>
        <v>3.1009221856947988E-9</v>
      </c>
      <c r="D2071" s="90">
        <f t="shared" si="975"/>
        <v>7205.03</v>
      </c>
      <c r="E2071" s="91">
        <f t="shared" si="990"/>
        <v>7245.38</v>
      </c>
      <c r="F2071" s="92">
        <f t="shared" si="991"/>
        <v>46893</v>
      </c>
      <c r="G2071" s="93">
        <f t="shared" si="976"/>
        <v>5.6002542668107669E-3</v>
      </c>
      <c r="H2071" s="94">
        <f t="shared" si="977"/>
        <v>46954</v>
      </c>
      <c r="I2071" s="94">
        <f t="shared" si="978"/>
        <v>46954</v>
      </c>
      <c r="J2071" s="95">
        <f t="shared" si="994"/>
        <v>22</v>
      </c>
      <c r="K2071" s="95">
        <f t="shared" si="989"/>
        <v>17</v>
      </c>
      <c r="L2071" s="8">
        <f t="shared" si="979"/>
        <v>1.0043247200000001</v>
      </c>
      <c r="M2071" s="96">
        <f t="shared" si="980"/>
        <v>1.0056002500000001</v>
      </c>
      <c r="N2071" s="96">
        <f t="shared" si="981"/>
        <v>1.3935565154476621</v>
      </c>
      <c r="O2071" s="89">
        <f t="shared" si="982"/>
        <v>1.3995832500000001</v>
      </c>
      <c r="P2071" s="89">
        <f t="shared" si="983"/>
        <v>0</v>
      </c>
      <c r="Q2071" s="11">
        <f t="shared" si="997"/>
        <v>0</v>
      </c>
      <c r="R2071" s="7">
        <f t="shared" si="995"/>
        <v>0</v>
      </c>
      <c r="S2071" s="89">
        <f t="shared" si="984"/>
        <v>0</v>
      </c>
      <c r="T2071" s="98">
        <f t="shared" si="996"/>
        <v>8.5000000000000006E-2</v>
      </c>
      <c r="U2071" s="97">
        <f t="shared" si="985"/>
        <v>17</v>
      </c>
      <c r="V2071" s="97">
        <v>252</v>
      </c>
      <c r="W2071" s="96">
        <f t="shared" si="986"/>
        <v>1.005518583</v>
      </c>
      <c r="X2071" s="89">
        <f t="shared" si="987"/>
        <v>0</v>
      </c>
      <c r="Y2071" s="137">
        <f t="shared" si="992"/>
        <v>0</v>
      </c>
      <c r="Z2071" s="99" t="str">
        <f t="shared" si="998"/>
        <v>J=</v>
      </c>
      <c r="AA2071" s="94">
        <f t="shared" si="999"/>
        <v>46954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993"/>
        <v>46948</v>
      </c>
      <c r="B2072" s="89">
        <f t="shared" si="974"/>
        <v>0</v>
      </c>
      <c r="C2072" s="89">
        <f t="shared" si="988"/>
        <v>3.1009221856947988E-9</v>
      </c>
      <c r="D2072" s="90">
        <f t="shared" si="975"/>
        <v>7205.03</v>
      </c>
      <c r="E2072" s="91">
        <f t="shared" si="990"/>
        <v>7245.38</v>
      </c>
      <c r="F2072" s="92">
        <f t="shared" si="991"/>
        <v>46893</v>
      </c>
      <c r="G2072" s="93">
        <f t="shared" si="976"/>
        <v>5.6002542668107669E-3</v>
      </c>
      <c r="H2072" s="94">
        <f t="shared" si="977"/>
        <v>46954</v>
      </c>
      <c r="I2072" s="94">
        <f t="shared" si="978"/>
        <v>46954</v>
      </c>
      <c r="J2072" s="95">
        <f t="shared" si="994"/>
        <v>22</v>
      </c>
      <c r="K2072" s="95">
        <f t="shared" si="989"/>
        <v>18</v>
      </c>
      <c r="L2072" s="8">
        <f t="shared" si="979"/>
        <v>1.0045796899999999</v>
      </c>
      <c r="M2072" s="96">
        <f t="shared" si="980"/>
        <v>1.0056002500000001</v>
      </c>
      <c r="N2072" s="96">
        <f t="shared" si="981"/>
        <v>1.3935565154476621</v>
      </c>
      <c r="O2072" s="89">
        <f t="shared" si="982"/>
        <v>1.39993857</v>
      </c>
      <c r="P2072" s="89">
        <f t="shared" si="983"/>
        <v>0</v>
      </c>
      <c r="Q2072" s="11">
        <f t="shared" si="997"/>
        <v>0</v>
      </c>
      <c r="R2072" s="7">
        <f t="shared" si="995"/>
        <v>0</v>
      </c>
      <c r="S2072" s="89">
        <f t="shared" si="984"/>
        <v>0</v>
      </c>
      <c r="T2072" s="98">
        <f t="shared" si="996"/>
        <v>8.5000000000000006E-2</v>
      </c>
      <c r="U2072" s="97">
        <f t="shared" si="985"/>
        <v>18</v>
      </c>
      <c r="V2072" s="97">
        <v>252</v>
      </c>
      <c r="W2072" s="96">
        <f t="shared" si="986"/>
        <v>1.005844153</v>
      </c>
      <c r="X2072" s="89">
        <f t="shared" si="987"/>
        <v>0</v>
      </c>
      <c r="Y2072" s="137">
        <f t="shared" si="992"/>
        <v>0</v>
      </c>
      <c r="Z2072" s="99" t="str">
        <f t="shared" si="998"/>
        <v>J=</v>
      </c>
      <c r="AA2072" s="94">
        <f t="shared" si="999"/>
        <v>46954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993"/>
        <v>46949</v>
      </c>
      <c r="B2073" s="89">
        <f t="shared" si="974"/>
        <v>0</v>
      </c>
      <c r="C2073" s="89">
        <f t="shared" si="988"/>
        <v>3.1009221856947988E-9</v>
      </c>
      <c r="D2073" s="90">
        <f t="shared" si="975"/>
        <v>7205.03</v>
      </c>
      <c r="E2073" s="91">
        <f t="shared" si="990"/>
        <v>7245.38</v>
      </c>
      <c r="F2073" s="92">
        <f t="shared" si="991"/>
        <v>46893</v>
      </c>
      <c r="G2073" s="93">
        <f t="shared" si="976"/>
        <v>5.6002542668107669E-3</v>
      </c>
      <c r="H2073" s="94">
        <f t="shared" si="977"/>
        <v>46954</v>
      </c>
      <c r="I2073" s="94">
        <f t="shared" si="978"/>
        <v>46954</v>
      </c>
      <c r="J2073" s="95">
        <f t="shared" si="994"/>
        <v>22</v>
      </c>
      <c r="K2073" s="95">
        <f t="shared" si="989"/>
        <v>19</v>
      </c>
      <c r="L2073" s="8">
        <f t="shared" si="979"/>
        <v>1.0048347399999999</v>
      </c>
      <c r="M2073" s="96">
        <f t="shared" si="980"/>
        <v>1.0056002500000001</v>
      </c>
      <c r="N2073" s="96">
        <f t="shared" si="981"/>
        <v>1.3935565154476621</v>
      </c>
      <c r="O2073" s="89">
        <f t="shared" si="982"/>
        <v>1.40029399</v>
      </c>
      <c r="P2073" s="89">
        <f t="shared" si="983"/>
        <v>0</v>
      </c>
      <c r="Q2073" s="11">
        <f t="shared" si="997"/>
        <v>0</v>
      </c>
      <c r="R2073" s="7">
        <f t="shared" si="995"/>
        <v>0</v>
      </c>
      <c r="S2073" s="89">
        <f t="shared" si="984"/>
        <v>0</v>
      </c>
      <c r="T2073" s="98">
        <f t="shared" si="996"/>
        <v>8.5000000000000006E-2</v>
      </c>
      <c r="U2073" s="97">
        <f t="shared" si="985"/>
        <v>19</v>
      </c>
      <c r="V2073" s="97">
        <v>252</v>
      </c>
      <c r="W2073" s="96">
        <f t="shared" si="986"/>
        <v>1.0061698269999999</v>
      </c>
      <c r="X2073" s="89">
        <f t="shared" si="987"/>
        <v>0</v>
      </c>
      <c r="Y2073" s="137">
        <f t="shared" si="992"/>
        <v>0</v>
      </c>
      <c r="Z2073" s="99" t="str">
        <f t="shared" si="998"/>
        <v>J=</v>
      </c>
      <c r="AA2073" s="94">
        <f t="shared" si="999"/>
        <v>46954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993"/>
        <v>46950</v>
      </c>
      <c r="B2074" s="89">
        <f t="shared" si="974"/>
        <v>0</v>
      </c>
      <c r="C2074" s="89">
        <f t="shared" si="988"/>
        <v>3.1009221856947988E-9</v>
      </c>
      <c r="D2074" s="90">
        <f t="shared" si="975"/>
        <v>7205.03</v>
      </c>
      <c r="E2074" s="91">
        <f t="shared" si="990"/>
        <v>7245.38</v>
      </c>
      <c r="F2074" s="92">
        <f t="shared" si="991"/>
        <v>46893</v>
      </c>
      <c r="G2074" s="93">
        <f t="shared" si="976"/>
        <v>5.6002542668107669E-3</v>
      </c>
      <c r="H2074" s="94">
        <f t="shared" si="977"/>
        <v>46954</v>
      </c>
      <c r="I2074" s="94">
        <f t="shared" si="978"/>
        <v>46954</v>
      </c>
      <c r="J2074" s="95">
        <f t="shared" si="994"/>
        <v>22</v>
      </c>
      <c r="K2074" s="95">
        <f t="shared" si="989"/>
        <v>19</v>
      </c>
      <c r="L2074" s="8">
        <f t="shared" si="979"/>
        <v>1.0048347399999999</v>
      </c>
      <c r="M2074" s="96">
        <f t="shared" si="980"/>
        <v>1.0056002500000001</v>
      </c>
      <c r="N2074" s="96">
        <f t="shared" si="981"/>
        <v>1.3935565154476621</v>
      </c>
      <c r="O2074" s="89">
        <f t="shared" si="982"/>
        <v>1.40029399</v>
      </c>
      <c r="P2074" s="89">
        <f t="shared" si="983"/>
        <v>0</v>
      </c>
      <c r="Q2074" s="11">
        <f t="shared" si="997"/>
        <v>0</v>
      </c>
      <c r="R2074" s="7">
        <f t="shared" si="995"/>
        <v>0</v>
      </c>
      <c r="S2074" s="89">
        <f t="shared" si="984"/>
        <v>0</v>
      </c>
      <c r="T2074" s="98">
        <f t="shared" si="996"/>
        <v>8.5000000000000006E-2</v>
      </c>
      <c r="U2074" s="97">
        <f t="shared" si="985"/>
        <v>19</v>
      </c>
      <c r="V2074" s="97">
        <v>252</v>
      </c>
      <c r="W2074" s="96">
        <f t="shared" si="986"/>
        <v>1.0061698269999999</v>
      </c>
      <c r="X2074" s="89">
        <f t="shared" si="987"/>
        <v>0</v>
      </c>
      <c r="Y2074" s="137">
        <f t="shared" si="992"/>
        <v>0</v>
      </c>
      <c r="Z2074" s="99" t="str">
        <f t="shared" si="998"/>
        <v>J=</v>
      </c>
      <c r="AA2074" s="94">
        <f t="shared" si="999"/>
        <v>46954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993"/>
        <v>46951</v>
      </c>
      <c r="B2075" s="89">
        <f t="shared" si="974"/>
        <v>0</v>
      </c>
      <c r="C2075" s="89">
        <f t="shared" si="988"/>
        <v>3.1009221856947988E-9</v>
      </c>
      <c r="D2075" s="90">
        <f t="shared" si="975"/>
        <v>7205.03</v>
      </c>
      <c r="E2075" s="91">
        <f t="shared" si="990"/>
        <v>7245.38</v>
      </c>
      <c r="F2075" s="92">
        <f t="shared" si="991"/>
        <v>46893</v>
      </c>
      <c r="G2075" s="93">
        <f t="shared" si="976"/>
        <v>5.6002542668107669E-3</v>
      </c>
      <c r="H2075" s="94">
        <f t="shared" si="977"/>
        <v>46954</v>
      </c>
      <c r="I2075" s="94">
        <f t="shared" si="978"/>
        <v>46954</v>
      </c>
      <c r="J2075" s="95">
        <f t="shared" si="994"/>
        <v>22</v>
      </c>
      <c r="K2075" s="95">
        <f t="shared" si="989"/>
        <v>19</v>
      </c>
      <c r="L2075" s="8">
        <f t="shared" si="979"/>
        <v>1.0048347399999999</v>
      </c>
      <c r="M2075" s="96">
        <f t="shared" si="980"/>
        <v>1.0056002500000001</v>
      </c>
      <c r="N2075" s="96">
        <f t="shared" si="981"/>
        <v>1.3935565154476621</v>
      </c>
      <c r="O2075" s="89">
        <f t="shared" si="982"/>
        <v>1.40029399</v>
      </c>
      <c r="P2075" s="89">
        <f t="shared" si="983"/>
        <v>0</v>
      </c>
      <c r="Q2075" s="11">
        <f t="shared" si="997"/>
        <v>0</v>
      </c>
      <c r="R2075" s="7">
        <f t="shared" si="995"/>
        <v>0</v>
      </c>
      <c r="S2075" s="89">
        <f t="shared" si="984"/>
        <v>0</v>
      </c>
      <c r="T2075" s="98">
        <f t="shared" si="996"/>
        <v>8.5000000000000006E-2</v>
      </c>
      <c r="U2075" s="97">
        <f t="shared" si="985"/>
        <v>19</v>
      </c>
      <c r="V2075" s="97">
        <v>252</v>
      </c>
      <c r="W2075" s="96">
        <f t="shared" si="986"/>
        <v>1.0061698269999999</v>
      </c>
      <c r="X2075" s="89">
        <f t="shared" si="987"/>
        <v>0</v>
      </c>
      <c r="Y2075" s="137">
        <f t="shared" si="992"/>
        <v>0</v>
      </c>
      <c r="Z2075" s="99" t="str">
        <f t="shared" si="998"/>
        <v>J=</v>
      </c>
      <c r="AA2075" s="94">
        <f t="shared" si="999"/>
        <v>46954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993"/>
        <v>46952</v>
      </c>
      <c r="B2076" s="89">
        <f t="shared" si="974"/>
        <v>0</v>
      </c>
      <c r="C2076" s="89">
        <f t="shared" si="988"/>
        <v>3.1009221856947988E-9</v>
      </c>
      <c r="D2076" s="90">
        <f t="shared" si="975"/>
        <v>7205.03</v>
      </c>
      <c r="E2076" s="91">
        <f t="shared" si="990"/>
        <v>7245.38</v>
      </c>
      <c r="F2076" s="92">
        <f t="shared" si="991"/>
        <v>46893</v>
      </c>
      <c r="G2076" s="93">
        <f t="shared" si="976"/>
        <v>5.6002542668107669E-3</v>
      </c>
      <c r="H2076" s="94">
        <f t="shared" si="977"/>
        <v>46954</v>
      </c>
      <c r="I2076" s="94">
        <f t="shared" si="978"/>
        <v>46954</v>
      </c>
      <c r="J2076" s="95">
        <f t="shared" si="994"/>
        <v>22</v>
      </c>
      <c r="K2076" s="95">
        <f t="shared" si="989"/>
        <v>20</v>
      </c>
      <c r="L2076" s="8">
        <f t="shared" si="979"/>
        <v>1.0050898399999999</v>
      </c>
      <c r="M2076" s="96">
        <f t="shared" si="980"/>
        <v>1.0056002500000001</v>
      </c>
      <c r="N2076" s="96">
        <f t="shared" si="981"/>
        <v>1.3935565154476621</v>
      </c>
      <c r="O2076" s="89">
        <f t="shared" si="982"/>
        <v>1.4006494899999999</v>
      </c>
      <c r="P2076" s="89">
        <f t="shared" si="983"/>
        <v>0</v>
      </c>
      <c r="Q2076" s="11">
        <f t="shared" si="997"/>
        <v>0</v>
      </c>
      <c r="R2076" s="7">
        <f t="shared" si="995"/>
        <v>0</v>
      </c>
      <c r="S2076" s="89">
        <f t="shared" si="984"/>
        <v>0</v>
      </c>
      <c r="T2076" s="98">
        <f t="shared" si="996"/>
        <v>8.5000000000000006E-2</v>
      </c>
      <c r="U2076" s="97">
        <f t="shared" si="985"/>
        <v>20</v>
      </c>
      <c r="V2076" s="97">
        <v>252</v>
      </c>
      <c r="W2076" s="96">
        <f t="shared" si="986"/>
        <v>1.006495608</v>
      </c>
      <c r="X2076" s="89">
        <f t="shared" si="987"/>
        <v>0</v>
      </c>
      <c r="Y2076" s="137">
        <f t="shared" si="992"/>
        <v>0</v>
      </c>
      <c r="Z2076" s="99" t="str">
        <f t="shared" si="998"/>
        <v>J=</v>
      </c>
      <c r="AA2076" s="94">
        <f t="shared" si="999"/>
        <v>46954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993"/>
        <v>46953</v>
      </c>
      <c r="B2077" s="89">
        <f t="shared" si="974"/>
        <v>0</v>
      </c>
      <c r="C2077" s="89">
        <f t="shared" si="988"/>
        <v>3.1009221856947988E-9</v>
      </c>
      <c r="D2077" s="90">
        <f t="shared" si="975"/>
        <v>7205.03</v>
      </c>
      <c r="E2077" s="91">
        <f t="shared" si="990"/>
        <v>7245.38</v>
      </c>
      <c r="F2077" s="92">
        <f t="shared" si="991"/>
        <v>46893</v>
      </c>
      <c r="G2077" s="93">
        <f t="shared" si="976"/>
        <v>5.6002542668107669E-3</v>
      </c>
      <c r="H2077" s="94">
        <f t="shared" si="977"/>
        <v>46954</v>
      </c>
      <c r="I2077" s="94">
        <f t="shared" si="978"/>
        <v>46954</v>
      </c>
      <c r="J2077" s="95">
        <f t="shared" si="994"/>
        <v>22</v>
      </c>
      <c r="K2077" s="95">
        <f t="shared" si="989"/>
        <v>21</v>
      </c>
      <c r="L2077" s="8">
        <f t="shared" si="979"/>
        <v>1.0053450100000001</v>
      </c>
      <c r="M2077" s="96">
        <f t="shared" si="980"/>
        <v>1.0056002500000001</v>
      </c>
      <c r="N2077" s="96">
        <f t="shared" si="981"/>
        <v>1.3935565154476621</v>
      </c>
      <c r="O2077" s="89">
        <f t="shared" si="982"/>
        <v>1.40100508</v>
      </c>
      <c r="P2077" s="89">
        <f t="shared" si="983"/>
        <v>0</v>
      </c>
      <c r="Q2077" s="11">
        <f t="shared" si="997"/>
        <v>0</v>
      </c>
      <c r="R2077" s="7">
        <f t="shared" si="995"/>
        <v>0</v>
      </c>
      <c r="S2077" s="89">
        <f t="shared" si="984"/>
        <v>0</v>
      </c>
      <c r="T2077" s="98">
        <f t="shared" si="996"/>
        <v>8.5000000000000006E-2</v>
      </c>
      <c r="U2077" s="97">
        <f t="shared" si="985"/>
        <v>21</v>
      </c>
      <c r="V2077" s="97">
        <v>252</v>
      </c>
      <c r="W2077" s="96">
        <f t="shared" si="986"/>
        <v>1.0068214929999999</v>
      </c>
      <c r="X2077" s="89">
        <f t="shared" si="987"/>
        <v>0</v>
      </c>
      <c r="Y2077" s="137">
        <f t="shared" si="992"/>
        <v>0</v>
      </c>
      <c r="Z2077" s="99" t="str">
        <f t="shared" si="998"/>
        <v>J=</v>
      </c>
      <c r="AA2077" s="94">
        <f t="shared" si="999"/>
        <v>46954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993"/>
        <v>46954</v>
      </c>
      <c r="B2078" s="89">
        <f t="shared" si="974"/>
        <v>0</v>
      </c>
      <c r="C2078" s="89">
        <f t="shared" si="988"/>
        <v>3.1009221856947988E-9</v>
      </c>
      <c r="D2078" s="90">
        <f t="shared" si="975"/>
        <v>7205.03</v>
      </c>
      <c r="E2078" s="91">
        <f t="shared" si="990"/>
        <v>7245.38</v>
      </c>
      <c r="F2078" s="92">
        <f t="shared" si="991"/>
        <v>46893</v>
      </c>
      <c r="G2078" s="93">
        <f t="shared" si="976"/>
        <v>5.6002542668107669E-3</v>
      </c>
      <c r="H2078" s="94">
        <f t="shared" si="977"/>
        <v>46986</v>
      </c>
      <c r="I2078" s="94">
        <f t="shared" si="978"/>
        <v>46954</v>
      </c>
      <c r="J2078" s="95">
        <f t="shared" si="994"/>
        <v>22</v>
      </c>
      <c r="K2078" s="95">
        <f t="shared" si="989"/>
        <v>22</v>
      </c>
      <c r="L2078" s="8">
        <f t="shared" si="979"/>
        <v>1.0056002500000001</v>
      </c>
      <c r="M2078" s="96">
        <f t="shared" si="980"/>
        <v>1.0056002500000001</v>
      </c>
      <c r="N2078" s="96">
        <f t="shared" si="981"/>
        <v>1.3935565154476621</v>
      </c>
      <c r="O2078" s="89">
        <f t="shared" si="982"/>
        <v>1.4013607800000001</v>
      </c>
      <c r="P2078" s="89">
        <f t="shared" si="983"/>
        <v>0</v>
      </c>
      <c r="Q2078" s="11">
        <f t="shared" si="997"/>
        <v>68</v>
      </c>
      <c r="R2078" s="7">
        <f t="shared" si="995"/>
        <v>1</v>
      </c>
      <c r="S2078" s="89">
        <f t="shared" si="984"/>
        <v>0</v>
      </c>
      <c r="T2078" s="98">
        <f t="shared" si="996"/>
        <v>8.5000000000000006E-2</v>
      </c>
      <c r="U2078" s="97">
        <f t="shared" si="985"/>
        <v>22</v>
      </c>
      <c r="V2078" s="97">
        <v>252</v>
      </c>
      <c r="W2078" s="96">
        <f t="shared" si="986"/>
        <v>1.007147485</v>
      </c>
      <c r="X2078" s="89">
        <f t="shared" si="987"/>
        <v>0</v>
      </c>
      <c r="Y2078" s="137">
        <f t="shared" si="992"/>
        <v>0</v>
      </c>
      <c r="Z2078" s="99" t="str">
        <f t="shared" si="998"/>
        <v>J=</v>
      </c>
      <c r="AA2078" s="94">
        <f t="shared" si="999"/>
        <v>46954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993"/>
        <v>46955</v>
      </c>
      <c r="B2079" s="89">
        <f t="shared" si="974"/>
        <v>0</v>
      </c>
      <c r="C2079" s="89">
        <f t="shared" si="988"/>
        <v>3.1009221856947988E-9</v>
      </c>
      <c r="D2079" s="90">
        <f t="shared" si="975"/>
        <v>7205.03</v>
      </c>
      <c r="E2079" s="91">
        <f t="shared" si="990"/>
        <v>7245.38</v>
      </c>
      <c r="F2079" s="92">
        <f t="shared" si="991"/>
        <v>46924</v>
      </c>
      <c r="G2079" s="93">
        <f t="shared" si="976"/>
        <v>5.6002542668107669E-3</v>
      </c>
      <c r="H2079" s="94">
        <f t="shared" si="977"/>
        <v>46986</v>
      </c>
      <c r="I2079" s="94">
        <f t="shared" si="978"/>
        <v>46986</v>
      </c>
      <c r="J2079" s="95">
        <f t="shared" si="994"/>
        <v>22</v>
      </c>
      <c r="K2079" s="95">
        <f t="shared" si="989"/>
        <v>1</v>
      </c>
      <c r="L2079" s="8">
        <f t="shared" si="979"/>
        <v>1.0002538700000001</v>
      </c>
      <c r="M2079" s="96">
        <f t="shared" si="980"/>
        <v>1.0056002500000001</v>
      </c>
      <c r="N2079" s="96">
        <f t="shared" si="981"/>
        <v>1.4013607803232979</v>
      </c>
      <c r="O2079" s="89">
        <f t="shared" si="982"/>
        <v>1.40171654</v>
      </c>
      <c r="P2079" s="89">
        <f t="shared" si="983"/>
        <v>0</v>
      </c>
      <c r="Q2079" s="11">
        <f t="shared" si="997"/>
        <v>0</v>
      </c>
      <c r="R2079" s="7">
        <f t="shared" si="995"/>
        <v>0</v>
      </c>
      <c r="S2079" s="89">
        <f t="shared" si="984"/>
        <v>0</v>
      </c>
      <c r="T2079" s="98">
        <f t="shared" si="996"/>
        <v>8.5000000000000006E-2</v>
      </c>
      <c r="U2079" s="97">
        <f t="shared" si="985"/>
        <v>1</v>
      </c>
      <c r="V2079" s="97">
        <v>252</v>
      </c>
      <c r="W2079" s="96">
        <f t="shared" si="986"/>
        <v>1.0003237819999999</v>
      </c>
      <c r="X2079" s="89">
        <f t="shared" si="987"/>
        <v>0</v>
      </c>
      <c r="Y2079" s="137">
        <f t="shared" si="992"/>
        <v>0</v>
      </c>
      <c r="Z2079" s="99" t="str">
        <f t="shared" si="998"/>
        <v>J=</v>
      </c>
      <c r="AA2079" s="94">
        <f t="shared" si="999"/>
        <v>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993"/>
        <v>46956</v>
      </c>
      <c r="B2080" s="89">
        <f t="shared" si="974"/>
        <v>0</v>
      </c>
      <c r="C2080" s="89">
        <f t="shared" si="988"/>
        <v>3.1009221856947988E-9</v>
      </c>
      <c r="D2080" s="90">
        <f t="shared" si="975"/>
        <v>7205.03</v>
      </c>
      <c r="E2080" s="91">
        <f t="shared" si="990"/>
        <v>7245.38</v>
      </c>
      <c r="F2080" s="92">
        <f t="shared" si="991"/>
        <v>46924</v>
      </c>
      <c r="G2080" s="93">
        <f t="shared" si="976"/>
        <v>5.6002542668107669E-3</v>
      </c>
      <c r="H2080" s="94">
        <f t="shared" si="977"/>
        <v>46986</v>
      </c>
      <c r="I2080" s="94">
        <f t="shared" si="978"/>
        <v>46986</v>
      </c>
      <c r="J2080" s="95">
        <f t="shared" si="994"/>
        <v>22</v>
      </c>
      <c r="K2080" s="95">
        <f t="shared" si="989"/>
        <v>2</v>
      </c>
      <c r="L2080" s="8">
        <f t="shared" si="979"/>
        <v>1.0005078199999999</v>
      </c>
      <c r="M2080" s="96">
        <f t="shared" si="980"/>
        <v>1.0056002500000001</v>
      </c>
      <c r="N2080" s="96">
        <f t="shared" si="981"/>
        <v>1.4013607803232979</v>
      </c>
      <c r="O2080" s="89">
        <f t="shared" si="982"/>
        <v>1.4020724099999999</v>
      </c>
      <c r="P2080" s="89">
        <f t="shared" si="983"/>
        <v>0</v>
      </c>
      <c r="Q2080" s="11">
        <f t="shared" si="997"/>
        <v>0</v>
      </c>
      <c r="R2080" s="7">
        <f t="shared" si="995"/>
        <v>0</v>
      </c>
      <c r="S2080" s="89">
        <f t="shared" si="984"/>
        <v>0</v>
      </c>
      <c r="T2080" s="98">
        <f t="shared" si="996"/>
        <v>8.5000000000000006E-2</v>
      </c>
      <c r="U2080" s="97">
        <f t="shared" si="985"/>
        <v>2</v>
      </c>
      <c r="V2080" s="97">
        <v>252</v>
      </c>
      <c r="W2080" s="96">
        <f t="shared" si="986"/>
        <v>1.00064767</v>
      </c>
      <c r="X2080" s="89">
        <f t="shared" si="987"/>
        <v>0</v>
      </c>
      <c r="Y2080" s="137">
        <f t="shared" si="992"/>
        <v>0</v>
      </c>
      <c r="Z2080" s="99" t="str">
        <f t="shared" si="998"/>
        <v>J=</v>
      </c>
      <c r="AA2080" s="94">
        <f t="shared" si="999"/>
        <v>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993"/>
        <v>46957</v>
      </c>
      <c r="B2081" s="89">
        <f t="shared" si="974"/>
        <v>0</v>
      </c>
      <c r="C2081" s="89">
        <f t="shared" si="988"/>
        <v>3.1009221856947988E-9</v>
      </c>
      <c r="D2081" s="90">
        <f t="shared" si="975"/>
        <v>7205.03</v>
      </c>
      <c r="E2081" s="91">
        <f t="shared" si="990"/>
        <v>7245.38</v>
      </c>
      <c r="F2081" s="92">
        <f t="shared" si="991"/>
        <v>46924</v>
      </c>
      <c r="G2081" s="93">
        <f t="shared" si="976"/>
        <v>5.6002542668107669E-3</v>
      </c>
      <c r="H2081" s="94">
        <f t="shared" si="977"/>
        <v>46986</v>
      </c>
      <c r="I2081" s="94">
        <f t="shared" si="978"/>
        <v>46986</v>
      </c>
      <c r="J2081" s="95">
        <f t="shared" si="994"/>
        <v>22</v>
      </c>
      <c r="K2081" s="95">
        <f t="shared" si="989"/>
        <v>2</v>
      </c>
      <c r="L2081" s="8">
        <f t="shared" si="979"/>
        <v>1.0005078199999999</v>
      </c>
      <c r="M2081" s="96">
        <f t="shared" si="980"/>
        <v>1.0056002500000001</v>
      </c>
      <c r="N2081" s="96">
        <f t="shared" si="981"/>
        <v>1.4013607803232979</v>
      </c>
      <c r="O2081" s="89">
        <f t="shared" si="982"/>
        <v>1.4020724099999999</v>
      </c>
      <c r="P2081" s="89">
        <f t="shared" si="983"/>
        <v>0</v>
      </c>
      <c r="Q2081" s="11">
        <f t="shared" si="997"/>
        <v>0</v>
      </c>
      <c r="R2081" s="7">
        <f t="shared" si="995"/>
        <v>0</v>
      </c>
      <c r="S2081" s="89">
        <f t="shared" si="984"/>
        <v>0</v>
      </c>
      <c r="T2081" s="98">
        <f t="shared" si="996"/>
        <v>8.5000000000000006E-2</v>
      </c>
      <c r="U2081" s="97">
        <f t="shared" si="985"/>
        <v>2</v>
      </c>
      <c r="V2081" s="97">
        <v>252</v>
      </c>
      <c r="W2081" s="96">
        <f t="shared" si="986"/>
        <v>1.00064767</v>
      </c>
      <c r="X2081" s="89">
        <f t="shared" si="987"/>
        <v>0</v>
      </c>
      <c r="Y2081" s="137">
        <f t="shared" si="992"/>
        <v>0</v>
      </c>
      <c r="Z2081" s="99" t="str">
        <f t="shared" si="998"/>
        <v>J=</v>
      </c>
      <c r="AA2081" s="94">
        <f t="shared" si="999"/>
        <v>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993"/>
        <v>46958</v>
      </c>
      <c r="B2082" s="89">
        <f t="shared" ref="B2082:B2145" si="1000">(P2082+X2082)</f>
        <v>0</v>
      </c>
      <c r="C2082" s="89">
        <f t="shared" si="988"/>
        <v>3.1009221856947988E-9</v>
      </c>
      <c r="D2082" s="90">
        <f t="shared" ref="D2082:D2145" si="1001">IF(E2082=E2081,D2081,E2081)</f>
        <v>7205.03</v>
      </c>
      <c r="E2082" s="91">
        <f t="shared" si="990"/>
        <v>7245.38</v>
      </c>
      <c r="F2082" s="92">
        <f t="shared" si="991"/>
        <v>46924</v>
      </c>
      <c r="G2082" s="93">
        <f t="shared" ref="G2082:G2145" si="1002">(E2082/D2082)-1</f>
        <v>5.6002542668107669E-3</v>
      </c>
      <c r="H2082" s="94">
        <f t="shared" ref="H2082:H2145" si="1003">IF(DAY(A2082)=H$9,VLOOKUP(A2082,AH$118:AN$450,4),H2081)</f>
        <v>46986</v>
      </c>
      <c r="I2082" s="94">
        <f t="shared" ref="I2082:I2145" si="1004">IF(A2082&gt;I2081,H2082,I2081)</f>
        <v>46986</v>
      </c>
      <c r="J2082" s="95">
        <f t="shared" si="994"/>
        <v>22</v>
      </c>
      <c r="K2082" s="95">
        <f t="shared" si="989"/>
        <v>2</v>
      </c>
      <c r="L2082" s="8">
        <f t="shared" ref="L2082:L2145" si="1005">IF(E2082&lt;D2082,1,TRUNC((E2082/D2082)^TRUNC((K2082/J2082),9),8))</f>
        <v>1.0005078199999999</v>
      </c>
      <c r="M2082" s="96">
        <f t="shared" ref="M2082:M2145" si="1006">IF(I2082&gt;I2081,L2081,M2081)</f>
        <v>1.0056002500000001</v>
      </c>
      <c r="N2082" s="96">
        <f t="shared" ref="N2082:N2145" si="1007">IF(I2082&gt;I2081,N2081*M2082,N2081)</f>
        <v>1.4013607803232979</v>
      </c>
      <c r="O2082" s="89">
        <f t="shared" ref="O2082:O2145" si="1008">TRUNC(TRUNC((L2082*N2082),15),8)</f>
        <v>1.4020724099999999</v>
      </c>
      <c r="P2082" s="89">
        <f t="shared" ref="P2082:P2145" si="1009">TRUNC(C2082*O2082,8)</f>
        <v>0</v>
      </c>
      <c r="Q2082" s="11">
        <f t="shared" si="997"/>
        <v>0</v>
      </c>
      <c r="R2082" s="7">
        <f t="shared" si="995"/>
        <v>0</v>
      </c>
      <c r="S2082" s="89">
        <f t="shared" ref="S2082:S2145" si="1010">IF(R2082&gt;0,TRUNC(R2082*P2082,8),0)</f>
        <v>0</v>
      </c>
      <c r="T2082" s="98">
        <f t="shared" si="996"/>
        <v>8.5000000000000006E-2</v>
      </c>
      <c r="U2082" s="97">
        <f t="shared" ref="U2082:U2145" si="1011">IF(Q2081&gt;0,1,IF(K2082=K2081,U2081,U2081+1))</f>
        <v>2</v>
      </c>
      <c r="V2082" s="97">
        <v>252</v>
      </c>
      <c r="W2082" s="96">
        <f t="shared" ref="W2082:W2145" si="1012">ROUND((1+T2082)^TRUNC((U2082/V2082),9),9)</f>
        <v>1.00064767</v>
      </c>
      <c r="X2082" s="89">
        <f t="shared" ref="X2082:X2145" si="1013">TRUNC((P2082*(W2082-1)),8)</f>
        <v>0</v>
      </c>
      <c r="Y2082" s="137">
        <f t="shared" si="992"/>
        <v>0</v>
      </c>
      <c r="Z2082" s="99" t="str">
        <f t="shared" si="998"/>
        <v>J=</v>
      </c>
      <c r="AA2082" s="94">
        <f t="shared" si="999"/>
        <v>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993"/>
        <v>46959</v>
      </c>
      <c r="B2083" s="89">
        <f t="shared" si="1000"/>
        <v>0</v>
      </c>
      <c r="C2083" s="89">
        <f t="shared" si="988"/>
        <v>3.1009221856947988E-9</v>
      </c>
      <c r="D2083" s="90">
        <f t="shared" si="1001"/>
        <v>7205.03</v>
      </c>
      <c r="E2083" s="91">
        <f t="shared" si="990"/>
        <v>7245.38</v>
      </c>
      <c r="F2083" s="92">
        <f t="shared" si="991"/>
        <v>46924</v>
      </c>
      <c r="G2083" s="93">
        <f t="shared" si="1002"/>
        <v>5.6002542668107669E-3</v>
      </c>
      <c r="H2083" s="94">
        <f t="shared" si="1003"/>
        <v>46986</v>
      </c>
      <c r="I2083" s="94">
        <f t="shared" si="1004"/>
        <v>46986</v>
      </c>
      <c r="J2083" s="95">
        <f t="shared" si="994"/>
        <v>22</v>
      </c>
      <c r="K2083" s="95">
        <f t="shared" si="989"/>
        <v>3</v>
      </c>
      <c r="L2083" s="8">
        <f t="shared" si="1005"/>
        <v>1.0007618300000001</v>
      </c>
      <c r="M2083" s="96">
        <f t="shared" si="1006"/>
        <v>1.0056002500000001</v>
      </c>
      <c r="N2083" s="96">
        <f t="shared" si="1007"/>
        <v>1.4013607803232979</v>
      </c>
      <c r="O2083" s="89">
        <f t="shared" si="1008"/>
        <v>1.40242837</v>
      </c>
      <c r="P2083" s="89">
        <f t="shared" si="1009"/>
        <v>0</v>
      </c>
      <c r="Q2083" s="11">
        <f t="shared" si="997"/>
        <v>0</v>
      </c>
      <c r="R2083" s="7">
        <f t="shared" si="995"/>
        <v>0</v>
      </c>
      <c r="S2083" s="89">
        <f t="shared" si="1010"/>
        <v>0</v>
      </c>
      <c r="T2083" s="98">
        <f t="shared" si="996"/>
        <v>8.5000000000000006E-2</v>
      </c>
      <c r="U2083" s="97">
        <f t="shared" si="1011"/>
        <v>3</v>
      </c>
      <c r="V2083" s="97">
        <v>252</v>
      </c>
      <c r="W2083" s="96">
        <f t="shared" si="1012"/>
        <v>1.000971662</v>
      </c>
      <c r="X2083" s="89">
        <f t="shared" si="1013"/>
        <v>0</v>
      </c>
      <c r="Y2083" s="137">
        <f t="shared" si="992"/>
        <v>0</v>
      </c>
      <c r="Z2083" s="99" t="str">
        <f t="shared" si="998"/>
        <v>J=</v>
      </c>
      <c r="AA2083" s="94">
        <f t="shared" si="999"/>
        <v>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993"/>
        <v>46960</v>
      </c>
      <c r="B2084" s="89">
        <f t="shared" si="1000"/>
        <v>0</v>
      </c>
      <c r="C2084" s="89">
        <f t="shared" si="988"/>
        <v>3.1009221856947988E-9</v>
      </c>
      <c r="D2084" s="90">
        <f t="shared" si="1001"/>
        <v>7205.03</v>
      </c>
      <c r="E2084" s="91">
        <f t="shared" si="990"/>
        <v>7245.38</v>
      </c>
      <c r="F2084" s="92">
        <f t="shared" si="991"/>
        <v>46924</v>
      </c>
      <c r="G2084" s="93">
        <f t="shared" si="1002"/>
        <v>5.6002542668107669E-3</v>
      </c>
      <c r="H2084" s="94">
        <f t="shared" si="1003"/>
        <v>46986</v>
      </c>
      <c r="I2084" s="94">
        <f t="shared" si="1004"/>
        <v>46986</v>
      </c>
      <c r="J2084" s="95">
        <f t="shared" si="994"/>
        <v>22</v>
      </c>
      <c r="K2084" s="95">
        <f t="shared" si="989"/>
        <v>4</v>
      </c>
      <c r="L2084" s="8">
        <f t="shared" si="1005"/>
        <v>1.0010159000000001</v>
      </c>
      <c r="M2084" s="96">
        <f t="shared" si="1006"/>
        <v>1.0056002500000001</v>
      </c>
      <c r="N2084" s="96">
        <f t="shared" si="1007"/>
        <v>1.4013607803232979</v>
      </c>
      <c r="O2084" s="89">
        <f t="shared" si="1008"/>
        <v>1.4027844199999999</v>
      </c>
      <c r="P2084" s="89">
        <f t="shared" si="1009"/>
        <v>0</v>
      </c>
      <c r="Q2084" s="11">
        <f t="shared" si="997"/>
        <v>0</v>
      </c>
      <c r="R2084" s="7">
        <f t="shared" si="995"/>
        <v>0</v>
      </c>
      <c r="S2084" s="89">
        <f t="shared" si="1010"/>
        <v>0</v>
      </c>
      <c r="T2084" s="98">
        <f t="shared" si="996"/>
        <v>8.5000000000000006E-2</v>
      </c>
      <c r="U2084" s="97">
        <f t="shared" si="1011"/>
        <v>4</v>
      </c>
      <c r="V2084" s="97">
        <v>252</v>
      </c>
      <c r="W2084" s="96">
        <f t="shared" si="1012"/>
        <v>1.001295759</v>
      </c>
      <c r="X2084" s="89">
        <f t="shared" si="1013"/>
        <v>0</v>
      </c>
      <c r="Y2084" s="137">
        <f t="shared" si="992"/>
        <v>0</v>
      </c>
      <c r="Z2084" s="99" t="str">
        <f t="shared" si="998"/>
        <v>J=</v>
      </c>
      <c r="AA2084" s="94">
        <f t="shared" si="999"/>
        <v>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993"/>
        <v>46961</v>
      </c>
      <c r="B2085" s="89">
        <f t="shared" si="1000"/>
        <v>0</v>
      </c>
      <c r="C2085" s="89">
        <f t="shared" si="988"/>
        <v>3.1009221856947988E-9</v>
      </c>
      <c r="D2085" s="90">
        <f t="shared" si="1001"/>
        <v>7205.03</v>
      </c>
      <c r="E2085" s="91">
        <f t="shared" si="990"/>
        <v>7245.38</v>
      </c>
      <c r="F2085" s="92">
        <f t="shared" si="991"/>
        <v>46924</v>
      </c>
      <c r="G2085" s="93">
        <f t="shared" si="1002"/>
        <v>5.6002542668107669E-3</v>
      </c>
      <c r="H2085" s="94">
        <f t="shared" si="1003"/>
        <v>46986</v>
      </c>
      <c r="I2085" s="94">
        <f t="shared" si="1004"/>
        <v>46986</v>
      </c>
      <c r="J2085" s="95">
        <f t="shared" si="994"/>
        <v>22</v>
      </c>
      <c r="K2085" s="95">
        <f t="shared" si="989"/>
        <v>5</v>
      </c>
      <c r="L2085" s="8">
        <f t="shared" si="1005"/>
        <v>1.0012700400000001</v>
      </c>
      <c r="M2085" s="96">
        <f t="shared" si="1006"/>
        <v>1.0056002500000001</v>
      </c>
      <c r="N2085" s="96">
        <f t="shared" si="1007"/>
        <v>1.4013607803232979</v>
      </c>
      <c r="O2085" s="89">
        <f t="shared" si="1008"/>
        <v>1.40314056</v>
      </c>
      <c r="P2085" s="89">
        <f t="shared" si="1009"/>
        <v>0</v>
      </c>
      <c r="Q2085" s="11">
        <f t="shared" si="997"/>
        <v>0</v>
      </c>
      <c r="R2085" s="7">
        <f t="shared" si="995"/>
        <v>0</v>
      </c>
      <c r="S2085" s="89">
        <f t="shared" si="1010"/>
        <v>0</v>
      </c>
      <c r="T2085" s="98">
        <f t="shared" si="996"/>
        <v>8.5000000000000006E-2</v>
      </c>
      <c r="U2085" s="97">
        <f t="shared" si="1011"/>
        <v>5</v>
      </c>
      <c r="V2085" s="97">
        <v>252</v>
      </c>
      <c r="W2085" s="96">
        <f t="shared" si="1012"/>
        <v>1.0016199610000001</v>
      </c>
      <c r="X2085" s="89">
        <f t="shared" si="1013"/>
        <v>0</v>
      </c>
      <c r="Y2085" s="137">
        <f t="shared" si="992"/>
        <v>0</v>
      </c>
      <c r="Z2085" s="99" t="str">
        <f t="shared" si="998"/>
        <v>J=</v>
      </c>
      <c r="AA2085" s="94">
        <f t="shared" si="999"/>
        <v>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993"/>
        <v>46962</v>
      </c>
      <c r="B2086" s="89">
        <f t="shared" si="1000"/>
        <v>0</v>
      </c>
      <c r="C2086" s="89">
        <f t="shared" si="988"/>
        <v>3.1009221856947988E-9</v>
      </c>
      <c r="D2086" s="90">
        <f t="shared" si="1001"/>
        <v>7205.03</v>
      </c>
      <c r="E2086" s="91">
        <f t="shared" si="990"/>
        <v>7245.38</v>
      </c>
      <c r="F2086" s="92">
        <f t="shared" si="991"/>
        <v>46924</v>
      </c>
      <c r="G2086" s="93">
        <f t="shared" si="1002"/>
        <v>5.6002542668107669E-3</v>
      </c>
      <c r="H2086" s="94">
        <f t="shared" si="1003"/>
        <v>46986</v>
      </c>
      <c r="I2086" s="94">
        <f t="shared" si="1004"/>
        <v>46986</v>
      </c>
      <c r="J2086" s="95">
        <f t="shared" si="994"/>
        <v>22</v>
      </c>
      <c r="K2086" s="95">
        <f t="shared" si="989"/>
        <v>6</v>
      </c>
      <c r="L2086" s="8">
        <f t="shared" si="1005"/>
        <v>1.00152424</v>
      </c>
      <c r="M2086" s="96">
        <f t="shared" si="1006"/>
        <v>1.0056002500000001</v>
      </c>
      <c r="N2086" s="96">
        <f t="shared" si="1007"/>
        <v>1.4013607803232979</v>
      </c>
      <c r="O2086" s="89">
        <f t="shared" si="1008"/>
        <v>1.4034967899999999</v>
      </c>
      <c r="P2086" s="89">
        <f t="shared" si="1009"/>
        <v>0</v>
      </c>
      <c r="Q2086" s="11">
        <f t="shared" si="997"/>
        <v>0</v>
      </c>
      <c r="R2086" s="7">
        <f t="shared" si="995"/>
        <v>0</v>
      </c>
      <c r="S2086" s="89">
        <f t="shared" si="1010"/>
        <v>0</v>
      </c>
      <c r="T2086" s="98">
        <f t="shared" si="996"/>
        <v>8.5000000000000006E-2</v>
      </c>
      <c r="U2086" s="97">
        <f t="shared" si="1011"/>
        <v>6</v>
      </c>
      <c r="V2086" s="97">
        <v>252</v>
      </c>
      <c r="W2086" s="96">
        <f t="shared" si="1012"/>
        <v>1.0019442679999999</v>
      </c>
      <c r="X2086" s="89">
        <f t="shared" si="1013"/>
        <v>0</v>
      </c>
      <c r="Y2086" s="137">
        <f t="shared" si="992"/>
        <v>0</v>
      </c>
      <c r="Z2086" s="99" t="str">
        <f t="shared" si="998"/>
        <v>J=</v>
      </c>
      <c r="AA2086" s="94">
        <f t="shared" si="999"/>
        <v>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993"/>
        <v>46963</v>
      </c>
      <c r="B2087" s="89">
        <f t="shared" si="1000"/>
        <v>0</v>
      </c>
      <c r="C2087" s="89">
        <f t="shared" si="988"/>
        <v>3.1009221856947988E-9</v>
      </c>
      <c r="D2087" s="90">
        <f t="shared" si="1001"/>
        <v>7205.03</v>
      </c>
      <c r="E2087" s="91">
        <f t="shared" si="990"/>
        <v>7245.38</v>
      </c>
      <c r="F2087" s="92">
        <f t="shared" si="991"/>
        <v>46924</v>
      </c>
      <c r="G2087" s="93">
        <f t="shared" si="1002"/>
        <v>5.6002542668107669E-3</v>
      </c>
      <c r="H2087" s="94">
        <f t="shared" si="1003"/>
        <v>46986</v>
      </c>
      <c r="I2087" s="94">
        <f t="shared" si="1004"/>
        <v>46986</v>
      </c>
      <c r="J2087" s="95">
        <f t="shared" si="994"/>
        <v>22</v>
      </c>
      <c r="K2087" s="95">
        <f t="shared" si="989"/>
        <v>7</v>
      </c>
      <c r="L2087" s="8">
        <f t="shared" si="1005"/>
        <v>1.0017784999999999</v>
      </c>
      <c r="M2087" s="96">
        <f t="shared" si="1006"/>
        <v>1.0056002500000001</v>
      </c>
      <c r="N2087" s="96">
        <f t="shared" si="1007"/>
        <v>1.4013607803232979</v>
      </c>
      <c r="O2087" s="89">
        <f t="shared" si="1008"/>
        <v>1.4038531000000001</v>
      </c>
      <c r="P2087" s="89">
        <f t="shared" si="1009"/>
        <v>0</v>
      </c>
      <c r="Q2087" s="11">
        <f t="shared" si="997"/>
        <v>0</v>
      </c>
      <c r="R2087" s="7">
        <f t="shared" si="995"/>
        <v>0</v>
      </c>
      <c r="S2087" s="89">
        <f t="shared" si="1010"/>
        <v>0</v>
      </c>
      <c r="T2087" s="98">
        <f t="shared" si="996"/>
        <v>8.5000000000000006E-2</v>
      </c>
      <c r="U2087" s="97">
        <f t="shared" si="1011"/>
        <v>7</v>
      </c>
      <c r="V2087" s="97">
        <v>252</v>
      </c>
      <c r="W2087" s="96">
        <f t="shared" si="1012"/>
        <v>1.00226868</v>
      </c>
      <c r="X2087" s="89">
        <f t="shared" si="1013"/>
        <v>0</v>
      </c>
      <c r="Y2087" s="137">
        <f t="shared" si="992"/>
        <v>0</v>
      </c>
      <c r="Z2087" s="99" t="str">
        <f t="shared" si="998"/>
        <v>J=</v>
      </c>
      <c r="AA2087" s="94">
        <f t="shared" si="999"/>
        <v>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993"/>
        <v>46964</v>
      </c>
      <c r="B2088" s="89">
        <f t="shared" si="1000"/>
        <v>0</v>
      </c>
      <c r="C2088" s="89">
        <f t="shared" si="988"/>
        <v>3.1009221856947988E-9</v>
      </c>
      <c r="D2088" s="90">
        <f t="shared" si="1001"/>
        <v>7205.03</v>
      </c>
      <c r="E2088" s="91">
        <f t="shared" si="990"/>
        <v>7245.38</v>
      </c>
      <c r="F2088" s="92">
        <f t="shared" si="991"/>
        <v>46924</v>
      </c>
      <c r="G2088" s="93">
        <f t="shared" si="1002"/>
        <v>5.6002542668107669E-3</v>
      </c>
      <c r="H2088" s="94">
        <f t="shared" si="1003"/>
        <v>46986</v>
      </c>
      <c r="I2088" s="94">
        <f t="shared" si="1004"/>
        <v>46986</v>
      </c>
      <c r="J2088" s="95">
        <f t="shared" si="994"/>
        <v>22</v>
      </c>
      <c r="K2088" s="95">
        <f t="shared" si="989"/>
        <v>7</v>
      </c>
      <c r="L2088" s="8">
        <f t="shared" si="1005"/>
        <v>1.0017784999999999</v>
      </c>
      <c r="M2088" s="96">
        <f t="shared" si="1006"/>
        <v>1.0056002500000001</v>
      </c>
      <c r="N2088" s="96">
        <f t="shared" si="1007"/>
        <v>1.4013607803232979</v>
      </c>
      <c r="O2088" s="89">
        <f t="shared" si="1008"/>
        <v>1.4038531000000001</v>
      </c>
      <c r="P2088" s="89">
        <f t="shared" si="1009"/>
        <v>0</v>
      </c>
      <c r="Q2088" s="11">
        <f t="shared" si="997"/>
        <v>0</v>
      </c>
      <c r="R2088" s="7">
        <f t="shared" si="995"/>
        <v>0</v>
      </c>
      <c r="S2088" s="89">
        <f t="shared" si="1010"/>
        <v>0</v>
      </c>
      <c r="T2088" s="98">
        <f t="shared" si="996"/>
        <v>8.5000000000000006E-2</v>
      </c>
      <c r="U2088" s="97">
        <f t="shared" si="1011"/>
        <v>7</v>
      </c>
      <c r="V2088" s="97">
        <v>252</v>
      </c>
      <c r="W2088" s="96">
        <f t="shared" si="1012"/>
        <v>1.00226868</v>
      </c>
      <c r="X2088" s="89">
        <f t="shared" si="1013"/>
        <v>0</v>
      </c>
      <c r="Y2088" s="137">
        <f t="shared" si="992"/>
        <v>0</v>
      </c>
      <c r="Z2088" s="99" t="str">
        <f t="shared" si="998"/>
        <v>J=</v>
      </c>
      <c r="AA2088" s="94">
        <f t="shared" si="999"/>
        <v>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993"/>
        <v>46965</v>
      </c>
      <c r="B2089" s="89">
        <f t="shared" si="1000"/>
        <v>0</v>
      </c>
      <c r="C2089" s="89">
        <f t="shared" si="988"/>
        <v>3.1009221856947988E-9</v>
      </c>
      <c r="D2089" s="90">
        <f t="shared" si="1001"/>
        <v>7205.03</v>
      </c>
      <c r="E2089" s="91">
        <f t="shared" si="990"/>
        <v>7245.38</v>
      </c>
      <c r="F2089" s="92">
        <f t="shared" si="991"/>
        <v>46924</v>
      </c>
      <c r="G2089" s="93">
        <f t="shared" si="1002"/>
        <v>5.6002542668107669E-3</v>
      </c>
      <c r="H2089" s="94">
        <f t="shared" si="1003"/>
        <v>46986</v>
      </c>
      <c r="I2089" s="94">
        <f t="shared" si="1004"/>
        <v>46986</v>
      </c>
      <c r="J2089" s="95">
        <f t="shared" si="994"/>
        <v>22</v>
      </c>
      <c r="K2089" s="95">
        <f t="shared" si="989"/>
        <v>7</v>
      </c>
      <c r="L2089" s="8">
        <f t="shared" si="1005"/>
        <v>1.0017784999999999</v>
      </c>
      <c r="M2089" s="96">
        <f t="shared" si="1006"/>
        <v>1.0056002500000001</v>
      </c>
      <c r="N2089" s="96">
        <f t="shared" si="1007"/>
        <v>1.4013607803232979</v>
      </c>
      <c r="O2089" s="89">
        <f t="shared" si="1008"/>
        <v>1.4038531000000001</v>
      </c>
      <c r="P2089" s="89">
        <f t="shared" si="1009"/>
        <v>0</v>
      </c>
      <c r="Q2089" s="11">
        <f t="shared" si="997"/>
        <v>0</v>
      </c>
      <c r="R2089" s="7">
        <f t="shared" si="995"/>
        <v>0</v>
      </c>
      <c r="S2089" s="89">
        <f t="shared" si="1010"/>
        <v>0</v>
      </c>
      <c r="T2089" s="98">
        <f t="shared" si="996"/>
        <v>8.5000000000000006E-2</v>
      </c>
      <c r="U2089" s="97">
        <f t="shared" si="1011"/>
        <v>7</v>
      </c>
      <c r="V2089" s="97">
        <v>252</v>
      </c>
      <c r="W2089" s="96">
        <f t="shared" si="1012"/>
        <v>1.00226868</v>
      </c>
      <c r="X2089" s="89">
        <f t="shared" si="1013"/>
        <v>0</v>
      </c>
      <c r="Y2089" s="137">
        <f t="shared" si="992"/>
        <v>0</v>
      </c>
      <c r="Z2089" s="99" t="str">
        <f t="shared" si="998"/>
        <v>J=</v>
      </c>
      <c r="AA2089" s="94">
        <f t="shared" si="999"/>
        <v>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993"/>
        <v>46966</v>
      </c>
      <c r="B2090" s="89">
        <f t="shared" si="1000"/>
        <v>0</v>
      </c>
      <c r="C2090" s="89">
        <f t="shared" ref="C2090:C2153" si="1014">C2089-(S2089/O2089)</f>
        <v>3.1009221856947988E-9</v>
      </c>
      <c r="D2090" s="90">
        <f t="shared" si="1001"/>
        <v>7205.03</v>
      </c>
      <c r="E2090" s="91">
        <f t="shared" si="990"/>
        <v>7245.38</v>
      </c>
      <c r="F2090" s="92">
        <f t="shared" si="991"/>
        <v>46924</v>
      </c>
      <c r="G2090" s="93">
        <f t="shared" si="1002"/>
        <v>5.6002542668107669E-3</v>
      </c>
      <c r="H2090" s="94">
        <f t="shared" si="1003"/>
        <v>46986</v>
      </c>
      <c r="I2090" s="94">
        <f t="shared" si="1004"/>
        <v>46986</v>
      </c>
      <c r="J2090" s="95">
        <f t="shared" si="994"/>
        <v>22</v>
      </c>
      <c r="K2090" s="95">
        <f t="shared" si="989"/>
        <v>8</v>
      </c>
      <c r="L2090" s="8">
        <f t="shared" si="1005"/>
        <v>1.0020328300000001</v>
      </c>
      <c r="M2090" s="96">
        <f t="shared" si="1006"/>
        <v>1.0056002500000001</v>
      </c>
      <c r="N2090" s="96">
        <f t="shared" si="1007"/>
        <v>1.4013607803232979</v>
      </c>
      <c r="O2090" s="89">
        <f t="shared" si="1008"/>
        <v>1.4042095000000001</v>
      </c>
      <c r="P2090" s="89">
        <f t="shared" si="1009"/>
        <v>0</v>
      </c>
      <c r="Q2090" s="11">
        <f t="shared" si="997"/>
        <v>0</v>
      </c>
      <c r="R2090" s="7">
        <f t="shared" si="995"/>
        <v>0</v>
      </c>
      <c r="S2090" s="89">
        <f t="shared" si="1010"/>
        <v>0</v>
      </c>
      <c r="T2090" s="98">
        <f t="shared" si="996"/>
        <v>8.5000000000000006E-2</v>
      </c>
      <c r="U2090" s="97">
        <f t="shared" si="1011"/>
        <v>8</v>
      </c>
      <c r="V2090" s="97">
        <v>252</v>
      </c>
      <c r="W2090" s="96">
        <f t="shared" si="1012"/>
        <v>1.0025931969999999</v>
      </c>
      <c r="X2090" s="89">
        <f t="shared" si="1013"/>
        <v>0</v>
      </c>
      <c r="Y2090" s="137">
        <f t="shared" si="992"/>
        <v>0</v>
      </c>
      <c r="Z2090" s="99" t="str">
        <f t="shared" si="998"/>
        <v>J=</v>
      </c>
      <c r="AA2090" s="94">
        <f t="shared" si="999"/>
        <v>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993"/>
        <v>46967</v>
      </c>
      <c r="B2091" s="89">
        <f t="shared" si="1000"/>
        <v>0</v>
      </c>
      <c r="C2091" s="89">
        <f t="shared" si="1014"/>
        <v>3.1009221856947988E-9</v>
      </c>
      <c r="D2091" s="90">
        <f t="shared" si="1001"/>
        <v>7205.03</v>
      </c>
      <c r="E2091" s="91">
        <f t="shared" si="990"/>
        <v>7245.38</v>
      </c>
      <c r="F2091" s="92">
        <f t="shared" si="991"/>
        <v>46924</v>
      </c>
      <c r="G2091" s="93">
        <f t="shared" si="1002"/>
        <v>5.6002542668107669E-3</v>
      </c>
      <c r="H2091" s="94">
        <f t="shared" si="1003"/>
        <v>46986</v>
      </c>
      <c r="I2091" s="94">
        <f t="shared" si="1004"/>
        <v>46986</v>
      </c>
      <c r="J2091" s="95">
        <f t="shared" si="994"/>
        <v>22</v>
      </c>
      <c r="K2091" s="95">
        <f t="shared" ref="K2091:K2154" si="1015">(J2091-(NETWORKDAYS(A2091,I2091,AD$201:AD$502)-1))</f>
        <v>9</v>
      </c>
      <c r="L2091" s="8">
        <f t="shared" si="1005"/>
        <v>1.0022872300000001</v>
      </c>
      <c r="M2091" s="96">
        <f t="shared" si="1006"/>
        <v>1.0056002500000001</v>
      </c>
      <c r="N2091" s="96">
        <f t="shared" si="1007"/>
        <v>1.4013607803232979</v>
      </c>
      <c r="O2091" s="89">
        <f t="shared" si="1008"/>
        <v>1.4045660099999999</v>
      </c>
      <c r="P2091" s="89">
        <f t="shared" si="1009"/>
        <v>0</v>
      </c>
      <c r="Q2091" s="11">
        <f t="shared" si="997"/>
        <v>0</v>
      </c>
      <c r="R2091" s="7">
        <f t="shared" si="995"/>
        <v>0</v>
      </c>
      <c r="S2091" s="89">
        <f t="shared" si="1010"/>
        <v>0</v>
      </c>
      <c r="T2091" s="98">
        <f t="shared" si="996"/>
        <v>8.5000000000000006E-2</v>
      </c>
      <c r="U2091" s="97">
        <f t="shared" si="1011"/>
        <v>9</v>
      </c>
      <c r="V2091" s="97">
        <v>252</v>
      </c>
      <c r="W2091" s="96">
        <f t="shared" si="1012"/>
        <v>1.0029178190000001</v>
      </c>
      <c r="X2091" s="89">
        <f t="shared" si="1013"/>
        <v>0</v>
      </c>
      <c r="Y2091" s="137">
        <f t="shared" si="992"/>
        <v>0</v>
      </c>
      <c r="Z2091" s="99" t="str">
        <f t="shared" si="998"/>
        <v>J=</v>
      </c>
      <c r="AA2091" s="94">
        <f t="shared" si="999"/>
        <v>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993"/>
        <v>46968</v>
      </c>
      <c r="B2092" s="89">
        <f t="shared" si="1000"/>
        <v>0</v>
      </c>
      <c r="C2092" s="89">
        <f t="shared" si="1014"/>
        <v>3.1009221856947988E-9</v>
      </c>
      <c r="D2092" s="90">
        <f t="shared" si="1001"/>
        <v>7205.03</v>
      </c>
      <c r="E2092" s="91">
        <f t="shared" ref="E2092:E2155" si="1016">IF($K2092=1,VLOOKUP($A2091,$AO$10:$AS$200,4),E2091)</f>
        <v>7245.38</v>
      </c>
      <c r="F2092" s="92">
        <f t="shared" ref="F2092:F2155" si="1017">IF($K2092=1,VLOOKUP($A2091,$AO$10:$AS$200,5),F2091)</f>
        <v>46924</v>
      </c>
      <c r="G2092" s="93">
        <f t="shared" si="1002"/>
        <v>5.6002542668107669E-3</v>
      </c>
      <c r="H2092" s="94">
        <f t="shared" si="1003"/>
        <v>46986</v>
      </c>
      <c r="I2092" s="94">
        <f t="shared" si="1004"/>
        <v>46986</v>
      </c>
      <c r="J2092" s="95">
        <f t="shared" si="994"/>
        <v>22</v>
      </c>
      <c r="K2092" s="95">
        <f t="shared" si="1015"/>
        <v>10</v>
      </c>
      <c r="L2092" s="8">
        <f t="shared" si="1005"/>
        <v>1.0025416899999999</v>
      </c>
      <c r="M2092" s="96">
        <f t="shared" si="1006"/>
        <v>1.0056002500000001</v>
      </c>
      <c r="N2092" s="96">
        <f t="shared" si="1007"/>
        <v>1.4013607803232979</v>
      </c>
      <c r="O2092" s="89">
        <f t="shared" si="1008"/>
        <v>1.4049225999999999</v>
      </c>
      <c r="P2092" s="89">
        <f t="shared" si="1009"/>
        <v>0</v>
      </c>
      <c r="Q2092" s="11">
        <f t="shared" si="997"/>
        <v>0</v>
      </c>
      <c r="R2092" s="7">
        <f t="shared" si="995"/>
        <v>0</v>
      </c>
      <c r="S2092" s="89">
        <f t="shared" si="1010"/>
        <v>0</v>
      </c>
      <c r="T2092" s="98">
        <f t="shared" si="996"/>
        <v>8.5000000000000006E-2</v>
      </c>
      <c r="U2092" s="97">
        <f t="shared" si="1011"/>
        <v>10</v>
      </c>
      <c r="V2092" s="97">
        <v>252</v>
      </c>
      <c r="W2092" s="96">
        <f t="shared" si="1012"/>
        <v>1.0032425469999999</v>
      </c>
      <c r="X2092" s="89">
        <f t="shared" si="1013"/>
        <v>0</v>
      </c>
      <c r="Y2092" s="137">
        <f t="shared" si="992"/>
        <v>0</v>
      </c>
      <c r="Z2092" s="99" t="str">
        <f t="shared" si="998"/>
        <v>J=</v>
      </c>
      <c r="AA2092" s="94">
        <f t="shared" si="999"/>
        <v>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993"/>
        <v>46969</v>
      </c>
      <c r="B2093" s="89">
        <f t="shared" si="1000"/>
        <v>0</v>
      </c>
      <c r="C2093" s="89">
        <f t="shared" si="1014"/>
        <v>3.1009221856947988E-9</v>
      </c>
      <c r="D2093" s="90">
        <f t="shared" si="1001"/>
        <v>7205.03</v>
      </c>
      <c r="E2093" s="91">
        <f t="shared" si="1016"/>
        <v>7245.38</v>
      </c>
      <c r="F2093" s="92">
        <f t="shared" si="1017"/>
        <v>46924</v>
      </c>
      <c r="G2093" s="93">
        <f t="shared" si="1002"/>
        <v>5.6002542668107669E-3</v>
      </c>
      <c r="H2093" s="94">
        <f t="shared" si="1003"/>
        <v>46986</v>
      </c>
      <c r="I2093" s="94">
        <f t="shared" si="1004"/>
        <v>46986</v>
      </c>
      <c r="J2093" s="95">
        <f t="shared" si="994"/>
        <v>22</v>
      </c>
      <c r="K2093" s="95">
        <f t="shared" si="1015"/>
        <v>11</v>
      </c>
      <c r="L2093" s="8">
        <f t="shared" si="1005"/>
        <v>1.0027962100000001</v>
      </c>
      <c r="M2093" s="96">
        <f t="shared" si="1006"/>
        <v>1.0056002500000001</v>
      </c>
      <c r="N2093" s="96">
        <f t="shared" si="1007"/>
        <v>1.4013607803232979</v>
      </c>
      <c r="O2093" s="89">
        <f t="shared" si="1008"/>
        <v>1.4052792700000001</v>
      </c>
      <c r="P2093" s="89">
        <f t="shared" si="1009"/>
        <v>0</v>
      </c>
      <c r="Q2093" s="11">
        <f t="shared" si="997"/>
        <v>0</v>
      </c>
      <c r="R2093" s="7">
        <f t="shared" si="995"/>
        <v>0</v>
      </c>
      <c r="S2093" s="89">
        <f t="shared" si="1010"/>
        <v>0</v>
      </c>
      <c r="T2093" s="98">
        <f t="shared" si="996"/>
        <v>8.5000000000000006E-2</v>
      </c>
      <c r="U2093" s="97">
        <f t="shared" si="1011"/>
        <v>11</v>
      </c>
      <c r="V2093" s="97">
        <v>252</v>
      </c>
      <c r="W2093" s="96">
        <f t="shared" si="1012"/>
        <v>1.0035673789999999</v>
      </c>
      <c r="X2093" s="89">
        <f t="shared" si="1013"/>
        <v>0</v>
      </c>
      <c r="Y2093" s="137">
        <f t="shared" si="992"/>
        <v>0</v>
      </c>
      <c r="Z2093" s="99" t="str">
        <f t="shared" si="998"/>
        <v>J=</v>
      </c>
      <c r="AA2093" s="94">
        <f t="shared" si="999"/>
        <v>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993"/>
        <v>46970</v>
      </c>
      <c r="B2094" s="89">
        <f t="shared" si="1000"/>
        <v>0</v>
      </c>
      <c r="C2094" s="89">
        <f t="shared" si="1014"/>
        <v>3.1009221856947988E-9</v>
      </c>
      <c r="D2094" s="90">
        <f t="shared" si="1001"/>
        <v>7205.03</v>
      </c>
      <c r="E2094" s="91">
        <f t="shared" si="1016"/>
        <v>7245.38</v>
      </c>
      <c r="F2094" s="92">
        <f t="shared" si="1017"/>
        <v>46924</v>
      </c>
      <c r="G2094" s="93">
        <f t="shared" si="1002"/>
        <v>5.6002542668107669E-3</v>
      </c>
      <c r="H2094" s="94">
        <f t="shared" si="1003"/>
        <v>46986</v>
      </c>
      <c r="I2094" s="94">
        <f t="shared" si="1004"/>
        <v>46986</v>
      </c>
      <c r="J2094" s="95">
        <f t="shared" si="994"/>
        <v>22</v>
      </c>
      <c r="K2094" s="95">
        <f t="shared" si="1015"/>
        <v>12</v>
      </c>
      <c r="L2094" s="8">
        <f t="shared" si="1005"/>
        <v>1.0030508</v>
      </c>
      <c r="M2094" s="96">
        <f t="shared" si="1006"/>
        <v>1.0056002500000001</v>
      </c>
      <c r="N2094" s="96">
        <f t="shared" si="1007"/>
        <v>1.4013607803232979</v>
      </c>
      <c r="O2094" s="89">
        <f t="shared" si="1008"/>
        <v>1.40563605</v>
      </c>
      <c r="P2094" s="89">
        <f t="shared" si="1009"/>
        <v>0</v>
      </c>
      <c r="Q2094" s="11">
        <f t="shared" si="997"/>
        <v>0</v>
      </c>
      <c r="R2094" s="7">
        <f t="shared" si="995"/>
        <v>0</v>
      </c>
      <c r="S2094" s="89">
        <f t="shared" si="1010"/>
        <v>0</v>
      </c>
      <c r="T2094" s="98">
        <f t="shared" si="996"/>
        <v>8.5000000000000006E-2</v>
      </c>
      <c r="U2094" s="97">
        <f t="shared" si="1011"/>
        <v>12</v>
      </c>
      <c r="V2094" s="97">
        <v>252</v>
      </c>
      <c r="W2094" s="96">
        <f t="shared" si="1012"/>
        <v>1.003892317</v>
      </c>
      <c r="X2094" s="89">
        <f t="shared" si="1013"/>
        <v>0</v>
      </c>
      <c r="Y2094" s="137">
        <f t="shared" si="992"/>
        <v>0</v>
      </c>
      <c r="Z2094" s="99" t="str">
        <f t="shared" si="998"/>
        <v>J=</v>
      </c>
      <c r="AA2094" s="94">
        <f t="shared" si="999"/>
        <v>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993"/>
        <v>46971</v>
      </c>
      <c r="B2095" s="89">
        <f t="shared" si="1000"/>
        <v>0</v>
      </c>
      <c r="C2095" s="89">
        <f t="shared" si="1014"/>
        <v>3.1009221856947988E-9</v>
      </c>
      <c r="D2095" s="90">
        <f t="shared" si="1001"/>
        <v>7205.03</v>
      </c>
      <c r="E2095" s="91">
        <f t="shared" si="1016"/>
        <v>7245.38</v>
      </c>
      <c r="F2095" s="92">
        <f t="shared" si="1017"/>
        <v>46924</v>
      </c>
      <c r="G2095" s="93">
        <f t="shared" si="1002"/>
        <v>5.6002542668107669E-3</v>
      </c>
      <c r="H2095" s="94">
        <f t="shared" si="1003"/>
        <v>46986</v>
      </c>
      <c r="I2095" s="94">
        <f t="shared" si="1004"/>
        <v>46986</v>
      </c>
      <c r="J2095" s="95">
        <f t="shared" si="994"/>
        <v>22</v>
      </c>
      <c r="K2095" s="95">
        <f t="shared" si="1015"/>
        <v>12</v>
      </c>
      <c r="L2095" s="8">
        <f t="shared" si="1005"/>
        <v>1.0030508</v>
      </c>
      <c r="M2095" s="96">
        <f t="shared" si="1006"/>
        <v>1.0056002500000001</v>
      </c>
      <c r="N2095" s="96">
        <f t="shared" si="1007"/>
        <v>1.4013607803232979</v>
      </c>
      <c r="O2095" s="89">
        <f t="shared" si="1008"/>
        <v>1.40563605</v>
      </c>
      <c r="P2095" s="89">
        <f t="shared" si="1009"/>
        <v>0</v>
      </c>
      <c r="Q2095" s="11">
        <f t="shared" si="997"/>
        <v>0</v>
      </c>
      <c r="R2095" s="7">
        <f t="shared" si="995"/>
        <v>0</v>
      </c>
      <c r="S2095" s="89">
        <f t="shared" si="1010"/>
        <v>0</v>
      </c>
      <c r="T2095" s="98">
        <f t="shared" si="996"/>
        <v>8.5000000000000006E-2</v>
      </c>
      <c r="U2095" s="97">
        <f t="shared" si="1011"/>
        <v>12</v>
      </c>
      <c r="V2095" s="97">
        <v>252</v>
      </c>
      <c r="W2095" s="96">
        <f t="shared" si="1012"/>
        <v>1.003892317</v>
      </c>
      <c r="X2095" s="89">
        <f t="shared" si="1013"/>
        <v>0</v>
      </c>
      <c r="Y2095" s="137">
        <f t="shared" si="992"/>
        <v>0</v>
      </c>
      <c r="Z2095" s="99" t="str">
        <f t="shared" si="998"/>
        <v>J=</v>
      </c>
      <c r="AA2095" s="94">
        <f t="shared" si="999"/>
        <v>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993"/>
        <v>46972</v>
      </c>
      <c r="B2096" s="89">
        <f t="shared" si="1000"/>
        <v>0</v>
      </c>
      <c r="C2096" s="89">
        <f t="shared" si="1014"/>
        <v>3.1009221856947988E-9</v>
      </c>
      <c r="D2096" s="90">
        <f t="shared" si="1001"/>
        <v>7205.03</v>
      </c>
      <c r="E2096" s="91">
        <f t="shared" si="1016"/>
        <v>7245.38</v>
      </c>
      <c r="F2096" s="92">
        <f t="shared" si="1017"/>
        <v>46924</v>
      </c>
      <c r="G2096" s="93">
        <f t="shared" si="1002"/>
        <v>5.6002542668107669E-3</v>
      </c>
      <c r="H2096" s="94">
        <f t="shared" si="1003"/>
        <v>46986</v>
      </c>
      <c r="I2096" s="94">
        <f t="shared" si="1004"/>
        <v>46986</v>
      </c>
      <c r="J2096" s="95">
        <f t="shared" si="994"/>
        <v>22</v>
      </c>
      <c r="K2096" s="95">
        <f t="shared" si="1015"/>
        <v>12</v>
      </c>
      <c r="L2096" s="8">
        <f t="shared" si="1005"/>
        <v>1.0030508</v>
      </c>
      <c r="M2096" s="96">
        <f t="shared" si="1006"/>
        <v>1.0056002500000001</v>
      </c>
      <c r="N2096" s="96">
        <f t="shared" si="1007"/>
        <v>1.4013607803232979</v>
      </c>
      <c r="O2096" s="89">
        <f t="shared" si="1008"/>
        <v>1.40563605</v>
      </c>
      <c r="P2096" s="89">
        <f t="shared" si="1009"/>
        <v>0</v>
      </c>
      <c r="Q2096" s="11">
        <f t="shared" si="997"/>
        <v>0</v>
      </c>
      <c r="R2096" s="7">
        <f t="shared" si="995"/>
        <v>0</v>
      </c>
      <c r="S2096" s="89">
        <f t="shared" si="1010"/>
        <v>0</v>
      </c>
      <c r="T2096" s="98">
        <f t="shared" si="996"/>
        <v>8.5000000000000006E-2</v>
      </c>
      <c r="U2096" s="97">
        <f t="shared" si="1011"/>
        <v>12</v>
      </c>
      <c r="V2096" s="97">
        <v>252</v>
      </c>
      <c r="W2096" s="96">
        <f t="shared" si="1012"/>
        <v>1.003892317</v>
      </c>
      <c r="X2096" s="89">
        <f t="shared" si="1013"/>
        <v>0</v>
      </c>
      <c r="Y2096" s="137">
        <f t="shared" si="992"/>
        <v>0</v>
      </c>
      <c r="Z2096" s="99" t="str">
        <f t="shared" si="998"/>
        <v>J=</v>
      </c>
      <c r="AA2096" s="94">
        <f t="shared" si="999"/>
        <v>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993"/>
        <v>46973</v>
      </c>
      <c r="B2097" s="89">
        <f t="shared" si="1000"/>
        <v>0</v>
      </c>
      <c r="C2097" s="89">
        <f t="shared" si="1014"/>
        <v>3.1009221856947988E-9</v>
      </c>
      <c r="D2097" s="90">
        <f t="shared" si="1001"/>
        <v>7205.03</v>
      </c>
      <c r="E2097" s="91">
        <f t="shared" si="1016"/>
        <v>7245.38</v>
      </c>
      <c r="F2097" s="92">
        <f t="shared" si="1017"/>
        <v>46924</v>
      </c>
      <c r="G2097" s="93">
        <f t="shared" si="1002"/>
        <v>5.6002542668107669E-3</v>
      </c>
      <c r="H2097" s="94">
        <f t="shared" si="1003"/>
        <v>46986</v>
      </c>
      <c r="I2097" s="94">
        <f t="shared" si="1004"/>
        <v>46986</v>
      </c>
      <c r="J2097" s="95">
        <f t="shared" si="994"/>
        <v>22</v>
      </c>
      <c r="K2097" s="95">
        <f t="shared" si="1015"/>
        <v>13</v>
      </c>
      <c r="L2097" s="8">
        <f t="shared" si="1005"/>
        <v>1.00330546</v>
      </c>
      <c r="M2097" s="96">
        <f t="shared" si="1006"/>
        <v>1.0056002500000001</v>
      </c>
      <c r="N2097" s="96">
        <f t="shared" si="1007"/>
        <v>1.4013607803232979</v>
      </c>
      <c r="O2097" s="89">
        <f t="shared" si="1008"/>
        <v>1.4059929200000001</v>
      </c>
      <c r="P2097" s="89">
        <f t="shared" si="1009"/>
        <v>0</v>
      </c>
      <c r="Q2097" s="11">
        <f t="shared" si="997"/>
        <v>0</v>
      </c>
      <c r="R2097" s="7">
        <f t="shared" si="995"/>
        <v>0</v>
      </c>
      <c r="S2097" s="89">
        <f t="shared" si="1010"/>
        <v>0</v>
      </c>
      <c r="T2097" s="98">
        <f t="shared" si="996"/>
        <v>8.5000000000000006E-2</v>
      </c>
      <c r="U2097" s="97">
        <f t="shared" si="1011"/>
        <v>13</v>
      </c>
      <c r="V2097" s="97">
        <v>252</v>
      </c>
      <c r="W2097" s="96">
        <f t="shared" si="1012"/>
        <v>1.0042173590000001</v>
      </c>
      <c r="X2097" s="89">
        <f t="shared" si="1013"/>
        <v>0</v>
      </c>
      <c r="Y2097" s="137">
        <f t="shared" si="992"/>
        <v>0</v>
      </c>
      <c r="Z2097" s="99" t="str">
        <f t="shared" si="998"/>
        <v>J=</v>
      </c>
      <c r="AA2097" s="94">
        <f t="shared" si="999"/>
        <v>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993"/>
        <v>46974</v>
      </c>
      <c r="B2098" s="89">
        <f t="shared" si="1000"/>
        <v>0</v>
      </c>
      <c r="C2098" s="89">
        <f t="shared" si="1014"/>
        <v>3.1009221856947988E-9</v>
      </c>
      <c r="D2098" s="90">
        <f t="shared" si="1001"/>
        <v>7205.03</v>
      </c>
      <c r="E2098" s="91">
        <f t="shared" si="1016"/>
        <v>7245.38</v>
      </c>
      <c r="F2098" s="92">
        <f t="shared" si="1017"/>
        <v>46924</v>
      </c>
      <c r="G2098" s="93">
        <f t="shared" si="1002"/>
        <v>5.6002542668107669E-3</v>
      </c>
      <c r="H2098" s="94">
        <f t="shared" si="1003"/>
        <v>46986</v>
      </c>
      <c r="I2098" s="94">
        <f t="shared" si="1004"/>
        <v>46986</v>
      </c>
      <c r="J2098" s="95">
        <f t="shared" si="994"/>
        <v>22</v>
      </c>
      <c r="K2098" s="95">
        <f t="shared" si="1015"/>
        <v>14</v>
      </c>
      <c r="L2098" s="8">
        <f t="shared" si="1005"/>
        <v>1.0035601700000001</v>
      </c>
      <c r="M2098" s="96">
        <f t="shared" si="1006"/>
        <v>1.0056002500000001</v>
      </c>
      <c r="N2098" s="96">
        <f t="shared" si="1007"/>
        <v>1.4013607803232979</v>
      </c>
      <c r="O2098" s="89">
        <f t="shared" si="1008"/>
        <v>1.40634986</v>
      </c>
      <c r="P2098" s="89">
        <f t="shared" si="1009"/>
        <v>0</v>
      </c>
      <c r="Q2098" s="11">
        <f t="shared" si="997"/>
        <v>0</v>
      </c>
      <c r="R2098" s="7">
        <f t="shared" si="995"/>
        <v>0</v>
      </c>
      <c r="S2098" s="89">
        <f t="shared" si="1010"/>
        <v>0</v>
      </c>
      <c r="T2098" s="98">
        <f t="shared" si="996"/>
        <v>8.5000000000000006E-2</v>
      </c>
      <c r="U2098" s="97">
        <f t="shared" si="1011"/>
        <v>14</v>
      </c>
      <c r="V2098" s="97">
        <v>252</v>
      </c>
      <c r="W2098" s="96">
        <f t="shared" si="1012"/>
        <v>1.0045425079999999</v>
      </c>
      <c r="X2098" s="89">
        <f t="shared" si="1013"/>
        <v>0</v>
      </c>
      <c r="Y2098" s="137">
        <f t="shared" si="992"/>
        <v>0</v>
      </c>
      <c r="Z2098" s="99" t="str">
        <f t="shared" si="998"/>
        <v>J=</v>
      </c>
      <c r="AA2098" s="94">
        <f t="shared" si="999"/>
        <v>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993"/>
        <v>46975</v>
      </c>
      <c r="B2099" s="89">
        <f t="shared" si="1000"/>
        <v>0</v>
      </c>
      <c r="C2099" s="89">
        <f t="shared" si="1014"/>
        <v>3.1009221856947988E-9</v>
      </c>
      <c r="D2099" s="90">
        <f t="shared" si="1001"/>
        <v>7205.03</v>
      </c>
      <c r="E2099" s="91">
        <f t="shared" si="1016"/>
        <v>7245.38</v>
      </c>
      <c r="F2099" s="92">
        <f t="shared" si="1017"/>
        <v>46924</v>
      </c>
      <c r="G2099" s="93">
        <f t="shared" si="1002"/>
        <v>5.6002542668107669E-3</v>
      </c>
      <c r="H2099" s="94">
        <f t="shared" si="1003"/>
        <v>46986</v>
      </c>
      <c r="I2099" s="94">
        <f t="shared" si="1004"/>
        <v>46986</v>
      </c>
      <c r="J2099" s="95">
        <f t="shared" si="994"/>
        <v>22</v>
      </c>
      <c r="K2099" s="95">
        <f t="shared" si="1015"/>
        <v>15</v>
      </c>
      <c r="L2099" s="8">
        <f t="shared" si="1005"/>
        <v>1.0038149599999999</v>
      </c>
      <c r="M2099" s="96">
        <f t="shared" si="1006"/>
        <v>1.0056002500000001</v>
      </c>
      <c r="N2099" s="96">
        <f t="shared" si="1007"/>
        <v>1.4013607803232979</v>
      </c>
      <c r="O2099" s="89">
        <f t="shared" si="1008"/>
        <v>1.40670691</v>
      </c>
      <c r="P2099" s="89">
        <f t="shared" si="1009"/>
        <v>0</v>
      </c>
      <c r="Q2099" s="11">
        <f t="shared" si="997"/>
        <v>0</v>
      </c>
      <c r="R2099" s="7">
        <f t="shared" si="995"/>
        <v>0</v>
      </c>
      <c r="S2099" s="89">
        <f t="shared" si="1010"/>
        <v>0</v>
      </c>
      <c r="T2099" s="98">
        <f t="shared" si="996"/>
        <v>8.5000000000000006E-2</v>
      </c>
      <c r="U2099" s="97">
        <f t="shared" si="1011"/>
        <v>15</v>
      </c>
      <c r="V2099" s="97">
        <v>252</v>
      </c>
      <c r="W2099" s="96">
        <f t="shared" si="1012"/>
        <v>1.0048677610000001</v>
      </c>
      <c r="X2099" s="89">
        <f t="shared" si="1013"/>
        <v>0</v>
      </c>
      <c r="Y2099" s="137">
        <f t="shared" si="992"/>
        <v>0</v>
      </c>
      <c r="Z2099" s="99" t="str">
        <f t="shared" si="998"/>
        <v>J=</v>
      </c>
      <c r="AA2099" s="94">
        <f t="shared" si="999"/>
        <v>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993"/>
        <v>46976</v>
      </c>
      <c r="B2100" s="89">
        <f t="shared" si="1000"/>
        <v>0</v>
      </c>
      <c r="C2100" s="89">
        <f t="shared" si="1014"/>
        <v>3.1009221856947988E-9</v>
      </c>
      <c r="D2100" s="90">
        <f t="shared" si="1001"/>
        <v>7205.03</v>
      </c>
      <c r="E2100" s="91">
        <f t="shared" si="1016"/>
        <v>7245.38</v>
      </c>
      <c r="F2100" s="92">
        <f t="shared" si="1017"/>
        <v>46924</v>
      </c>
      <c r="G2100" s="93">
        <f t="shared" si="1002"/>
        <v>5.6002542668107669E-3</v>
      </c>
      <c r="H2100" s="94">
        <f t="shared" si="1003"/>
        <v>46986</v>
      </c>
      <c r="I2100" s="94">
        <f t="shared" si="1004"/>
        <v>46986</v>
      </c>
      <c r="J2100" s="95">
        <f t="shared" si="994"/>
        <v>22</v>
      </c>
      <c r="K2100" s="95">
        <f t="shared" si="1015"/>
        <v>16</v>
      </c>
      <c r="L2100" s="8">
        <f t="shared" si="1005"/>
        <v>1.0040697999999999</v>
      </c>
      <c r="M2100" s="96">
        <f t="shared" si="1006"/>
        <v>1.0056002500000001</v>
      </c>
      <c r="N2100" s="96">
        <f t="shared" si="1007"/>
        <v>1.4013607803232979</v>
      </c>
      <c r="O2100" s="89">
        <f t="shared" si="1008"/>
        <v>1.4070640299999999</v>
      </c>
      <c r="P2100" s="89">
        <f t="shared" si="1009"/>
        <v>0</v>
      </c>
      <c r="Q2100" s="11">
        <f t="shared" si="997"/>
        <v>0</v>
      </c>
      <c r="R2100" s="7">
        <f t="shared" si="995"/>
        <v>0</v>
      </c>
      <c r="S2100" s="89">
        <f t="shared" si="1010"/>
        <v>0</v>
      </c>
      <c r="T2100" s="98">
        <f t="shared" si="996"/>
        <v>8.5000000000000006E-2</v>
      </c>
      <c r="U2100" s="97">
        <f t="shared" si="1011"/>
        <v>16</v>
      </c>
      <c r="V2100" s="97">
        <v>252</v>
      </c>
      <c r="W2100" s="96">
        <f t="shared" si="1012"/>
        <v>1.0051931190000001</v>
      </c>
      <c r="X2100" s="89">
        <f t="shared" si="1013"/>
        <v>0</v>
      </c>
      <c r="Y2100" s="137">
        <f t="shared" si="992"/>
        <v>0</v>
      </c>
      <c r="Z2100" s="99" t="str">
        <f t="shared" si="998"/>
        <v>J=</v>
      </c>
      <c r="AA2100" s="94">
        <f t="shared" si="999"/>
        <v>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993"/>
        <v>46977</v>
      </c>
      <c r="B2101" s="89">
        <f t="shared" si="1000"/>
        <v>0</v>
      </c>
      <c r="C2101" s="89">
        <f t="shared" si="1014"/>
        <v>3.1009221856947988E-9</v>
      </c>
      <c r="D2101" s="90">
        <f t="shared" si="1001"/>
        <v>7205.03</v>
      </c>
      <c r="E2101" s="91">
        <f t="shared" si="1016"/>
        <v>7245.38</v>
      </c>
      <c r="F2101" s="92">
        <f t="shared" si="1017"/>
        <v>46924</v>
      </c>
      <c r="G2101" s="93">
        <f t="shared" si="1002"/>
        <v>5.6002542668107669E-3</v>
      </c>
      <c r="H2101" s="94">
        <f t="shared" si="1003"/>
        <v>46986</v>
      </c>
      <c r="I2101" s="94">
        <f t="shared" si="1004"/>
        <v>46986</v>
      </c>
      <c r="J2101" s="95">
        <f t="shared" si="994"/>
        <v>22</v>
      </c>
      <c r="K2101" s="95">
        <f t="shared" si="1015"/>
        <v>17</v>
      </c>
      <c r="L2101" s="8">
        <f t="shared" si="1005"/>
        <v>1.0043247200000001</v>
      </c>
      <c r="M2101" s="96">
        <f t="shared" si="1006"/>
        <v>1.0056002500000001</v>
      </c>
      <c r="N2101" s="96">
        <f t="shared" si="1007"/>
        <v>1.4013607803232979</v>
      </c>
      <c r="O2101" s="89">
        <f t="shared" si="1008"/>
        <v>1.4074212699999999</v>
      </c>
      <c r="P2101" s="89">
        <f t="shared" si="1009"/>
        <v>0</v>
      </c>
      <c r="Q2101" s="11">
        <f t="shared" si="997"/>
        <v>0</v>
      </c>
      <c r="R2101" s="7">
        <f t="shared" si="995"/>
        <v>0</v>
      </c>
      <c r="S2101" s="89">
        <f t="shared" si="1010"/>
        <v>0</v>
      </c>
      <c r="T2101" s="98">
        <f t="shared" si="996"/>
        <v>8.5000000000000006E-2</v>
      </c>
      <c r="U2101" s="97">
        <f t="shared" si="1011"/>
        <v>17</v>
      </c>
      <c r="V2101" s="97">
        <v>252</v>
      </c>
      <c r="W2101" s="96">
        <f t="shared" si="1012"/>
        <v>1.005518583</v>
      </c>
      <c r="X2101" s="89">
        <f t="shared" si="1013"/>
        <v>0</v>
      </c>
      <c r="Y2101" s="137">
        <f t="shared" si="992"/>
        <v>0</v>
      </c>
      <c r="Z2101" s="99" t="str">
        <f t="shared" si="998"/>
        <v>J=</v>
      </c>
      <c r="AA2101" s="94">
        <f t="shared" si="999"/>
        <v>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993"/>
        <v>46978</v>
      </c>
      <c r="B2102" s="89">
        <f t="shared" si="1000"/>
        <v>0</v>
      </c>
      <c r="C2102" s="89">
        <f t="shared" si="1014"/>
        <v>3.1009221856947988E-9</v>
      </c>
      <c r="D2102" s="90">
        <f t="shared" si="1001"/>
        <v>7205.03</v>
      </c>
      <c r="E2102" s="91">
        <f t="shared" si="1016"/>
        <v>7245.38</v>
      </c>
      <c r="F2102" s="92">
        <f t="shared" si="1017"/>
        <v>46924</v>
      </c>
      <c r="G2102" s="93">
        <f t="shared" si="1002"/>
        <v>5.6002542668107669E-3</v>
      </c>
      <c r="H2102" s="94">
        <f t="shared" si="1003"/>
        <v>46986</v>
      </c>
      <c r="I2102" s="94">
        <f t="shared" si="1004"/>
        <v>46986</v>
      </c>
      <c r="J2102" s="95">
        <f t="shared" si="994"/>
        <v>22</v>
      </c>
      <c r="K2102" s="95">
        <f t="shared" si="1015"/>
        <v>17</v>
      </c>
      <c r="L2102" s="8">
        <f t="shared" si="1005"/>
        <v>1.0043247200000001</v>
      </c>
      <c r="M2102" s="96">
        <f t="shared" si="1006"/>
        <v>1.0056002500000001</v>
      </c>
      <c r="N2102" s="96">
        <f t="shared" si="1007"/>
        <v>1.4013607803232979</v>
      </c>
      <c r="O2102" s="89">
        <f t="shared" si="1008"/>
        <v>1.4074212699999999</v>
      </c>
      <c r="P2102" s="89">
        <f t="shared" si="1009"/>
        <v>0</v>
      </c>
      <c r="Q2102" s="11">
        <f t="shared" si="997"/>
        <v>0</v>
      </c>
      <c r="R2102" s="7">
        <f t="shared" si="995"/>
        <v>0</v>
      </c>
      <c r="S2102" s="89">
        <f t="shared" si="1010"/>
        <v>0</v>
      </c>
      <c r="T2102" s="98">
        <f t="shared" si="996"/>
        <v>8.5000000000000006E-2</v>
      </c>
      <c r="U2102" s="97">
        <f t="shared" si="1011"/>
        <v>17</v>
      </c>
      <c r="V2102" s="97">
        <v>252</v>
      </c>
      <c r="W2102" s="96">
        <f t="shared" si="1012"/>
        <v>1.005518583</v>
      </c>
      <c r="X2102" s="89">
        <f t="shared" si="1013"/>
        <v>0</v>
      </c>
      <c r="Y2102" s="137">
        <f t="shared" si="992"/>
        <v>0</v>
      </c>
      <c r="Z2102" s="99" t="str">
        <f t="shared" si="998"/>
        <v>J=</v>
      </c>
      <c r="AA2102" s="94">
        <f t="shared" si="999"/>
        <v>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993"/>
        <v>46979</v>
      </c>
      <c r="B2103" s="89">
        <f t="shared" si="1000"/>
        <v>0</v>
      </c>
      <c r="C2103" s="89">
        <f t="shared" si="1014"/>
        <v>3.1009221856947988E-9</v>
      </c>
      <c r="D2103" s="90">
        <f t="shared" si="1001"/>
        <v>7205.03</v>
      </c>
      <c r="E2103" s="91">
        <f t="shared" si="1016"/>
        <v>7245.38</v>
      </c>
      <c r="F2103" s="92">
        <f t="shared" si="1017"/>
        <v>46924</v>
      </c>
      <c r="G2103" s="93">
        <f t="shared" si="1002"/>
        <v>5.6002542668107669E-3</v>
      </c>
      <c r="H2103" s="94">
        <f t="shared" si="1003"/>
        <v>46986</v>
      </c>
      <c r="I2103" s="94">
        <f t="shared" si="1004"/>
        <v>46986</v>
      </c>
      <c r="J2103" s="95">
        <f t="shared" si="994"/>
        <v>22</v>
      </c>
      <c r="K2103" s="95">
        <f t="shared" si="1015"/>
        <v>17</v>
      </c>
      <c r="L2103" s="8">
        <f t="shared" si="1005"/>
        <v>1.0043247200000001</v>
      </c>
      <c r="M2103" s="96">
        <f t="shared" si="1006"/>
        <v>1.0056002500000001</v>
      </c>
      <c r="N2103" s="96">
        <f t="shared" si="1007"/>
        <v>1.4013607803232979</v>
      </c>
      <c r="O2103" s="89">
        <f t="shared" si="1008"/>
        <v>1.4074212699999999</v>
      </c>
      <c r="P2103" s="89">
        <f t="shared" si="1009"/>
        <v>0</v>
      </c>
      <c r="Q2103" s="11">
        <f t="shared" si="997"/>
        <v>0</v>
      </c>
      <c r="R2103" s="7">
        <f t="shared" si="995"/>
        <v>0</v>
      </c>
      <c r="S2103" s="89">
        <f t="shared" si="1010"/>
        <v>0</v>
      </c>
      <c r="T2103" s="98">
        <f t="shared" si="996"/>
        <v>8.5000000000000006E-2</v>
      </c>
      <c r="U2103" s="97">
        <f t="shared" si="1011"/>
        <v>17</v>
      </c>
      <c r="V2103" s="97">
        <v>252</v>
      </c>
      <c r="W2103" s="96">
        <f t="shared" si="1012"/>
        <v>1.005518583</v>
      </c>
      <c r="X2103" s="89">
        <f t="shared" si="1013"/>
        <v>0</v>
      </c>
      <c r="Y2103" s="137">
        <f t="shared" si="992"/>
        <v>0</v>
      </c>
      <c r="Z2103" s="99" t="str">
        <f t="shared" si="998"/>
        <v>J=</v>
      </c>
      <c r="AA2103" s="94">
        <f t="shared" si="999"/>
        <v>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993"/>
        <v>46980</v>
      </c>
      <c r="B2104" s="89">
        <f t="shared" si="1000"/>
        <v>0</v>
      </c>
      <c r="C2104" s="89">
        <f t="shared" si="1014"/>
        <v>3.1009221856947988E-9</v>
      </c>
      <c r="D2104" s="90">
        <f t="shared" si="1001"/>
        <v>7205.03</v>
      </c>
      <c r="E2104" s="91">
        <f t="shared" si="1016"/>
        <v>7245.38</v>
      </c>
      <c r="F2104" s="92">
        <f t="shared" si="1017"/>
        <v>46924</v>
      </c>
      <c r="G2104" s="93">
        <f t="shared" si="1002"/>
        <v>5.6002542668107669E-3</v>
      </c>
      <c r="H2104" s="94">
        <f t="shared" si="1003"/>
        <v>46986</v>
      </c>
      <c r="I2104" s="94">
        <f t="shared" si="1004"/>
        <v>46986</v>
      </c>
      <c r="J2104" s="95">
        <f t="shared" si="994"/>
        <v>22</v>
      </c>
      <c r="K2104" s="95">
        <f t="shared" si="1015"/>
        <v>18</v>
      </c>
      <c r="L2104" s="8">
        <f t="shared" si="1005"/>
        <v>1.0045796899999999</v>
      </c>
      <c r="M2104" s="96">
        <f t="shared" si="1006"/>
        <v>1.0056002500000001</v>
      </c>
      <c r="N2104" s="96">
        <f t="shared" si="1007"/>
        <v>1.4013607803232979</v>
      </c>
      <c r="O2104" s="89">
        <f t="shared" si="1008"/>
        <v>1.4077785700000001</v>
      </c>
      <c r="P2104" s="89">
        <f t="shared" si="1009"/>
        <v>0</v>
      </c>
      <c r="Q2104" s="11">
        <f t="shared" si="997"/>
        <v>0</v>
      </c>
      <c r="R2104" s="7">
        <f t="shared" si="995"/>
        <v>0</v>
      </c>
      <c r="S2104" s="89">
        <f t="shared" si="1010"/>
        <v>0</v>
      </c>
      <c r="T2104" s="98">
        <f t="shared" si="996"/>
        <v>8.5000000000000006E-2</v>
      </c>
      <c r="U2104" s="97">
        <f t="shared" si="1011"/>
        <v>18</v>
      </c>
      <c r="V2104" s="97">
        <v>252</v>
      </c>
      <c r="W2104" s="96">
        <f t="shared" si="1012"/>
        <v>1.005844153</v>
      </c>
      <c r="X2104" s="89">
        <f t="shared" si="1013"/>
        <v>0</v>
      </c>
      <c r="Y2104" s="137">
        <f t="shared" si="992"/>
        <v>0</v>
      </c>
      <c r="Z2104" s="99" t="str">
        <f t="shared" si="998"/>
        <v>J=</v>
      </c>
      <c r="AA2104" s="94">
        <f t="shared" si="999"/>
        <v>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993"/>
        <v>46981</v>
      </c>
      <c r="B2105" s="89">
        <f t="shared" si="1000"/>
        <v>0</v>
      </c>
      <c r="C2105" s="89">
        <f t="shared" si="1014"/>
        <v>3.1009221856947988E-9</v>
      </c>
      <c r="D2105" s="90">
        <f t="shared" si="1001"/>
        <v>7205.03</v>
      </c>
      <c r="E2105" s="91">
        <f t="shared" si="1016"/>
        <v>7245.38</v>
      </c>
      <c r="F2105" s="92">
        <f t="shared" si="1017"/>
        <v>46924</v>
      </c>
      <c r="G2105" s="93">
        <f t="shared" si="1002"/>
        <v>5.6002542668107669E-3</v>
      </c>
      <c r="H2105" s="94">
        <f t="shared" si="1003"/>
        <v>46986</v>
      </c>
      <c r="I2105" s="94">
        <f t="shared" si="1004"/>
        <v>46986</v>
      </c>
      <c r="J2105" s="95">
        <f t="shared" si="994"/>
        <v>22</v>
      </c>
      <c r="K2105" s="95">
        <f t="shared" si="1015"/>
        <v>19</v>
      </c>
      <c r="L2105" s="8">
        <f t="shared" si="1005"/>
        <v>1.0048347399999999</v>
      </c>
      <c r="M2105" s="96">
        <f t="shared" si="1006"/>
        <v>1.0056002500000001</v>
      </c>
      <c r="N2105" s="96">
        <f t="shared" si="1007"/>
        <v>1.4013607803232979</v>
      </c>
      <c r="O2105" s="89">
        <f t="shared" si="1008"/>
        <v>1.4081359899999999</v>
      </c>
      <c r="P2105" s="89">
        <f t="shared" si="1009"/>
        <v>0</v>
      </c>
      <c r="Q2105" s="11">
        <f t="shared" si="997"/>
        <v>0</v>
      </c>
      <c r="R2105" s="7">
        <f t="shared" si="995"/>
        <v>0</v>
      </c>
      <c r="S2105" s="89">
        <f t="shared" si="1010"/>
        <v>0</v>
      </c>
      <c r="T2105" s="98">
        <f t="shared" si="996"/>
        <v>8.5000000000000006E-2</v>
      </c>
      <c r="U2105" s="97">
        <f t="shared" si="1011"/>
        <v>19</v>
      </c>
      <c r="V2105" s="97">
        <v>252</v>
      </c>
      <c r="W2105" s="96">
        <f t="shared" si="1012"/>
        <v>1.0061698269999999</v>
      </c>
      <c r="X2105" s="89">
        <f t="shared" si="1013"/>
        <v>0</v>
      </c>
      <c r="Y2105" s="137">
        <f t="shared" si="992"/>
        <v>0</v>
      </c>
      <c r="Z2105" s="99" t="str">
        <f t="shared" si="998"/>
        <v>J=</v>
      </c>
      <c r="AA2105" s="94">
        <f t="shared" si="999"/>
        <v>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993"/>
        <v>46982</v>
      </c>
      <c r="B2106" s="89">
        <f t="shared" si="1000"/>
        <v>0</v>
      </c>
      <c r="C2106" s="89">
        <f t="shared" si="1014"/>
        <v>3.1009221856947988E-9</v>
      </c>
      <c r="D2106" s="90">
        <f t="shared" si="1001"/>
        <v>7205.03</v>
      </c>
      <c r="E2106" s="91">
        <f t="shared" si="1016"/>
        <v>7245.38</v>
      </c>
      <c r="F2106" s="92">
        <f t="shared" si="1017"/>
        <v>46924</v>
      </c>
      <c r="G2106" s="93">
        <f t="shared" si="1002"/>
        <v>5.6002542668107669E-3</v>
      </c>
      <c r="H2106" s="94">
        <f t="shared" si="1003"/>
        <v>46986</v>
      </c>
      <c r="I2106" s="94">
        <f t="shared" si="1004"/>
        <v>46986</v>
      </c>
      <c r="J2106" s="95">
        <f t="shared" si="994"/>
        <v>22</v>
      </c>
      <c r="K2106" s="95">
        <f t="shared" si="1015"/>
        <v>20</v>
      </c>
      <c r="L2106" s="8">
        <f t="shared" si="1005"/>
        <v>1.0050898399999999</v>
      </c>
      <c r="M2106" s="96">
        <f t="shared" si="1006"/>
        <v>1.0056002500000001</v>
      </c>
      <c r="N2106" s="96">
        <f t="shared" si="1007"/>
        <v>1.4013607803232979</v>
      </c>
      <c r="O2106" s="89">
        <f t="shared" si="1008"/>
        <v>1.40849348</v>
      </c>
      <c r="P2106" s="89">
        <f t="shared" si="1009"/>
        <v>0</v>
      </c>
      <c r="Q2106" s="11">
        <f t="shared" si="997"/>
        <v>0</v>
      </c>
      <c r="R2106" s="7">
        <f t="shared" si="995"/>
        <v>0</v>
      </c>
      <c r="S2106" s="89">
        <f t="shared" si="1010"/>
        <v>0</v>
      </c>
      <c r="T2106" s="98">
        <f t="shared" si="996"/>
        <v>8.5000000000000006E-2</v>
      </c>
      <c r="U2106" s="97">
        <f t="shared" si="1011"/>
        <v>20</v>
      </c>
      <c r="V2106" s="97">
        <v>252</v>
      </c>
      <c r="W2106" s="96">
        <f t="shared" si="1012"/>
        <v>1.006495608</v>
      </c>
      <c r="X2106" s="89">
        <f t="shared" si="1013"/>
        <v>0</v>
      </c>
      <c r="Y2106" s="137">
        <f t="shared" si="992"/>
        <v>0</v>
      </c>
      <c r="Z2106" s="99" t="str">
        <f t="shared" si="998"/>
        <v>J=</v>
      </c>
      <c r="AA2106" s="94">
        <f t="shared" si="999"/>
        <v>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993"/>
        <v>46983</v>
      </c>
      <c r="B2107" s="89">
        <f t="shared" si="1000"/>
        <v>0</v>
      </c>
      <c r="C2107" s="89">
        <f t="shared" si="1014"/>
        <v>3.1009221856947988E-9</v>
      </c>
      <c r="D2107" s="90">
        <f t="shared" si="1001"/>
        <v>7205.03</v>
      </c>
      <c r="E2107" s="91">
        <f t="shared" si="1016"/>
        <v>7245.38</v>
      </c>
      <c r="F2107" s="92">
        <f t="shared" si="1017"/>
        <v>46924</v>
      </c>
      <c r="G2107" s="93">
        <f t="shared" si="1002"/>
        <v>5.6002542668107669E-3</v>
      </c>
      <c r="H2107" s="94">
        <f t="shared" si="1003"/>
        <v>46986</v>
      </c>
      <c r="I2107" s="94">
        <f t="shared" si="1004"/>
        <v>46986</v>
      </c>
      <c r="J2107" s="95">
        <f t="shared" si="994"/>
        <v>22</v>
      </c>
      <c r="K2107" s="95">
        <f t="shared" si="1015"/>
        <v>21</v>
      </c>
      <c r="L2107" s="8">
        <f t="shared" si="1005"/>
        <v>1.0053450100000001</v>
      </c>
      <c r="M2107" s="96">
        <f t="shared" si="1006"/>
        <v>1.0056002500000001</v>
      </c>
      <c r="N2107" s="96">
        <f t="shared" si="1007"/>
        <v>1.4013607803232979</v>
      </c>
      <c r="O2107" s="89">
        <f t="shared" si="1008"/>
        <v>1.4088510599999999</v>
      </c>
      <c r="P2107" s="89">
        <f t="shared" si="1009"/>
        <v>0</v>
      </c>
      <c r="Q2107" s="11">
        <f t="shared" si="997"/>
        <v>0</v>
      </c>
      <c r="R2107" s="7">
        <f t="shared" si="995"/>
        <v>0</v>
      </c>
      <c r="S2107" s="89">
        <f t="shared" si="1010"/>
        <v>0</v>
      </c>
      <c r="T2107" s="98">
        <f t="shared" si="996"/>
        <v>8.5000000000000006E-2</v>
      </c>
      <c r="U2107" s="97">
        <f t="shared" si="1011"/>
        <v>21</v>
      </c>
      <c r="V2107" s="97">
        <v>252</v>
      </c>
      <c r="W2107" s="96">
        <f t="shared" si="1012"/>
        <v>1.0068214929999999</v>
      </c>
      <c r="X2107" s="89">
        <f t="shared" si="1013"/>
        <v>0</v>
      </c>
      <c r="Y2107" s="137">
        <f t="shared" si="992"/>
        <v>0</v>
      </c>
      <c r="Z2107" s="99" t="str">
        <f t="shared" si="998"/>
        <v>J=</v>
      </c>
      <c r="AA2107" s="94">
        <f t="shared" si="999"/>
        <v>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993"/>
        <v>46984</v>
      </c>
      <c r="B2108" s="89">
        <f t="shared" si="1000"/>
        <v>0</v>
      </c>
      <c r="C2108" s="89">
        <f t="shared" si="1014"/>
        <v>3.1009221856947988E-9</v>
      </c>
      <c r="D2108" s="90">
        <f t="shared" si="1001"/>
        <v>7205.03</v>
      </c>
      <c r="E2108" s="91">
        <f t="shared" si="1016"/>
        <v>7245.38</v>
      </c>
      <c r="F2108" s="92">
        <f t="shared" si="1017"/>
        <v>46924</v>
      </c>
      <c r="G2108" s="93">
        <f t="shared" si="1002"/>
        <v>5.6002542668107669E-3</v>
      </c>
      <c r="H2108" s="94">
        <f t="shared" si="1003"/>
        <v>46986</v>
      </c>
      <c r="I2108" s="94">
        <f t="shared" si="1004"/>
        <v>46986</v>
      </c>
      <c r="J2108" s="95">
        <f t="shared" si="994"/>
        <v>22</v>
      </c>
      <c r="K2108" s="95">
        <f t="shared" si="1015"/>
        <v>22</v>
      </c>
      <c r="L2108" s="8">
        <f t="shared" si="1005"/>
        <v>1.0056002500000001</v>
      </c>
      <c r="M2108" s="96">
        <f t="shared" si="1006"/>
        <v>1.0056002500000001</v>
      </c>
      <c r="N2108" s="96">
        <f t="shared" si="1007"/>
        <v>1.4013607803232979</v>
      </c>
      <c r="O2108" s="89">
        <f t="shared" si="1008"/>
        <v>1.4092087499999999</v>
      </c>
      <c r="P2108" s="89">
        <f t="shared" si="1009"/>
        <v>0</v>
      </c>
      <c r="Q2108" s="11">
        <f t="shared" si="997"/>
        <v>0</v>
      </c>
      <c r="R2108" s="7">
        <f t="shared" si="995"/>
        <v>0</v>
      </c>
      <c r="S2108" s="89">
        <f t="shared" si="1010"/>
        <v>0</v>
      </c>
      <c r="T2108" s="98">
        <f t="shared" si="996"/>
        <v>8.5000000000000006E-2</v>
      </c>
      <c r="U2108" s="97">
        <f t="shared" si="1011"/>
        <v>22</v>
      </c>
      <c r="V2108" s="97">
        <v>252</v>
      </c>
      <c r="W2108" s="96">
        <f t="shared" si="1012"/>
        <v>1.007147485</v>
      </c>
      <c r="X2108" s="89">
        <f t="shared" si="1013"/>
        <v>0</v>
      </c>
      <c r="Y2108" s="137">
        <f t="shared" si="992"/>
        <v>0</v>
      </c>
      <c r="Z2108" s="99" t="str">
        <f t="shared" si="998"/>
        <v>J=</v>
      </c>
      <c r="AA2108" s="94">
        <f t="shared" si="999"/>
        <v>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993"/>
        <v>46985</v>
      </c>
      <c r="B2109" s="89">
        <f t="shared" si="1000"/>
        <v>0</v>
      </c>
      <c r="C2109" s="89">
        <f t="shared" si="1014"/>
        <v>3.1009221856947988E-9</v>
      </c>
      <c r="D2109" s="90">
        <f t="shared" si="1001"/>
        <v>7205.03</v>
      </c>
      <c r="E2109" s="91">
        <f t="shared" si="1016"/>
        <v>7245.38</v>
      </c>
      <c r="F2109" s="92">
        <f t="shared" si="1017"/>
        <v>46924</v>
      </c>
      <c r="G2109" s="93">
        <f t="shared" si="1002"/>
        <v>5.6002542668107669E-3</v>
      </c>
      <c r="H2109" s="94">
        <f t="shared" si="1003"/>
        <v>47016</v>
      </c>
      <c r="I2109" s="94">
        <f t="shared" si="1004"/>
        <v>46986</v>
      </c>
      <c r="J2109" s="95">
        <f t="shared" si="994"/>
        <v>22</v>
      </c>
      <c r="K2109" s="95">
        <f t="shared" si="1015"/>
        <v>22</v>
      </c>
      <c r="L2109" s="8">
        <f t="shared" si="1005"/>
        <v>1.0056002500000001</v>
      </c>
      <c r="M2109" s="96">
        <f t="shared" si="1006"/>
        <v>1.0056002500000001</v>
      </c>
      <c r="N2109" s="96">
        <f t="shared" si="1007"/>
        <v>1.4013607803232979</v>
      </c>
      <c r="O2109" s="89">
        <f t="shared" si="1008"/>
        <v>1.4092087499999999</v>
      </c>
      <c r="P2109" s="89">
        <f t="shared" si="1009"/>
        <v>0</v>
      </c>
      <c r="Q2109" s="11">
        <f t="shared" si="997"/>
        <v>0</v>
      </c>
      <c r="R2109" s="7">
        <f t="shared" si="995"/>
        <v>0</v>
      </c>
      <c r="S2109" s="89">
        <f t="shared" si="1010"/>
        <v>0</v>
      </c>
      <c r="T2109" s="98">
        <f t="shared" si="996"/>
        <v>8.5000000000000006E-2</v>
      </c>
      <c r="U2109" s="97">
        <f t="shared" si="1011"/>
        <v>22</v>
      </c>
      <c r="V2109" s="97">
        <v>252</v>
      </c>
      <c r="W2109" s="96">
        <f t="shared" si="1012"/>
        <v>1.007147485</v>
      </c>
      <c r="X2109" s="89">
        <f t="shared" si="1013"/>
        <v>0</v>
      </c>
      <c r="Y2109" s="137">
        <f t="shared" si="992"/>
        <v>0</v>
      </c>
      <c r="Z2109" s="99" t="str">
        <f t="shared" si="998"/>
        <v>J=</v>
      </c>
      <c r="AA2109" s="94">
        <f t="shared" si="999"/>
        <v>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993"/>
        <v>46986</v>
      </c>
      <c r="B2110" s="89">
        <f t="shared" si="1000"/>
        <v>0</v>
      </c>
      <c r="C2110" s="89">
        <f t="shared" si="1014"/>
        <v>3.1009221856947988E-9</v>
      </c>
      <c r="D2110" s="90">
        <f t="shared" si="1001"/>
        <v>7205.03</v>
      </c>
      <c r="E2110" s="91">
        <f t="shared" si="1016"/>
        <v>7245.38</v>
      </c>
      <c r="F2110" s="92">
        <f t="shared" si="1017"/>
        <v>46924</v>
      </c>
      <c r="G2110" s="93">
        <f t="shared" si="1002"/>
        <v>5.6002542668107669E-3</v>
      </c>
      <c r="H2110" s="94">
        <f t="shared" si="1003"/>
        <v>47016</v>
      </c>
      <c r="I2110" s="94">
        <f t="shared" si="1004"/>
        <v>46986</v>
      </c>
      <c r="J2110" s="95">
        <f t="shared" si="994"/>
        <v>22</v>
      </c>
      <c r="K2110" s="95">
        <f t="shared" si="1015"/>
        <v>22</v>
      </c>
      <c r="L2110" s="8">
        <f t="shared" si="1005"/>
        <v>1.0056002500000001</v>
      </c>
      <c r="M2110" s="96">
        <f t="shared" si="1006"/>
        <v>1.0056002500000001</v>
      </c>
      <c r="N2110" s="96">
        <f t="shared" si="1007"/>
        <v>1.4013607803232979</v>
      </c>
      <c r="O2110" s="89">
        <f t="shared" si="1008"/>
        <v>1.4092087499999999</v>
      </c>
      <c r="P2110" s="89">
        <f t="shared" si="1009"/>
        <v>0</v>
      </c>
      <c r="Q2110" s="11">
        <f t="shared" si="997"/>
        <v>0</v>
      </c>
      <c r="R2110" s="7">
        <f t="shared" si="995"/>
        <v>0</v>
      </c>
      <c r="S2110" s="89">
        <f t="shared" si="1010"/>
        <v>0</v>
      </c>
      <c r="T2110" s="98">
        <f t="shared" si="996"/>
        <v>8.5000000000000006E-2</v>
      </c>
      <c r="U2110" s="97">
        <f t="shared" si="1011"/>
        <v>22</v>
      </c>
      <c r="V2110" s="97">
        <v>252</v>
      </c>
      <c r="W2110" s="96">
        <f t="shared" si="1012"/>
        <v>1.007147485</v>
      </c>
      <c r="X2110" s="89">
        <f t="shared" si="1013"/>
        <v>0</v>
      </c>
      <c r="Y2110" s="137">
        <f t="shared" si="992"/>
        <v>0</v>
      </c>
      <c r="Z2110" s="99" t="str">
        <f t="shared" si="998"/>
        <v>J=</v>
      </c>
      <c r="AA2110" s="94">
        <f t="shared" si="999"/>
        <v>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993"/>
        <v>46987</v>
      </c>
      <c r="B2111" s="89">
        <f t="shared" si="1000"/>
        <v>0</v>
      </c>
      <c r="C2111" s="89">
        <f t="shared" si="1014"/>
        <v>3.1009221856947988E-9</v>
      </c>
      <c r="D2111" s="90">
        <f t="shared" si="1001"/>
        <v>7205.03</v>
      </c>
      <c r="E2111" s="91">
        <f t="shared" si="1016"/>
        <v>7245.38</v>
      </c>
      <c r="F2111" s="92">
        <f t="shared" si="1017"/>
        <v>46955</v>
      </c>
      <c r="G2111" s="93">
        <f t="shared" si="1002"/>
        <v>5.6002542668107669E-3</v>
      </c>
      <c r="H2111" s="94">
        <f t="shared" si="1003"/>
        <v>47016</v>
      </c>
      <c r="I2111" s="94">
        <f t="shared" si="1004"/>
        <v>47016</v>
      </c>
      <c r="J2111" s="95">
        <f t="shared" si="994"/>
        <v>21</v>
      </c>
      <c r="K2111" s="95">
        <f t="shared" si="1015"/>
        <v>1</v>
      </c>
      <c r="L2111" s="8">
        <f t="shared" si="1005"/>
        <v>1.0002659700000001</v>
      </c>
      <c r="M2111" s="96">
        <f t="shared" si="1006"/>
        <v>1.0056002500000001</v>
      </c>
      <c r="N2111" s="96">
        <f t="shared" si="1007"/>
        <v>1.4092087510333036</v>
      </c>
      <c r="O2111" s="89">
        <f t="shared" si="1008"/>
        <v>1.40958355</v>
      </c>
      <c r="P2111" s="89">
        <f t="shared" si="1009"/>
        <v>0</v>
      </c>
      <c r="Q2111" s="11">
        <f t="shared" si="997"/>
        <v>0</v>
      </c>
      <c r="R2111" s="7">
        <f t="shared" si="995"/>
        <v>0</v>
      </c>
      <c r="S2111" s="89">
        <f t="shared" si="1010"/>
        <v>0</v>
      </c>
      <c r="T2111" s="98">
        <f t="shared" si="996"/>
        <v>8.5000000000000006E-2</v>
      </c>
      <c r="U2111" s="97">
        <f t="shared" si="1011"/>
        <v>23</v>
      </c>
      <c r="V2111" s="97">
        <v>252</v>
      </c>
      <c r="W2111" s="96">
        <f t="shared" si="1012"/>
        <v>1.007473581</v>
      </c>
      <c r="X2111" s="89">
        <f t="shared" si="1013"/>
        <v>0</v>
      </c>
      <c r="Y2111" s="137">
        <f t="shared" si="992"/>
        <v>0</v>
      </c>
      <c r="Z2111" s="99" t="str">
        <f t="shared" si="998"/>
        <v>J=</v>
      </c>
      <c r="AA2111" s="94">
        <f t="shared" si="999"/>
        <v>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993"/>
        <v>46988</v>
      </c>
      <c r="B2112" s="89">
        <f t="shared" si="1000"/>
        <v>0</v>
      </c>
      <c r="C2112" s="89">
        <f t="shared" si="1014"/>
        <v>3.1009221856947988E-9</v>
      </c>
      <c r="D2112" s="90">
        <f t="shared" si="1001"/>
        <v>7205.03</v>
      </c>
      <c r="E2112" s="91">
        <f t="shared" si="1016"/>
        <v>7245.38</v>
      </c>
      <c r="F2112" s="92">
        <f t="shared" si="1017"/>
        <v>46955</v>
      </c>
      <c r="G2112" s="93">
        <f t="shared" si="1002"/>
        <v>5.6002542668107669E-3</v>
      </c>
      <c r="H2112" s="94">
        <f t="shared" si="1003"/>
        <v>47016</v>
      </c>
      <c r="I2112" s="94">
        <f t="shared" si="1004"/>
        <v>47016</v>
      </c>
      <c r="J2112" s="95">
        <f t="shared" si="994"/>
        <v>21</v>
      </c>
      <c r="K2112" s="95">
        <f t="shared" si="1015"/>
        <v>2</v>
      </c>
      <c r="L2112" s="8">
        <f t="shared" si="1005"/>
        <v>1.0005320099999999</v>
      </c>
      <c r="M2112" s="96">
        <f t="shared" si="1006"/>
        <v>1.0056002500000001</v>
      </c>
      <c r="N2112" s="96">
        <f t="shared" si="1007"/>
        <v>1.4092087510333036</v>
      </c>
      <c r="O2112" s="89">
        <f t="shared" si="1008"/>
        <v>1.4099584599999999</v>
      </c>
      <c r="P2112" s="89">
        <f t="shared" si="1009"/>
        <v>0</v>
      </c>
      <c r="Q2112" s="11">
        <f t="shared" si="997"/>
        <v>0</v>
      </c>
      <c r="R2112" s="7">
        <f t="shared" si="995"/>
        <v>0</v>
      </c>
      <c r="S2112" s="89">
        <f t="shared" si="1010"/>
        <v>0</v>
      </c>
      <c r="T2112" s="98">
        <f t="shared" si="996"/>
        <v>8.5000000000000006E-2</v>
      </c>
      <c r="U2112" s="97">
        <f t="shared" si="1011"/>
        <v>24</v>
      </c>
      <c r="V2112" s="97">
        <v>252</v>
      </c>
      <c r="W2112" s="96">
        <f t="shared" si="1012"/>
        <v>1.0077997839999999</v>
      </c>
      <c r="X2112" s="89">
        <f t="shared" si="1013"/>
        <v>0</v>
      </c>
      <c r="Y2112" s="137">
        <f t="shared" si="992"/>
        <v>0</v>
      </c>
      <c r="Z2112" s="99" t="str">
        <f t="shared" si="998"/>
        <v>J=</v>
      </c>
      <c r="AA2112" s="94">
        <f t="shared" si="999"/>
        <v>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993"/>
        <v>46989</v>
      </c>
      <c r="B2113" s="89">
        <f t="shared" si="1000"/>
        <v>0</v>
      </c>
      <c r="C2113" s="89">
        <f t="shared" si="1014"/>
        <v>3.1009221856947988E-9</v>
      </c>
      <c r="D2113" s="90">
        <f t="shared" si="1001"/>
        <v>7205.03</v>
      </c>
      <c r="E2113" s="91">
        <f t="shared" si="1016"/>
        <v>7245.38</v>
      </c>
      <c r="F2113" s="92">
        <f t="shared" si="1017"/>
        <v>46955</v>
      </c>
      <c r="G2113" s="93">
        <f t="shared" si="1002"/>
        <v>5.6002542668107669E-3</v>
      </c>
      <c r="H2113" s="94">
        <f t="shared" si="1003"/>
        <v>47016</v>
      </c>
      <c r="I2113" s="94">
        <f t="shared" si="1004"/>
        <v>47016</v>
      </c>
      <c r="J2113" s="95">
        <f t="shared" si="994"/>
        <v>21</v>
      </c>
      <c r="K2113" s="95">
        <f t="shared" si="1015"/>
        <v>3</v>
      </c>
      <c r="L2113" s="8">
        <f t="shared" si="1005"/>
        <v>1.00079812</v>
      </c>
      <c r="M2113" s="96">
        <f t="shared" si="1006"/>
        <v>1.0056002500000001</v>
      </c>
      <c r="N2113" s="96">
        <f t="shared" si="1007"/>
        <v>1.4092087510333036</v>
      </c>
      <c r="O2113" s="89">
        <f t="shared" si="1008"/>
        <v>1.4103334599999999</v>
      </c>
      <c r="P2113" s="89">
        <f t="shared" si="1009"/>
        <v>0</v>
      </c>
      <c r="Q2113" s="11">
        <f t="shared" si="997"/>
        <v>0</v>
      </c>
      <c r="R2113" s="7">
        <f t="shared" si="995"/>
        <v>0</v>
      </c>
      <c r="S2113" s="89">
        <f t="shared" si="1010"/>
        <v>0</v>
      </c>
      <c r="T2113" s="98">
        <f t="shared" si="996"/>
        <v>8.5000000000000006E-2</v>
      </c>
      <c r="U2113" s="97">
        <f t="shared" si="1011"/>
        <v>25</v>
      </c>
      <c r="V2113" s="97">
        <v>252</v>
      </c>
      <c r="W2113" s="96">
        <f t="shared" si="1012"/>
        <v>1.0081260919999999</v>
      </c>
      <c r="X2113" s="89">
        <f t="shared" si="1013"/>
        <v>0</v>
      </c>
      <c r="Y2113" s="137">
        <f t="shared" si="992"/>
        <v>0</v>
      </c>
      <c r="Z2113" s="99" t="str">
        <f t="shared" si="998"/>
        <v>J=</v>
      </c>
      <c r="AA2113" s="94">
        <f t="shared" si="999"/>
        <v>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993"/>
        <v>46990</v>
      </c>
      <c r="B2114" s="89">
        <f t="shared" si="1000"/>
        <v>0</v>
      </c>
      <c r="C2114" s="89">
        <f t="shared" si="1014"/>
        <v>3.1009221856947988E-9</v>
      </c>
      <c r="D2114" s="90">
        <f t="shared" si="1001"/>
        <v>7205.03</v>
      </c>
      <c r="E2114" s="91">
        <f t="shared" si="1016"/>
        <v>7245.38</v>
      </c>
      <c r="F2114" s="92">
        <f t="shared" si="1017"/>
        <v>46955</v>
      </c>
      <c r="G2114" s="93">
        <f t="shared" si="1002"/>
        <v>5.6002542668107669E-3</v>
      </c>
      <c r="H2114" s="94">
        <f t="shared" si="1003"/>
        <v>47016</v>
      </c>
      <c r="I2114" s="94">
        <f t="shared" si="1004"/>
        <v>47016</v>
      </c>
      <c r="J2114" s="95">
        <f t="shared" si="994"/>
        <v>21</v>
      </c>
      <c r="K2114" s="95">
        <f t="shared" si="1015"/>
        <v>4</v>
      </c>
      <c r="L2114" s="8">
        <f t="shared" si="1005"/>
        <v>1.0010642999999999</v>
      </c>
      <c r="M2114" s="96">
        <f t="shared" si="1006"/>
        <v>1.0056002500000001</v>
      </c>
      <c r="N2114" s="96">
        <f t="shared" si="1007"/>
        <v>1.4092087510333036</v>
      </c>
      <c r="O2114" s="89">
        <f t="shared" si="1008"/>
        <v>1.4107085699999999</v>
      </c>
      <c r="P2114" s="89">
        <f t="shared" si="1009"/>
        <v>0</v>
      </c>
      <c r="Q2114" s="11">
        <f t="shared" si="997"/>
        <v>0</v>
      </c>
      <c r="R2114" s="7">
        <f t="shared" si="995"/>
        <v>0</v>
      </c>
      <c r="S2114" s="89">
        <f t="shared" si="1010"/>
        <v>0</v>
      </c>
      <c r="T2114" s="98">
        <f t="shared" si="996"/>
        <v>8.5000000000000006E-2</v>
      </c>
      <c r="U2114" s="97">
        <f t="shared" si="1011"/>
        <v>26</v>
      </c>
      <c r="V2114" s="97">
        <v>252</v>
      </c>
      <c r="W2114" s="96">
        <f t="shared" si="1012"/>
        <v>1.0084525049999999</v>
      </c>
      <c r="X2114" s="89">
        <f t="shared" si="1013"/>
        <v>0</v>
      </c>
      <c r="Y2114" s="137">
        <f t="shared" si="992"/>
        <v>0</v>
      </c>
      <c r="Z2114" s="99" t="str">
        <f t="shared" si="998"/>
        <v>J=</v>
      </c>
      <c r="AA2114" s="94">
        <f t="shared" si="999"/>
        <v>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993"/>
        <v>46991</v>
      </c>
      <c r="B2115" s="89">
        <f t="shared" si="1000"/>
        <v>0</v>
      </c>
      <c r="C2115" s="89">
        <f t="shared" si="1014"/>
        <v>3.1009221856947988E-9</v>
      </c>
      <c r="D2115" s="90">
        <f t="shared" si="1001"/>
        <v>7205.03</v>
      </c>
      <c r="E2115" s="91">
        <f t="shared" si="1016"/>
        <v>7245.38</v>
      </c>
      <c r="F2115" s="92">
        <f t="shared" si="1017"/>
        <v>46955</v>
      </c>
      <c r="G2115" s="93">
        <f t="shared" si="1002"/>
        <v>5.6002542668107669E-3</v>
      </c>
      <c r="H2115" s="94">
        <f t="shared" si="1003"/>
        <v>47016</v>
      </c>
      <c r="I2115" s="94">
        <f t="shared" si="1004"/>
        <v>47016</v>
      </c>
      <c r="J2115" s="95">
        <f t="shared" si="994"/>
        <v>21</v>
      </c>
      <c r="K2115" s="95">
        <f t="shared" si="1015"/>
        <v>5</v>
      </c>
      <c r="L2115" s="8">
        <f t="shared" si="1005"/>
        <v>1.00133055</v>
      </c>
      <c r="M2115" s="96">
        <f t="shared" si="1006"/>
        <v>1.0056002500000001</v>
      </c>
      <c r="N2115" s="96">
        <f t="shared" si="1007"/>
        <v>1.4092087510333036</v>
      </c>
      <c r="O2115" s="89">
        <f t="shared" si="1008"/>
        <v>1.4110837700000001</v>
      </c>
      <c r="P2115" s="89">
        <f t="shared" si="1009"/>
        <v>0</v>
      </c>
      <c r="Q2115" s="11">
        <f t="shared" si="997"/>
        <v>0</v>
      </c>
      <c r="R2115" s="7">
        <f t="shared" si="995"/>
        <v>0</v>
      </c>
      <c r="S2115" s="89">
        <f t="shared" si="1010"/>
        <v>0</v>
      </c>
      <c r="T2115" s="98">
        <f t="shared" si="996"/>
        <v>8.5000000000000006E-2</v>
      </c>
      <c r="U2115" s="97">
        <f t="shared" si="1011"/>
        <v>27</v>
      </c>
      <c r="V2115" s="97">
        <v>252</v>
      </c>
      <c r="W2115" s="96">
        <f t="shared" si="1012"/>
        <v>1.0087790240000001</v>
      </c>
      <c r="X2115" s="89">
        <f t="shared" si="1013"/>
        <v>0</v>
      </c>
      <c r="Y2115" s="137">
        <f t="shared" si="992"/>
        <v>0</v>
      </c>
      <c r="Z2115" s="99" t="str">
        <f t="shared" si="998"/>
        <v>J=</v>
      </c>
      <c r="AA2115" s="94">
        <f t="shared" si="999"/>
        <v>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993"/>
        <v>46992</v>
      </c>
      <c r="B2116" s="89">
        <f t="shared" si="1000"/>
        <v>0</v>
      </c>
      <c r="C2116" s="89">
        <f t="shared" si="1014"/>
        <v>3.1009221856947988E-9</v>
      </c>
      <c r="D2116" s="90">
        <f t="shared" si="1001"/>
        <v>7205.03</v>
      </c>
      <c r="E2116" s="91">
        <f t="shared" si="1016"/>
        <v>7245.38</v>
      </c>
      <c r="F2116" s="92">
        <f t="shared" si="1017"/>
        <v>46955</v>
      </c>
      <c r="G2116" s="93">
        <f t="shared" si="1002"/>
        <v>5.6002542668107669E-3</v>
      </c>
      <c r="H2116" s="94">
        <f t="shared" si="1003"/>
        <v>47016</v>
      </c>
      <c r="I2116" s="94">
        <f t="shared" si="1004"/>
        <v>47016</v>
      </c>
      <c r="J2116" s="95">
        <f t="shared" si="994"/>
        <v>21</v>
      </c>
      <c r="K2116" s="95">
        <f t="shared" si="1015"/>
        <v>5</v>
      </c>
      <c r="L2116" s="8">
        <f t="shared" si="1005"/>
        <v>1.00133055</v>
      </c>
      <c r="M2116" s="96">
        <f t="shared" si="1006"/>
        <v>1.0056002500000001</v>
      </c>
      <c r="N2116" s="96">
        <f t="shared" si="1007"/>
        <v>1.4092087510333036</v>
      </c>
      <c r="O2116" s="89">
        <f t="shared" si="1008"/>
        <v>1.4110837700000001</v>
      </c>
      <c r="P2116" s="89">
        <f t="shared" si="1009"/>
        <v>0</v>
      </c>
      <c r="Q2116" s="11">
        <f t="shared" si="997"/>
        <v>0</v>
      </c>
      <c r="R2116" s="7">
        <f t="shared" si="995"/>
        <v>0</v>
      </c>
      <c r="S2116" s="89">
        <f t="shared" si="1010"/>
        <v>0</v>
      </c>
      <c r="T2116" s="98">
        <f t="shared" si="996"/>
        <v>8.5000000000000006E-2</v>
      </c>
      <c r="U2116" s="97">
        <f t="shared" si="1011"/>
        <v>27</v>
      </c>
      <c r="V2116" s="97">
        <v>252</v>
      </c>
      <c r="W2116" s="96">
        <f t="shared" si="1012"/>
        <v>1.0087790240000001</v>
      </c>
      <c r="X2116" s="89">
        <f t="shared" si="1013"/>
        <v>0</v>
      </c>
      <c r="Y2116" s="137">
        <f t="shared" si="992"/>
        <v>0</v>
      </c>
      <c r="Z2116" s="99" t="str">
        <f t="shared" si="998"/>
        <v>J=</v>
      </c>
      <c r="AA2116" s="94">
        <f t="shared" si="999"/>
        <v>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993"/>
        <v>46993</v>
      </c>
      <c r="B2117" s="89">
        <f t="shared" si="1000"/>
        <v>0</v>
      </c>
      <c r="C2117" s="89">
        <f t="shared" si="1014"/>
        <v>3.1009221856947988E-9</v>
      </c>
      <c r="D2117" s="90">
        <f t="shared" si="1001"/>
        <v>7205.03</v>
      </c>
      <c r="E2117" s="91">
        <f t="shared" si="1016"/>
        <v>7245.38</v>
      </c>
      <c r="F2117" s="92">
        <f t="shared" si="1017"/>
        <v>46955</v>
      </c>
      <c r="G2117" s="93">
        <f t="shared" si="1002"/>
        <v>5.6002542668107669E-3</v>
      </c>
      <c r="H2117" s="94">
        <f t="shared" si="1003"/>
        <v>47016</v>
      </c>
      <c r="I2117" s="94">
        <f t="shared" si="1004"/>
        <v>47016</v>
      </c>
      <c r="J2117" s="95">
        <f t="shared" si="994"/>
        <v>21</v>
      </c>
      <c r="K2117" s="95">
        <f t="shared" si="1015"/>
        <v>5</v>
      </c>
      <c r="L2117" s="8">
        <f t="shared" si="1005"/>
        <v>1.00133055</v>
      </c>
      <c r="M2117" s="96">
        <f t="shared" si="1006"/>
        <v>1.0056002500000001</v>
      </c>
      <c r="N2117" s="96">
        <f t="shared" si="1007"/>
        <v>1.4092087510333036</v>
      </c>
      <c r="O2117" s="89">
        <f t="shared" si="1008"/>
        <v>1.4110837700000001</v>
      </c>
      <c r="P2117" s="89">
        <f t="shared" si="1009"/>
        <v>0</v>
      </c>
      <c r="Q2117" s="11">
        <f t="shared" si="997"/>
        <v>0</v>
      </c>
      <c r="R2117" s="7">
        <f t="shared" si="995"/>
        <v>0</v>
      </c>
      <c r="S2117" s="89">
        <f t="shared" si="1010"/>
        <v>0</v>
      </c>
      <c r="T2117" s="98">
        <f t="shared" si="996"/>
        <v>8.5000000000000006E-2</v>
      </c>
      <c r="U2117" s="97">
        <f t="shared" si="1011"/>
        <v>27</v>
      </c>
      <c r="V2117" s="97">
        <v>252</v>
      </c>
      <c r="W2117" s="96">
        <f t="shared" si="1012"/>
        <v>1.0087790240000001</v>
      </c>
      <c r="X2117" s="89">
        <f t="shared" si="1013"/>
        <v>0</v>
      </c>
      <c r="Y2117" s="137">
        <f t="shared" si="992"/>
        <v>0</v>
      </c>
      <c r="Z2117" s="99" t="str">
        <f t="shared" si="998"/>
        <v>J=</v>
      </c>
      <c r="AA2117" s="94">
        <f t="shared" si="999"/>
        <v>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993"/>
        <v>46994</v>
      </c>
      <c r="B2118" s="89">
        <f t="shared" si="1000"/>
        <v>0</v>
      </c>
      <c r="C2118" s="89">
        <f t="shared" si="1014"/>
        <v>3.1009221856947988E-9</v>
      </c>
      <c r="D2118" s="90">
        <f t="shared" si="1001"/>
        <v>7205.03</v>
      </c>
      <c r="E2118" s="91">
        <f t="shared" si="1016"/>
        <v>7245.38</v>
      </c>
      <c r="F2118" s="92">
        <f t="shared" si="1017"/>
        <v>46955</v>
      </c>
      <c r="G2118" s="93">
        <f t="shared" si="1002"/>
        <v>5.6002542668107669E-3</v>
      </c>
      <c r="H2118" s="94">
        <f t="shared" si="1003"/>
        <v>47016</v>
      </c>
      <c r="I2118" s="94">
        <f t="shared" si="1004"/>
        <v>47016</v>
      </c>
      <c r="J2118" s="95">
        <f t="shared" si="994"/>
        <v>21</v>
      </c>
      <c r="K2118" s="95">
        <f t="shared" si="1015"/>
        <v>6</v>
      </c>
      <c r="L2118" s="8">
        <f t="shared" si="1005"/>
        <v>1.0015968799999999</v>
      </c>
      <c r="M2118" s="96">
        <f t="shared" si="1006"/>
        <v>1.0056002500000001</v>
      </c>
      <c r="N2118" s="96">
        <f t="shared" si="1007"/>
        <v>1.4092087510333036</v>
      </c>
      <c r="O2118" s="89">
        <f t="shared" si="1008"/>
        <v>1.41145908</v>
      </c>
      <c r="P2118" s="89">
        <f t="shared" si="1009"/>
        <v>0</v>
      </c>
      <c r="Q2118" s="11">
        <f t="shared" si="997"/>
        <v>0</v>
      </c>
      <c r="R2118" s="7">
        <f t="shared" si="995"/>
        <v>0</v>
      </c>
      <c r="S2118" s="89">
        <f t="shared" si="1010"/>
        <v>0</v>
      </c>
      <c r="T2118" s="98">
        <f t="shared" si="996"/>
        <v>8.5000000000000006E-2</v>
      </c>
      <c r="U2118" s="97">
        <f t="shared" si="1011"/>
        <v>28</v>
      </c>
      <c r="V2118" s="97">
        <v>252</v>
      </c>
      <c r="W2118" s="96">
        <f t="shared" si="1012"/>
        <v>1.0091056490000001</v>
      </c>
      <c r="X2118" s="89">
        <f t="shared" si="1013"/>
        <v>0</v>
      </c>
      <c r="Y2118" s="137">
        <f t="shared" si="992"/>
        <v>0</v>
      </c>
      <c r="Z2118" s="99" t="str">
        <f t="shared" si="998"/>
        <v>J=</v>
      </c>
      <c r="AA2118" s="94">
        <f t="shared" si="999"/>
        <v>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993"/>
        <v>46995</v>
      </c>
      <c r="B2119" s="89">
        <f t="shared" si="1000"/>
        <v>0</v>
      </c>
      <c r="C2119" s="89">
        <f t="shared" si="1014"/>
        <v>3.1009221856947988E-9</v>
      </c>
      <c r="D2119" s="90">
        <f t="shared" si="1001"/>
        <v>7205.03</v>
      </c>
      <c r="E2119" s="91">
        <f t="shared" si="1016"/>
        <v>7245.38</v>
      </c>
      <c r="F2119" s="92">
        <f t="shared" si="1017"/>
        <v>46955</v>
      </c>
      <c r="G2119" s="93">
        <f t="shared" si="1002"/>
        <v>5.6002542668107669E-3</v>
      </c>
      <c r="H2119" s="94">
        <f t="shared" si="1003"/>
        <v>47016</v>
      </c>
      <c r="I2119" s="94">
        <f t="shared" si="1004"/>
        <v>47016</v>
      </c>
      <c r="J2119" s="95">
        <f t="shared" si="994"/>
        <v>21</v>
      </c>
      <c r="K2119" s="95">
        <f t="shared" si="1015"/>
        <v>7</v>
      </c>
      <c r="L2119" s="8">
        <f t="shared" si="1005"/>
        <v>1.0018632700000001</v>
      </c>
      <c r="M2119" s="96">
        <f t="shared" si="1006"/>
        <v>1.0056002500000001</v>
      </c>
      <c r="N2119" s="96">
        <f t="shared" si="1007"/>
        <v>1.4092087510333036</v>
      </c>
      <c r="O2119" s="89">
        <f t="shared" si="1008"/>
        <v>1.41183448</v>
      </c>
      <c r="P2119" s="89">
        <f t="shared" si="1009"/>
        <v>0</v>
      </c>
      <c r="Q2119" s="11">
        <f t="shared" si="997"/>
        <v>0</v>
      </c>
      <c r="R2119" s="7">
        <f t="shared" si="995"/>
        <v>0</v>
      </c>
      <c r="S2119" s="89">
        <f t="shared" si="1010"/>
        <v>0</v>
      </c>
      <c r="T2119" s="98">
        <f t="shared" si="996"/>
        <v>8.5000000000000006E-2</v>
      </c>
      <c r="U2119" s="97">
        <f t="shared" si="1011"/>
        <v>29</v>
      </c>
      <c r="V2119" s="97">
        <v>252</v>
      </c>
      <c r="W2119" s="96">
        <f t="shared" si="1012"/>
        <v>1.00943238</v>
      </c>
      <c r="X2119" s="89">
        <f t="shared" si="1013"/>
        <v>0</v>
      </c>
      <c r="Y2119" s="137">
        <f t="shared" si="992"/>
        <v>0</v>
      </c>
      <c r="Z2119" s="99" t="str">
        <f t="shared" si="998"/>
        <v>J=</v>
      </c>
      <c r="AA2119" s="94">
        <f t="shared" si="999"/>
        <v>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993"/>
        <v>46996</v>
      </c>
      <c r="B2120" s="89">
        <f t="shared" si="1000"/>
        <v>0</v>
      </c>
      <c r="C2120" s="89">
        <f t="shared" si="1014"/>
        <v>3.1009221856947988E-9</v>
      </c>
      <c r="D2120" s="90">
        <f t="shared" si="1001"/>
        <v>7205.03</v>
      </c>
      <c r="E2120" s="91">
        <f t="shared" si="1016"/>
        <v>7245.38</v>
      </c>
      <c r="F2120" s="92">
        <f t="shared" si="1017"/>
        <v>46955</v>
      </c>
      <c r="G2120" s="93">
        <f t="shared" si="1002"/>
        <v>5.6002542668107669E-3</v>
      </c>
      <c r="H2120" s="94">
        <f t="shared" si="1003"/>
        <v>47016</v>
      </c>
      <c r="I2120" s="94">
        <f t="shared" si="1004"/>
        <v>47016</v>
      </c>
      <c r="J2120" s="95">
        <f t="shared" si="994"/>
        <v>21</v>
      </c>
      <c r="K2120" s="95">
        <f t="shared" si="1015"/>
        <v>8</v>
      </c>
      <c r="L2120" s="8">
        <f t="shared" si="1005"/>
        <v>1.00212974</v>
      </c>
      <c r="M2120" s="96">
        <f t="shared" si="1006"/>
        <v>1.0056002500000001</v>
      </c>
      <c r="N2120" s="96">
        <f t="shared" si="1007"/>
        <v>1.4092087510333036</v>
      </c>
      <c r="O2120" s="89">
        <f t="shared" si="1008"/>
        <v>1.41220999</v>
      </c>
      <c r="P2120" s="89">
        <f t="shared" si="1009"/>
        <v>0</v>
      </c>
      <c r="Q2120" s="11">
        <f t="shared" si="997"/>
        <v>0</v>
      </c>
      <c r="R2120" s="7">
        <f t="shared" si="995"/>
        <v>0</v>
      </c>
      <c r="S2120" s="89">
        <f t="shared" si="1010"/>
        <v>0</v>
      </c>
      <c r="T2120" s="98">
        <f t="shared" si="996"/>
        <v>8.5000000000000006E-2</v>
      </c>
      <c r="U2120" s="97">
        <f t="shared" si="1011"/>
        <v>30</v>
      </c>
      <c r="V2120" s="97">
        <v>252</v>
      </c>
      <c r="W2120" s="96">
        <f t="shared" si="1012"/>
        <v>1.009759217</v>
      </c>
      <c r="X2120" s="89">
        <f t="shared" si="1013"/>
        <v>0</v>
      </c>
      <c r="Y2120" s="137">
        <f t="shared" si="992"/>
        <v>0</v>
      </c>
      <c r="Z2120" s="99" t="str">
        <f t="shared" si="998"/>
        <v>J=</v>
      </c>
      <c r="AA2120" s="94">
        <f t="shared" si="999"/>
        <v>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993"/>
        <v>46997</v>
      </c>
      <c r="B2121" s="89">
        <f t="shared" si="1000"/>
        <v>0</v>
      </c>
      <c r="C2121" s="89">
        <f t="shared" si="1014"/>
        <v>3.1009221856947988E-9</v>
      </c>
      <c r="D2121" s="90">
        <f t="shared" si="1001"/>
        <v>7205.03</v>
      </c>
      <c r="E2121" s="91">
        <f t="shared" si="1016"/>
        <v>7245.38</v>
      </c>
      <c r="F2121" s="92">
        <f t="shared" si="1017"/>
        <v>46955</v>
      </c>
      <c r="G2121" s="93">
        <f t="shared" si="1002"/>
        <v>5.6002542668107669E-3</v>
      </c>
      <c r="H2121" s="94">
        <f t="shared" si="1003"/>
        <v>47016</v>
      </c>
      <c r="I2121" s="94">
        <f t="shared" si="1004"/>
        <v>47016</v>
      </c>
      <c r="J2121" s="95">
        <f t="shared" si="994"/>
        <v>21</v>
      </c>
      <c r="K2121" s="95">
        <f t="shared" si="1015"/>
        <v>9</v>
      </c>
      <c r="L2121" s="8">
        <f t="shared" si="1005"/>
        <v>1.00239627</v>
      </c>
      <c r="M2121" s="96">
        <f t="shared" si="1006"/>
        <v>1.0056002500000001</v>
      </c>
      <c r="N2121" s="96">
        <f t="shared" si="1007"/>
        <v>1.4092087510333036</v>
      </c>
      <c r="O2121" s="89">
        <f t="shared" si="1008"/>
        <v>1.4125855899999999</v>
      </c>
      <c r="P2121" s="89">
        <f t="shared" si="1009"/>
        <v>0</v>
      </c>
      <c r="Q2121" s="11">
        <f t="shared" si="997"/>
        <v>0</v>
      </c>
      <c r="R2121" s="7">
        <f t="shared" si="995"/>
        <v>0</v>
      </c>
      <c r="S2121" s="89">
        <f t="shared" si="1010"/>
        <v>0</v>
      </c>
      <c r="T2121" s="98">
        <f t="shared" si="996"/>
        <v>8.5000000000000006E-2</v>
      </c>
      <c r="U2121" s="97">
        <f t="shared" si="1011"/>
        <v>31</v>
      </c>
      <c r="V2121" s="97">
        <v>252</v>
      </c>
      <c r="W2121" s="96">
        <f t="shared" si="1012"/>
        <v>1.0100861590000001</v>
      </c>
      <c r="X2121" s="89">
        <f t="shared" si="1013"/>
        <v>0</v>
      </c>
      <c r="Y2121" s="137">
        <f t="shared" si="992"/>
        <v>0</v>
      </c>
      <c r="Z2121" s="99" t="str">
        <f t="shared" si="998"/>
        <v>J=</v>
      </c>
      <c r="AA2121" s="94">
        <f t="shared" si="999"/>
        <v>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993"/>
        <v>46998</v>
      </c>
      <c r="B2122" s="89">
        <f t="shared" si="1000"/>
        <v>0</v>
      </c>
      <c r="C2122" s="89">
        <f t="shared" si="1014"/>
        <v>3.1009221856947988E-9</v>
      </c>
      <c r="D2122" s="90">
        <f t="shared" si="1001"/>
        <v>7205.03</v>
      </c>
      <c r="E2122" s="91">
        <f t="shared" si="1016"/>
        <v>7245.38</v>
      </c>
      <c r="F2122" s="92">
        <f t="shared" si="1017"/>
        <v>46955</v>
      </c>
      <c r="G2122" s="93">
        <f t="shared" si="1002"/>
        <v>5.6002542668107669E-3</v>
      </c>
      <c r="H2122" s="94">
        <f t="shared" si="1003"/>
        <v>47016</v>
      </c>
      <c r="I2122" s="94">
        <f t="shared" si="1004"/>
        <v>47016</v>
      </c>
      <c r="J2122" s="95">
        <f t="shared" si="994"/>
        <v>21</v>
      </c>
      <c r="K2122" s="95">
        <f t="shared" si="1015"/>
        <v>10</v>
      </c>
      <c r="L2122" s="8">
        <f t="shared" si="1005"/>
        <v>1.0026628799999999</v>
      </c>
      <c r="M2122" s="96">
        <f t="shared" si="1006"/>
        <v>1.0056002500000001</v>
      </c>
      <c r="N2122" s="96">
        <f t="shared" si="1007"/>
        <v>1.4092087510333036</v>
      </c>
      <c r="O2122" s="89">
        <f t="shared" si="1008"/>
        <v>1.4129613000000001</v>
      </c>
      <c r="P2122" s="89">
        <f t="shared" si="1009"/>
        <v>0</v>
      </c>
      <c r="Q2122" s="11">
        <f t="shared" si="997"/>
        <v>0</v>
      </c>
      <c r="R2122" s="7">
        <f t="shared" si="995"/>
        <v>0</v>
      </c>
      <c r="S2122" s="89">
        <f t="shared" si="1010"/>
        <v>0</v>
      </c>
      <c r="T2122" s="98">
        <f t="shared" si="996"/>
        <v>8.5000000000000006E-2</v>
      </c>
      <c r="U2122" s="97">
        <f t="shared" si="1011"/>
        <v>32</v>
      </c>
      <c r="V2122" s="97">
        <v>252</v>
      </c>
      <c r="W2122" s="96">
        <f t="shared" si="1012"/>
        <v>1.010413207</v>
      </c>
      <c r="X2122" s="89">
        <f t="shared" si="1013"/>
        <v>0</v>
      </c>
      <c r="Y2122" s="137">
        <f t="shared" ref="Y2122:Y2185" si="1018">IF(AND(Q2122&gt;0,Z2122&lt;&gt;"INCORPJ="),S2122+X2122,0)</f>
        <v>0</v>
      </c>
      <c r="Z2122" s="99" t="str">
        <f t="shared" si="998"/>
        <v>J=</v>
      </c>
      <c r="AA2122" s="94">
        <f t="shared" si="999"/>
        <v>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19">(A2122+1)</f>
        <v>46999</v>
      </c>
      <c r="B2123" s="89">
        <f t="shared" si="1000"/>
        <v>0</v>
      </c>
      <c r="C2123" s="89">
        <f t="shared" si="1014"/>
        <v>3.1009221856947988E-9</v>
      </c>
      <c r="D2123" s="90">
        <f t="shared" si="1001"/>
        <v>7205.03</v>
      </c>
      <c r="E2123" s="91">
        <f t="shared" si="1016"/>
        <v>7245.38</v>
      </c>
      <c r="F2123" s="92">
        <f t="shared" si="1017"/>
        <v>46955</v>
      </c>
      <c r="G2123" s="93">
        <f t="shared" si="1002"/>
        <v>5.6002542668107669E-3</v>
      </c>
      <c r="H2123" s="94">
        <f t="shared" si="1003"/>
        <v>47016</v>
      </c>
      <c r="I2123" s="94">
        <f t="shared" si="1004"/>
        <v>47016</v>
      </c>
      <c r="J2123" s="95">
        <f t="shared" ref="J2123:J2186" si="1020">IF(I2123=I2122,J2122,NETWORKDAYS(I2122,I2123,$AD$201:$AD$502)-1)</f>
        <v>21</v>
      </c>
      <c r="K2123" s="95">
        <f t="shared" si="1015"/>
        <v>10</v>
      </c>
      <c r="L2123" s="8">
        <f t="shared" si="1005"/>
        <v>1.0026628799999999</v>
      </c>
      <c r="M2123" s="96">
        <f t="shared" si="1006"/>
        <v>1.0056002500000001</v>
      </c>
      <c r="N2123" s="96">
        <f t="shared" si="1007"/>
        <v>1.4092087510333036</v>
      </c>
      <c r="O2123" s="89">
        <f t="shared" si="1008"/>
        <v>1.4129613000000001</v>
      </c>
      <c r="P2123" s="89">
        <f t="shared" si="1009"/>
        <v>0</v>
      </c>
      <c r="Q2123" s="11">
        <f t="shared" si="997"/>
        <v>0</v>
      </c>
      <c r="R2123" s="7">
        <f t="shared" ref="R2123:R2186" si="1021">IF(Q2123&gt;0,VLOOKUP($A2123,$AD$10:$AI$200,6),0)</f>
        <v>0</v>
      </c>
      <c r="S2123" s="89">
        <f t="shared" si="1010"/>
        <v>0</v>
      </c>
      <c r="T2123" s="98">
        <f t="shared" ref="T2123:T2186" si="1022">(T2122)</f>
        <v>8.5000000000000006E-2</v>
      </c>
      <c r="U2123" s="97">
        <f t="shared" si="1011"/>
        <v>32</v>
      </c>
      <c r="V2123" s="97">
        <v>252</v>
      </c>
      <c r="W2123" s="96">
        <f t="shared" si="1012"/>
        <v>1.010413207</v>
      </c>
      <c r="X2123" s="89">
        <f t="shared" si="1013"/>
        <v>0</v>
      </c>
      <c r="Y2123" s="137">
        <f t="shared" si="1018"/>
        <v>0</v>
      </c>
      <c r="Z2123" s="99" t="str">
        <f t="shared" si="998"/>
        <v>J=</v>
      </c>
      <c r="AA2123" s="94">
        <f t="shared" si="999"/>
        <v>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19"/>
        <v>47000</v>
      </c>
      <c r="B2124" s="89">
        <f t="shared" si="1000"/>
        <v>0</v>
      </c>
      <c r="C2124" s="89">
        <f t="shared" si="1014"/>
        <v>3.1009221856947988E-9</v>
      </c>
      <c r="D2124" s="90">
        <f t="shared" si="1001"/>
        <v>7205.03</v>
      </c>
      <c r="E2124" s="91">
        <f t="shared" si="1016"/>
        <v>7245.38</v>
      </c>
      <c r="F2124" s="92">
        <f t="shared" si="1017"/>
        <v>46955</v>
      </c>
      <c r="G2124" s="93">
        <f t="shared" si="1002"/>
        <v>5.6002542668107669E-3</v>
      </c>
      <c r="H2124" s="94">
        <f t="shared" si="1003"/>
        <v>47016</v>
      </c>
      <c r="I2124" s="94">
        <f t="shared" si="1004"/>
        <v>47016</v>
      </c>
      <c r="J2124" s="95">
        <f t="shared" si="1020"/>
        <v>21</v>
      </c>
      <c r="K2124" s="95">
        <f t="shared" si="1015"/>
        <v>10</v>
      </c>
      <c r="L2124" s="8">
        <f t="shared" si="1005"/>
        <v>1.0026628799999999</v>
      </c>
      <c r="M2124" s="96">
        <f t="shared" si="1006"/>
        <v>1.0056002500000001</v>
      </c>
      <c r="N2124" s="96">
        <f t="shared" si="1007"/>
        <v>1.4092087510333036</v>
      </c>
      <c r="O2124" s="89">
        <f t="shared" si="1008"/>
        <v>1.4129613000000001</v>
      </c>
      <c r="P2124" s="89">
        <f t="shared" si="1009"/>
        <v>0</v>
      </c>
      <c r="Q2124" s="11">
        <f t="shared" ref="Q2124:Q2187" si="1023">IF(VLOOKUP(A2124,AD$10:AK$200,8)=VLOOKUP(A2123,AD$10:AK$200,8),0,VLOOKUP(A2124,AD$10:AK$200,8))</f>
        <v>0</v>
      </c>
      <c r="R2124" s="7">
        <f t="shared" si="1021"/>
        <v>0</v>
      </c>
      <c r="S2124" s="89">
        <f t="shared" si="1010"/>
        <v>0</v>
      </c>
      <c r="T2124" s="98">
        <f t="shared" si="1022"/>
        <v>8.5000000000000006E-2</v>
      </c>
      <c r="U2124" s="97">
        <f t="shared" si="1011"/>
        <v>32</v>
      </c>
      <c r="V2124" s="97">
        <v>252</v>
      </c>
      <c r="W2124" s="96">
        <f t="shared" si="1012"/>
        <v>1.010413207</v>
      </c>
      <c r="X2124" s="89">
        <f t="shared" si="1013"/>
        <v>0</v>
      </c>
      <c r="Y2124" s="137">
        <f t="shared" si="1018"/>
        <v>0</v>
      </c>
      <c r="Z2124" s="99" t="str">
        <f t="shared" ref="Z2124:Z2187" si="1024">IF($Q2123&gt;0,VLOOKUP($A2123,$AD$10:$AM$200,9),Z2123)</f>
        <v>J=</v>
      </c>
      <c r="AA2124" s="94">
        <f t="shared" ref="AA2124:AA2187" si="1025">IF($Q2123&gt;0,VLOOKUP($A2123,$AD$10:$AM$200,10),AA2123)</f>
        <v>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19"/>
        <v>47001</v>
      </c>
      <c r="B2125" s="89">
        <f t="shared" si="1000"/>
        <v>0</v>
      </c>
      <c r="C2125" s="89">
        <f t="shared" si="1014"/>
        <v>3.1009221856947988E-9</v>
      </c>
      <c r="D2125" s="90">
        <f t="shared" si="1001"/>
        <v>7205.03</v>
      </c>
      <c r="E2125" s="91">
        <f t="shared" si="1016"/>
        <v>7245.38</v>
      </c>
      <c r="F2125" s="92">
        <f t="shared" si="1017"/>
        <v>46955</v>
      </c>
      <c r="G2125" s="93">
        <f t="shared" si="1002"/>
        <v>5.6002542668107669E-3</v>
      </c>
      <c r="H2125" s="94">
        <f t="shared" si="1003"/>
        <v>47016</v>
      </c>
      <c r="I2125" s="94">
        <f t="shared" si="1004"/>
        <v>47016</v>
      </c>
      <c r="J2125" s="95">
        <f t="shared" si="1020"/>
        <v>21</v>
      </c>
      <c r="K2125" s="95">
        <f t="shared" si="1015"/>
        <v>11</v>
      </c>
      <c r="L2125" s="8">
        <f t="shared" si="1005"/>
        <v>1.0029295600000001</v>
      </c>
      <c r="M2125" s="96">
        <f t="shared" si="1006"/>
        <v>1.0056002500000001</v>
      </c>
      <c r="N2125" s="96">
        <f t="shared" si="1007"/>
        <v>1.4092087510333036</v>
      </c>
      <c r="O2125" s="89">
        <f t="shared" si="1008"/>
        <v>1.4133371100000001</v>
      </c>
      <c r="P2125" s="89">
        <f t="shared" si="1009"/>
        <v>0</v>
      </c>
      <c r="Q2125" s="11">
        <f t="shared" si="1023"/>
        <v>0</v>
      </c>
      <c r="R2125" s="7">
        <f t="shared" si="1021"/>
        <v>0</v>
      </c>
      <c r="S2125" s="89">
        <f t="shared" si="1010"/>
        <v>0</v>
      </c>
      <c r="T2125" s="98">
        <f t="shared" si="1022"/>
        <v>8.5000000000000006E-2</v>
      </c>
      <c r="U2125" s="97">
        <f t="shared" si="1011"/>
        <v>33</v>
      </c>
      <c r="V2125" s="97">
        <v>252</v>
      </c>
      <c r="W2125" s="96">
        <f t="shared" si="1012"/>
        <v>1.0107403610000001</v>
      </c>
      <c r="X2125" s="89">
        <f t="shared" si="1013"/>
        <v>0</v>
      </c>
      <c r="Y2125" s="137">
        <f t="shared" si="1018"/>
        <v>0</v>
      </c>
      <c r="Z2125" s="99" t="str">
        <f t="shared" si="1024"/>
        <v>J=</v>
      </c>
      <c r="AA2125" s="94">
        <f t="shared" si="1025"/>
        <v>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19"/>
        <v>47002</v>
      </c>
      <c r="B2126" s="89">
        <f t="shared" si="1000"/>
        <v>0</v>
      </c>
      <c r="C2126" s="89">
        <f t="shared" si="1014"/>
        <v>3.1009221856947988E-9</v>
      </c>
      <c r="D2126" s="90">
        <f t="shared" si="1001"/>
        <v>7205.03</v>
      </c>
      <c r="E2126" s="91">
        <f t="shared" si="1016"/>
        <v>7245.38</v>
      </c>
      <c r="F2126" s="92">
        <f t="shared" si="1017"/>
        <v>46955</v>
      </c>
      <c r="G2126" s="93">
        <f t="shared" si="1002"/>
        <v>5.6002542668107669E-3</v>
      </c>
      <c r="H2126" s="94">
        <f t="shared" si="1003"/>
        <v>47016</v>
      </c>
      <c r="I2126" s="94">
        <f t="shared" si="1004"/>
        <v>47016</v>
      </c>
      <c r="J2126" s="95">
        <f t="shared" si="1020"/>
        <v>21</v>
      </c>
      <c r="K2126" s="95">
        <f t="shared" si="1015"/>
        <v>12</v>
      </c>
      <c r="L2126" s="8">
        <f t="shared" si="1005"/>
        <v>1.0031963100000001</v>
      </c>
      <c r="M2126" s="96">
        <f t="shared" si="1006"/>
        <v>1.0056002500000001</v>
      </c>
      <c r="N2126" s="96">
        <f t="shared" si="1007"/>
        <v>1.4092087510333036</v>
      </c>
      <c r="O2126" s="89">
        <f t="shared" si="1008"/>
        <v>1.4137130099999999</v>
      </c>
      <c r="P2126" s="89">
        <f t="shared" si="1009"/>
        <v>0</v>
      </c>
      <c r="Q2126" s="11">
        <f t="shared" si="1023"/>
        <v>0</v>
      </c>
      <c r="R2126" s="7">
        <f t="shared" si="1021"/>
        <v>0</v>
      </c>
      <c r="S2126" s="89">
        <f t="shared" si="1010"/>
        <v>0</v>
      </c>
      <c r="T2126" s="98">
        <f t="shared" si="1022"/>
        <v>8.5000000000000006E-2</v>
      </c>
      <c r="U2126" s="97">
        <f t="shared" si="1011"/>
        <v>34</v>
      </c>
      <c r="V2126" s="97">
        <v>252</v>
      </c>
      <c r="W2126" s="96">
        <f t="shared" si="1012"/>
        <v>1.0110676220000001</v>
      </c>
      <c r="X2126" s="89">
        <f t="shared" si="1013"/>
        <v>0</v>
      </c>
      <c r="Y2126" s="137">
        <f t="shared" si="1018"/>
        <v>0</v>
      </c>
      <c r="Z2126" s="99" t="str">
        <f t="shared" si="1024"/>
        <v>J=</v>
      </c>
      <c r="AA2126" s="94">
        <f t="shared" si="1025"/>
        <v>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19"/>
        <v>47003</v>
      </c>
      <c r="B2127" s="89">
        <f t="shared" si="1000"/>
        <v>0</v>
      </c>
      <c r="C2127" s="89">
        <f t="shared" si="1014"/>
        <v>3.1009221856947988E-9</v>
      </c>
      <c r="D2127" s="90">
        <f t="shared" si="1001"/>
        <v>7205.03</v>
      </c>
      <c r="E2127" s="91">
        <f t="shared" si="1016"/>
        <v>7245.38</v>
      </c>
      <c r="F2127" s="92">
        <f t="shared" si="1017"/>
        <v>46955</v>
      </c>
      <c r="G2127" s="93">
        <f t="shared" si="1002"/>
        <v>5.6002542668107669E-3</v>
      </c>
      <c r="H2127" s="94">
        <f t="shared" si="1003"/>
        <v>47016</v>
      </c>
      <c r="I2127" s="94">
        <f t="shared" si="1004"/>
        <v>47016</v>
      </c>
      <c r="J2127" s="95">
        <f t="shared" si="1020"/>
        <v>21</v>
      </c>
      <c r="K2127" s="95">
        <f t="shared" si="1015"/>
        <v>13</v>
      </c>
      <c r="L2127" s="8">
        <f t="shared" si="1005"/>
        <v>1.0034631300000001</v>
      </c>
      <c r="M2127" s="96">
        <f t="shared" si="1006"/>
        <v>1.0056002500000001</v>
      </c>
      <c r="N2127" s="96">
        <f t="shared" si="1007"/>
        <v>1.4092087510333036</v>
      </c>
      <c r="O2127" s="89">
        <f t="shared" si="1008"/>
        <v>1.41408902</v>
      </c>
      <c r="P2127" s="89">
        <f t="shared" si="1009"/>
        <v>0</v>
      </c>
      <c r="Q2127" s="11">
        <f t="shared" si="1023"/>
        <v>0</v>
      </c>
      <c r="R2127" s="7">
        <f t="shared" si="1021"/>
        <v>0</v>
      </c>
      <c r="S2127" s="89">
        <f t="shared" si="1010"/>
        <v>0</v>
      </c>
      <c r="T2127" s="98">
        <f t="shared" si="1022"/>
        <v>8.5000000000000006E-2</v>
      </c>
      <c r="U2127" s="97">
        <f t="shared" si="1011"/>
        <v>35</v>
      </c>
      <c r="V2127" s="97">
        <v>252</v>
      </c>
      <c r="W2127" s="96">
        <f t="shared" si="1012"/>
        <v>1.0113949879999999</v>
      </c>
      <c r="X2127" s="89">
        <f t="shared" si="1013"/>
        <v>0</v>
      </c>
      <c r="Y2127" s="137">
        <f t="shared" si="1018"/>
        <v>0</v>
      </c>
      <c r="Z2127" s="99" t="str">
        <f t="shared" si="1024"/>
        <v>J=</v>
      </c>
      <c r="AA2127" s="94">
        <f t="shared" si="1025"/>
        <v>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19"/>
        <v>47004</v>
      </c>
      <c r="B2128" s="89">
        <f t="shared" si="1000"/>
        <v>0</v>
      </c>
      <c r="C2128" s="89">
        <f t="shared" si="1014"/>
        <v>3.1009221856947988E-9</v>
      </c>
      <c r="D2128" s="90">
        <f t="shared" si="1001"/>
        <v>7205.03</v>
      </c>
      <c r="E2128" s="91">
        <f t="shared" si="1016"/>
        <v>7245.38</v>
      </c>
      <c r="F2128" s="92">
        <f t="shared" si="1017"/>
        <v>46955</v>
      </c>
      <c r="G2128" s="93">
        <f t="shared" si="1002"/>
        <v>5.6002542668107669E-3</v>
      </c>
      <c r="H2128" s="94">
        <f t="shared" si="1003"/>
        <v>47016</v>
      </c>
      <c r="I2128" s="94">
        <f t="shared" si="1004"/>
        <v>47016</v>
      </c>
      <c r="J2128" s="95">
        <f t="shared" si="1020"/>
        <v>21</v>
      </c>
      <c r="K2128" s="95">
        <f t="shared" si="1015"/>
        <v>13</v>
      </c>
      <c r="L2128" s="8">
        <f t="shared" si="1005"/>
        <v>1.0034631300000001</v>
      </c>
      <c r="M2128" s="96">
        <f t="shared" si="1006"/>
        <v>1.0056002500000001</v>
      </c>
      <c r="N2128" s="96">
        <f t="shared" si="1007"/>
        <v>1.4092087510333036</v>
      </c>
      <c r="O2128" s="89">
        <f t="shared" si="1008"/>
        <v>1.41408902</v>
      </c>
      <c r="P2128" s="89">
        <f t="shared" si="1009"/>
        <v>0</v>
      </c>
      <c r="Q2128" s="11">
        <f t="shared" si="1023"/>
        <v>0</v>
      </c>
      <c r="R2128" s="7">
        <f t="shared" si="1021"/>
        <v>0</v>
      </c>
      <c r="S2128" s="89">
        <f t="shared" si="1010"/>
        <v>0</v>
      </c>
      <c r="T2128" s="98">
        <f t="shared" si="1022"/>
        <v>8.5000000000000006E-2</v>
      </c>
      <c r="U2128" s="97">
        <f t="shared" si="1011"/>
        <v>35</v>
      </c>
      <c r="V2128" s="97">
        <v>252</v>
      </c>
      <c r="W2128" s="96">
        <f t="shared" si="1012"/>
        <v>1.0113949879999999</v>
      </c>
      <c r="X2128" s="89">
        <f t="shared" si="1013"/>
        <v>0</v>
      </c>
      <c r="Y2128" s="137">
        <f t="shared" si="1018"/>
        <v>0</v>
      </c>
      <c r="Z2128" s="99" t="str">
        <f t="shared" si="1024"/>
        <v>J=</v>
      </c>
      <c r="AA2128" s="94">
        <f t="shared" si="1025"/>
        <v>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19"/>
        <v>47005</v>
      </c>
      <c r="B2129" s="89">
        <f t="shared" si="1000"/>
        <v>0</v>
      </c>
      <c r="C2129" s="89">
        <f t="shared" si="1014"/>
        <v>3.1009221856947988E-9</v>
      </c>
      <c r="D2129" s="90">
        <f t="shared" si="1001"/>
        <v>7205.03</v>
      </c>
      <c r="E2129" s="91">
        <f t="shared" si="1016"/>
        <v>7245.38</v>
      </c>
      <c r="F2129" s="92">
        <f t="shared" si="1017"/>
        <v>46955</v>
      </c>
      <c r="G2129" s="93">
        <f t="shared" si="1002"/>
        <v>5.6002542668107669E-3</v>
      </c>
      <c r="H2129" s="94">
        <f t="shared" si="1003"/>
        <v>47016</v>
      </c>
      <c r="I2129" s="94">
        <f t="shared" si="1004"/>
        <v>47016</v>
      </c>
      <c r="J2129" s="95">
        <f t="shared" si="1020"/>
        <v>21</v>
      </c>
      <c r="K2129" s="95">
        <f t="shared" si="1015"/>
        <v>14</v>
      </c>
      <c r="L2129" s="8">
        <f t="shared" si="1005"/>
        <v>1.0037300199999999</v>
      </c>
      <c r="M2129" s="96">
        <f t="shared" si="1006"/>
        <v>1.0056002500000001</v>
      </c>
      <c r="N2129" s="96">
        <f t="shared" si="1007"/>
        <v>1.4092087510333036</v>
      </c>
      <c r="O2129" s="89">
        <f t="shared" si="1008"/>
        <v>1.41446512</v>
      </c>
      <c r="P2129" s="89">
        <f t="shared" si="1009"/>
        <v>0</v>
      </c>
      <c r="Q2129" s="11">
        <f t="shared" si="1023"/>
        <v>0</v>
      </c>
      <c r="R2129" s="7">
        <f t="shared" si="1021"/>
        <v>0</v>
      </c>
      <c r="S2129" s="89">
        <f t="shared" si="1010"/>
        <v>0</v>
      </c>
      <c r="T2129" s="98">
        <f t="shared" si="1022"/>
        <v>8.5000000000000006E-2</v>
      </c>
      <c r="U2129" s="97">
        <f t="shared" si="1011"/>
        <v>36</v>
      </c>
      <c r="V2129" s="97">
        <v>252</v>
      </c>
      <c r="W2129" s="96">
        <f t="shared" si="1012"/>
        <v>1.0117224600000001</v>
      </c>
      <c r="X2129" s="89">
        <f t="shared" si="1013"/>
        <v>0</v>
      </c>
      <c r="Y2129" s="137">
        <f t="shared" si="1018"/>
        <v>0</v>
      </c>
      <c r="Z2129" s="99" t="str">
        <f t="shared" si="1024"/>
        <v>J=</v>
      </c>
      <c r="AA2129" s="94">
        <f t="shared" si="1025"/>
        <v>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19"/>
        <v>47006</v>
      </c>
      <c r="B2130" s="89">
        <f t="shared" si="1000"/>
        <v>0</v>
      </c>
      <c r="C2130" s="89">
        <f t="shared" si="1014"/>
        <v>3.1009221856947988E-9</v>
      </c>
      <c r="D2130" s="90">
        <f t="shared" si="1001"/>
        <v>7205.03</v>
      </c>
      <c r="E2130" s="91">
        <f t="shared" si="1016"/>
        <v>7245.38</v>
      </c>
      <c r="F2130" s="92">
        <f t="shared" si="1017"/>
        <v>46955</v>
      </c>
      <c r="G2130" s="93">
        <f t="shared" si="1002"/>
        <v>5.6002542668107669E-3</v>
      </c>
      <c r="H2130" s="94">
        <f t="shared" si="1003"/>
        <v>47016</v>
      </c>
      <c r="I2130" s="94">
        <f t="shared" si="1004"/>
        <v>47016</v>
      </c>
      <c r="J2130" s="95">
        <f t="shared" si="1020"/>
        <v>21</v>
      </c>
      <c r="K2130" s="95">
        <f t="shared" si="1015"/>
        <v>14</v>
      </c>
      <c r="L2130" s="8">
        <f t="shared" si="1005"/>
        <v>1.0037300199999999</v>
      </c>
      <c r="M2130" s="96">
        <f t="shared" si="1006"/>
        <v>1.0056002500000001</v>
      </c>
      <c r="N2130" s="96">
        <f t="shared" si="1007"/>
        <v>1.4092087510333036</v>
      </c>
      <c r="O2130" s="89">
        <f t="shared" si="1008"/>
        <v>1.41446512</v>
      </c>
      <c r="P2130" s="89">
        <f t="shared" si="1009"/>
        <v>0</v>
      </c>
      <c r="Q2130" s="11">
        <f t="shared" si="1023"/>
        <v>0</v>
      </c>
      <c r="R2130" s="7">
        <f t="shared" si="1021"/>
        <v>0</v>
      </c>
      <c r="S2130" s="89">
        <f t="shared" si="1010"/>
        <v>0</v>
      </c>
      <c r="T2130" s="98">
        <f t="shared" si="1022"/>
        <v>8.5000000000000006E-2</v>
      </c>
      <c r="U2130" s="97">
        <f t="shared" si="1011"/>
        <v>36</v>
      </c>
      <c r="V2130" s="97">
        <v>252</v>
      </c>
      <c r="W2130" s="96">
        <f t="shared" si="1012"/>
        <v>1.0117224600000001</v>
      </c>
      <c r="X2130" s="89">
        <f t="shared" si="1013"/>
        <v>0</v>
      </c>
      <c r="Y2130" s="137">
        <f t="shared" si="1018"/>
        <v>0</v>
      </c>
      <c r="Z2130" s="99" t="str">
        <f t="shared" si="1024"/>
        <v>J=</v>
      </c>
      <c r="AA2130" s="94">
        <f t="shared" si="1025"/>
        <v>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19"/>
        <v>47007</v>
      </c>
      <c r="B2131" s="89">
        <f t="shared" si="1000"/>
        <v>0</v>
      </c>
      <c r="C2131" s="89">
        <f t="shared" si="1014"/>
        <v>3.1009221856947988E-9</v>
      </c>
      <c r="D2131" s="90">
        <f t="shared" si="1001"/>
        <v>7205.03</v>
      </c>
      <c r="E2131" s="91">
        <f t="shared" si="1016"/>
        <v>7245.38</v>
      </c>
      <c r="F2131" s="92">
        <f t="shared" si="1017"/>
        <v>46955</v>
      </c>
      <c r="G2131" s="93">
        <f t="shared" si="1002"/>
        <v>5.6002542668107669E-3</v>
      </c>
      <c r="H2131" s="94">
        <f t="shared" si="1003"/>
        <v>47016</v>
      </c>
      <c r="I2131" s="94">
        <f t="shared" si="1004"/>
        <v>47016</v>
      </c>
      <c r="J2131" s="95">
        <f t="shared" si="1020"/>
        <v>21</v>
      </c>
      <c r="K2131" s="95">
        <f t="shared" si="1015"/>
        <v>14</v>
      </c>
      <c r="L2131" s="8">
        <f t="shared" si="1005"/>
        <v>1.0037300199999999</v>
      </c>
      <c r="M2131" s="96">
        <f t="shared" si="1006"/>
        <v>1.0056002500000001</v>
      </c>
      <c r="N2131" s="96">
        <f t="shared" si="1007"/>
        <v>1.4092087510333036</v>
      </c>
      <c r="O2131" s="89">
        <f t="shared" si="1008"/>
        <v>1.41446512</v>
      </c>
      <c r="P2131" s="89">
        <f t="shared" si="1009"/>
        <v>0</v>
      </c>
      <c r="Q2131" s="11">
        <f t="shared" si="1023"/>
        <v>0</v>
      </c>
      <c r="R2131" s="7">
        <f t="shared" si="1021"/>
        <v>0</v>
      </c>
      <c r="S2131" s="89">
        <f t="shared" si="1010"/>
        <v>0</v>
      </c>
      <c r="T2131" s="98">
        <f t="shared" si="1022"/>
        <v>8.5000000000000006E-2</v>
      </c>
      <c r="U2131" s="97">
        <f t="shared" si="1011"/>
        <v>36</v>
      </c>
      <c r="V2131" s="97">
        <v>252</v>
      </c>
      <c r="W2131" s="96">
        <f t="shared" si="1012"/>
        <v>1.0117224600000001</v>
      </c>
      <c r="X2131" s="89">
        <f t="shared" si="1013"/>
        <v>0</v>
      </c>
      <c r="Y2131" s="137">
        <f t="shared" si="1018"/>
        <v>0</v>
      </c>
      <c r="Z2131" s="99" t="str">
        <f t="shared" si="1024"/>
        <v>J=</v>
      </c>
      <c r="AA2131" s="94">
        <f t="shared" si="1025"/>
        <v>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19"/>
        <v>47008</v>
      </c>
      <c r="B2132" s="89">
        <f t="shared" si="1000"/>
        <v>0</v>
      </c>
      <c r="C2132" s="89">
        <f t="shared" si="1014"/>
        <v>3.1009221856947988E-9</v>
      </c>
      <c r="D2132" s="90">
        <f t="shared" si="1001"/>
        <v>7205.03</v>
      </c>
      <c r="E2132" s="91">
        <f t="shared" si="1016"/>
        <v>7245.38</v>
      </c>
      <c r="F2132" s="92">
        <f t="shared" si="1017"/>
        <v>46955</v>
      </c>
      <c r="G2132" s="93">
        <f t="shared" si="1002"/>
        <v>5.6002542668107669E-3</v>
      </c>
      <c r="H2132" s="94">
        <f t="shared" si="1003"/>
        <v>47016</v>
      </c>
      <c r="I2132" s="94">
        <f t="shared" si="1004"/>
        <v>47016</v>
      </c>
      <c r="J2132" s="95">
        <f t="shared" si="1020"/>
        <v>21</v>
      </c>
      <c r="K2132" s="95">
        <f t="shared" si="1015"/>
        <v>15</v>
      </c>
      <c r="L2132" s="8">
        <f t="shared" si="1005"/>
        <v>1.0039969799999999</v>
      </c>
      <c r="M2132" s="96">
        <f t="shared" si="1006"/>
        <v>1.0056002500000001</v>
      </c>
      <c r="N2132" s="96">
        <f t="shared" si="1007"/>
        <v>1.4092087510333036</v>
      </c>
      <c r="O2132" s="89">
        <f t="shared" si="1008"/>
        <v>1.41484133</v>
      </c>
      <c r="P2132" s="89">
        <f t="shared" si="1009"/>
        <v>0</v>
      </c>
      <c r="Q2132" s="11">
        <f t="shared" si="1023"/>
        <v>0</v>
      </c>
      <c r="R2132" s="7">
        <f t="shared" si="1021"/>
        <v>0</v>
      </c>
      <c r="S2132" s="89">
        <f t="shared" si="1010"/>
        <v>0</v>
      </c>
      <c r="T2132" s="98">
        <f t="shared" si="1022"/>
        <v>8.5000000000000006E-2</v>
      </c>
      <c r="U2132" s="97">
        <f t="shared" si="1011"/>
        <v>37</v>
      </c>
      <c r="V2132" s="97">
        <v>252</v>
      </c>
      <c r="W2132" s="96">
        <f t="shared" si="1012"/>
        <v>1.0120500379999999</v>
      </c>
      <c r="X2132" s="89">
        <f t="shared" si="1013"/>
        <v>0</v>
      </c>
      <c r="Y2132" s="137">
        <f t="shared" si="1018"/>
        <v>0</v>
      </c>
      <c r="Z2132" s="99" t="str">
        <f t="shared" si="1024"/>
        <v>J=</v>
      </c>
      <c r="AA2132" s="94">
        <f t="shared" si="1025"/>
        <v>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19"/>
        <v>47009</v>
      </c>
      <c r="B2133" s="89">
        <f t="shared" si="1000"/>
        <v>0</v>
      </c>
      <c r="C2133" s="89">
        <f t="shared" si="1014"/>
        <v>3.1009221856947988E-9</v>
      </c>
      <c r="D2133" s="90">
        <f t="shared" si="1001"/>
        <v>7205.03</v>
      </c>
      <c r="E2133" s="91">
        <f t="shared" si="1016"/>
        <v>7245.38</v>
      </c>
      <c r="F2133" s="92">
        <f t="shared" si="1017"/>
        <v>46955</v>
      </c>
      <c r="G2133" s="93">
        <f t="shared" si="1002"/>
        <v>5.6002542668107669E-3</v>
      </c>
      <c r="H2133" s="94">
        <f t="shared" si="1003"/>
        <v>47016</v>
      </c>
      <c r="I2133" s="94">
        <f t="shared" si="1004"/>
        <v>47016</v>
      </c>
      <c r="J2133" s="95">
        <f t="shared" si="1020"/>
        <v>21</v>
      </c>
      <c r="K2133" s="95">
        <f t="shared" si="1015"/>
        <v>16</v>
      </c>
      <c r="L2133" s="8">
        <f t="shared" si="1005"/>
        <v>1.0042640199999999</v>
      </c>
      <c r="M2133" s="96">
        <f t="shared" si="1006"/>
        <v>1.0056002500000001</v>
      </c>
      <c r="N2133" s="96">
        <f t="shared" si="1007"/>
        <v>1.4092087510333036</v>
      </c>
      <c r="O2133" s="89">
        <f t="shared" si="1008"/>
        <v>1.4152176400000001</v>
      </c>
      <c r="P2133" s="89">
        <f t="shared" si="1009"/>
        <v>0</v>
      </c>
      <c r="Q2133" s="11">
        <f t="shared" si="1023"/>
        <v>0</v>
      </c>
      <c r="R2133" s="7">
        <f t="shared" si="1021"/>
        <v>0</v>
      </c>
      <c r="S2133" s="89">
        <f t="shared" si="1010"/>
        <v>0</v>
      </c>
      <c r="T2133" s="98">
        <f t="shared" si="1022"/>
        <v>8.5000000000000006E-2</v>
      </c>
      <c r="U2133" s="97">
        <f t="shared" si="1011"/>
        <v>38</v>
      </c>
      <c r="V2133" s="97">
        <v>252</v>
      </c>
      <c r="W2133" s="96">
        <f t="shared" si="1012"/>
        <v>1.0123777220000001</v>
      </c>
      <c r="X2133" s="89">
        <f t="shared" si="1013"/>
        <v>0</v>
      </c>
      <c r="Y2133" s="137">
        <f t="shared" si="1018"/>
        <v>0</v>
      </c>
      <c r="Z2133" s="99" t="str">
        <f t="shared" si="1024"/>
        <v>J=</v>
      </c>
      <c r="AA2133" s="94">
        <f t="shared" si="1025"/>
        <v>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19"/>
        <v>47010</v>
      </c>
      <c r="B2134" s="89">
        <f t="shared" si="1000"/>
        <v>0</v>
      </c>
      <c r="C2134" s="89">
        <f t="shared" si="1014"/>
        <v>3.1009221856947988E-9</v>
      </c>
      <c r="D2134" s="90">
        <f t="shared" si="1001"/>
        <v>7205.03</v>
      </c>
      <c r="E2134" s="91">
        <f t="shared" si="1016"/>
        <v>7245.38</v>
      </c>
      <c r="F2134" s="92">
        <f t="shared" si="1017"/>
        <v>46955</v>
      </c>
      <c r="G2134" s="93">
        <f t="shared" si="1002"/>
        <v>5.6002542668107669E-3</v>
      </c>
      <c r="H2134" s="94">
        <f t="shared" si="1003"/>
        <v>47016</v>
      </c>
      <c r="I2134" s="94">
        <f t="shared" si="1004"/>
        <v>47016</v>
      </c>
      <c r="J2134" s="95">
        <f t="shared" si="1020"/>
        <v>21</v>
      </c>
      <c r="K2134" s="95">
        <f t="shared" si="1015"/>
        <v>17</v>
      </c>
      <c r="L2134" s="8">
        <f t="shared" si="1005"/>
        <v>1.00453112</v>
      </c>
      <c r="M2134" s="96">
        <f t="shared" si="1006"/>
        <v>1.0056002500000001</v>
      </c>
      <c r="N2134" s="96">
        <f t="shared" si="1007"/>
        <v>1.4092087510333036</v>
      </c>
      <c r="O2134" s="89">
        <f t="shared" si="1008"/>
        <v>1.41559404</v>
      </c>
      <c r="P2134" s="89">
        <f t="shared" si="1009"/>
        <v>0</v>
      </c>
      <c r="Q2134" s="11">
        <f t="shared" si="1023"/>
        <v>0</v>
      </c>
      <c r="R2134" s="7">
        <f t="shared" si="1021"/>
        <v>0</v>
      </c>
      <c r="S2134" s="89">
        <f t="shared" si="1010"/>
        <v>0</v>
      </c>
      <c r="T2134" s="98">
        <f t="shared" si="1022"/>
        <v>8.5000000000000006E-2</v>
      </c>
      <c r="U2134" s="97">
        <f t="shared" si="1011"/>
        <v>39</v>
      </c>
      <c r="V2134" s="97">
        <v>252</v>
      </c>
      <c r="W2134" s="96">
        <f t="shared" si="1012"/>
        <v>1.0127055119999999</v>
      </c>
      <c r="X2134" s="89">
        <f t="shared" si="1013"/>
        <v>0</v>
      </c>
      <c r="Y2134" s="137">
        <f t="shared" si="1018"/>
        <v>0</v>
      </c>
      <c r="Z2134" s="99" t="str">
        <f t="shared" si="1024"/>
        <v>J=</v>
      </c>
      <c r="AA2134" s="94">
        <f t="shared" si="1025"/>
        <v>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19"/>
        <v>47011</v>
      </c>
      <c r="B2135" s="89">
        <f t="shared" si="1000"/>
        <v>0</v>
      </c>
      <c r="C2135" s="89">
        <f t="shared" si="1014"/>
        <v>3.1009221856947988E-9</v>
      </c>
      <c r="D2135" s="90">
        <f t="shared" si="1001"/>
        <v>7205.03</v>
      </c>
      <c r="E2135" s="91">
        <f t="shared" si="1016"/>
        <v>7245.38</v>
      </c>
      <c r="F2135" s="92">
        <f t="shared" si="1017"/>
        <v>46955</v>
      </c>
      <c r="G2135" s="93">
        <f t="shared" si="1002"/>
        <v>5.6002542668107669E-3</v>
      </c>
      <c r="H2135" s="94">
        <f t="shared" si="1003"/>
        <v>47016</v>
      </c>
      <c r="I2135" s="94">
        <f t="shared" si="1004"/>
        <v>47016</v>
      </c>
      <c r="J2135" s="95">
        <f t="shared" si="1020"/>
        <v>21</v>
      </c>
      <c r="K2135" s="95">
        <f t="shared" si="1015"/>
        <v>18</v>
      </c>
      <c r="L2135" s="8">
        <f t="shared" si="1005"/>
        <v>1.0047983</v>
      </c>
      <c r="M2135" s="96">
        <f t="shared" si="1006"/>
        <v>1.0056002500000001</v>
      </c>
      <c r="N2135" s="96">
        <f t="shared" si="1007"/>
        <v>1.4092087510333036</v>
      </c>
      <c r="O2135" s="89">
        <f t="shared" si="1008"/>
        <v>1.4159705499999999</v>
      </c>
      <c r="P2135" s="89">
        <f t="shared" si="1009"/>
        <v>0</v>
      </c>
      <c r="Q2135" s="11">
        <f t="shared" si="1023"/>
        <v>0</v>
      </c>
      <c r="R2135" s="7">
        <f t="shared" si="1021"/>
        <v>0</v>
      </c>
      <c r="S2135" s="89">
        <f t="shared" si="1010"/>
        <v>0</v>
      </c>
      <c r="T2135" s="98">
        <f t="shared" si="1022"/>
        <v>8.5000000000000006E-2</v>
      </c>
      <c r="U2135" s="97">
        <f t="shared" si="1011"/>
        <v>40</v>
      </c>
      <c r="V2135" s="97">
        <v>252</v>
      </c>
      <c r="W2135" s="96">
        <f t="shared" si="1012"/>
        <v>1.0130334080000001</v>
      </c>
      <c r="X2135" s="89">
        <f t="shared" si="1013"/>
        <v>0</v>
      </c>
      <c r="Y2135" s="137">
        <f t="shared" si="1018"/>
        <v>0</v>
      </c>
      <c r="Z2135" s="99" t="str">
        <f t="shared" si="1024"/>
        <v>J=</v>
      </c>
      <c r="AA2135" s="94">
        <f t="shared" si="1025"/>
        <v>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19"/>
        <v>47012</v>
      </c>
      <c r="B2136" s="89">
        <f t="shared" si="1000"/>
        <v>0</v>
      </c>
      <c r="C2136" s="89">
        <f t="shared" si="1014"/>
        <v>3.1009221856947988E-9</v>
      </c>
      <c r="D2136" s="90">
        <f t="shared" si="1001"/>
        <v>7205.03</v>
      </c>
      <c r="E2136" s="91">
        <f t="shared" si="1016"/>
        <v>7245.38</v>
      </c>
      <c r="F2136" s="92">
        <f t="shared" si="1017"/>
        <v>46955</v>
      </c>
      <c r="G2136" s="93">
        <f t="shared" si="1002"/>
        <v>5.6002542668107669E-3</v>
      </c>
      <c r="H2136" s="94">
        <f t="shared" si="1003"/>
        <v>47016</v>
      </c>
      <c r="I2136" s="94">
        <f t="shared" si="1004"/>
        <v>47016</v>
      </c>
      <c r="J2136" s="95">
        <f t="shared" si="1020"/>
        <v>21</v>
      </c>
      <c r="K2136" s="95">
        <f t="shared" si="1015"/>
        <v>19</v>
      </c>
      <c r="L2136" s="8">
        <f t="shared" si="1005"/>
        <v>1.0050655399999999</v>
      </c>
      <c r="M2136" s="96">
        <f t="shared" si="1006"/>
        <v>1.0056002500000001</v>
      </c>
      <c r="N2136" s="96">
        <f t="shared" si="1007"/>
        <v>1.4092087510333036</v>
      </c>
      <c r="O2136" s="89">
        <f t="shared" si="1008"/>
        <v>1.41634715</v>
      </c>
      <c r="P2136" s="89">
        <f t="shared" si="1009"/>
        <v>0</v>
      </c>
      <c r="Q2136" s="11">
        <f t="shared" si="1023"/>
        <v>0</v>
      </c>
      <c r="R2136" s="7">
        <f t="shared" si="1021"/>
        <v>0</v>
      </c>
      <c r="S2136" s="89">
        <f t="shared" si="1010"/>
        <v>0</v>
      </c>
      <c r="T2136" s="98">
        <f t="shared" si="1022"/>
        <v>8.5000000000000006E-2</v>
      </c>
      <c r="U2136" s="97">
        <f t="shared" si="1011"/>
        <v>41</v>
      </c>
      <c r="V2136" s="97">
        <v>252</v>
      </c>
      <c r="W2136" s="96">
        <f t="shared" si="1012"/>
        <v>1.013361411</v>
      </c>
      <c r="X2136" s="89">
        <f t="shared" si="1013"/>
        <v>0</v>
      </c>
      <c r="Y2136" s="137">
        <f t="shared" si="1018"/>
        <v>0</v>
      </c>
      <c r="Z2136" s="99" t="str">
        <f t="shared" si="1024"/>
        <v>J=</v>
      </c>
      <c r="AA2136" s="94">
        <f t="shared" si="1025"/>
        <v>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19"/>
        <v>47013</v>
      </c>
      <c r="B2137" s="89">
        <f t="shared" si="1000"/>
        <v>0</v>
      </c>
      <c r="C2137" s="89">
        <f t="shared" si="1014"/>
        <v>3.1009221856947988E-9</v>
      </c>
      <c r="D2137" s="90">
        <f t="shared" si="1001"/>
        <v>7205.03</v>
      </c>
      <c r="E2137" s="91">
        <f t="shared" si="1016"/>
        <v>7245.38</v>
      </c>
      <c r="F2137" s="92">
        <f t="shared" si="1017"/>
        <v>46955</v>
      </c>
      <c r="G2137" s="93">
        <f t="shared" si="1002"/>
        <v>5.6002542668107669E-3</v>
      </c>
      <c r="H2137" s="94">
        <f t="shared" si="1003"/>
        <v>47016</v>
      </c>
      <c r="I2137" s="94">
        <f t="shared" si="1004"/>
        <v>47016</v>
      </c>
      <c r="J2137" s="95">
        <f t="shared" si="1020"/>
        <v>21</v>
      </c>
      <c r="K2137" s="95">
        <f t="shared" si="1015"/>
        <v>19</v>
      </c>
      <c r="L2137" s="8">
        <f t="shared" si="1005"/>
        <v>1.0050655399999999</v>
      </c>
      <c r="M2137" s="96">
        <f t="shared" si="1006"/>
        <v>1.0056002500000001</v>
      </c>
      <c r="N2137" s="96">
        <f t="shared" si="1007"/>
        <v>1.4092087510333036</v>
      </c>
      <c r="O2137" s="89">
        <f t="shared" si="1008"/>
        <v>1.41634715</v>
      </c>
      <c r="P2137" s="89">
        <f t="shared" si="1009"/>
        <v>0</v>
      </c>
      <c r="Q2137" s="11">
        <f t="shared" si="1023"/>
        <v>0</v>
      </c>
      <c r="R2137" s="7">
        <f t="shared" si="1021"/>
        <v>0</v>
      </c>
      <c r="S2137" s="89">
        <f t="shared" si="1010"/>
        <v>0</v>
      </c>
      <c r="T2137" s="98">
        <f t="shared" si="1022"/>
        <v>8.5000000000000006E-2</v>
      </c>
      <c r="U2137" s="97">
        <f t="shared" si="1011"/>
        <v>41</v>
      </c>
      <c r="V2137" s="97">
        <v>252</v>
      </c>
      <c r="W2137" s="96">
        <f t="shared" si="1012"/>
        <v>1.013361411</v>
      </c>
      <c r="X2137" s="89">
        <f t="shared" si="1013"/>
        <v>0</v>
      </c>
      <c r="Y2137" s="137">
        <f t="shared" si="1018"/>
        <v>0</v>
      </c>
      <c r="Z2137" s="99" t="str">
        <f t="shared" si="1024"/>
        <v>J=</v>
      </c>
      <c r="AA2137" s="94">
        <f t="shared" si="1025"/>
        <v>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19"/>
        <v>47014</v>
      </c>
      <c r="B2138" s="89">
        <f t="shared" si="1000"/>
        <v>0</v>
      </c>
      <c r="C2138" s="89">
        <f t="shared" si="1014"/>
        <v>3.1009221856947988E-9</v>
      </c>
      <c r="D2138" s="90">
        <f t="shared" si="1001"/>
        <v>7205.03</v>
      </c>
      <c r="E2138" s="91">
        <f t="shared" si="1016"/>
        <v>7245.38</v>
      </c>
      <c r="F2138" s="92">
        <f t="shared" si="1017"/>
        <v>46955</v>
      </c>
      <c r="G2138" s="93">
        <f t="shared" si="1002"/>
        <v>5.6002542668107669E-3</v>
      </c>
      <c r="H2138" s="94">
        <f t="shared" si="1003"/>
        <v>47016</v>
      </c>
      <c r="I2138" s="94">
        <f t="shared" si="1004"/>
        <v>47016</v>
      </c>
      <c r="J2138" s="95">
        <f t="shared" si="1020"/>
        <v>21</v>
      </c>
      <c r="K2138" s="95">
        <f t="shared" si="1015"/>
        <v>19</v>
      </c>
      <c r="L2138" s="8">
        <f t="shared" si="1005"/>
        <v>1.0050655399999999</v>
      </c>
      <c r="M2138" s="96">
        <f t="shared" si="1006"/>
        <v>1.0056002500000001</v>
      </c>
      <c r="N2138" s="96">
        <f t="shared" si="1007"/>
        <v>1.4092087510333036</v>
      </c>
      <c r="O2138" s="89">
        <f t="shared" si="1008"/>
        <v>1.41634715</v>
      </c>
      <c r="P2138" s="89">
        <f t="shared" si="1009"/>
        <v>0</v>
      </c>
      <c r="Q2138" s="11">
        <f t="shared" si="1023"/>
        <v>0</v>
      </c>
      <c r="R2138" s="7">
        <f t="shared" si="1021"/>
        <v>0</v>
      </c>
      <c r="S2138" s="89">
        <f t="shared" si="1010"/>
        <v>0</v>
      </c>
      <c r="T2138" s="98">
        <f t="shared" si="1022"/>
        <v>8.5000000000000006E-2</v>
      </c>
      <c r="U2138" s="97">
        <f t="shared" si="1011"/>
        <v>41</v>
      </c>
      <c r="V2138" s="97">
        <v>252</v>
      </c>
      <c r="W2138" s="96">
        <f t="shared" si="1012"/>
        <v>1.013361411</v>
      </c>
      <c r="X2138" s="89">
        <f t="shared" si="1013"/>
        <v>0</v>
      </c>
      <c r="Y2138" s="137">
        <f t="shared" si="1018"/>
        <v>0</v>
      </c>
      <c r="Z2138" s="99" t="str">
        <f t="shared" si="1024"/>
        <v>J=</v>
      </c>
      <c r="AA2138" s="94">
        <f t="shared" si="1025"/>
        <v>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19"/>
        <v>47015</v>
      </c>
      <c r="B2139" s="89">
        <f t="shared" si="1000"/>
        <v>0</v>
      </c>
      <c r="C2139" s="89">
        <f t="shared" si="1014"/>
        <v>3.1009221856947988E-9</v>
      </c>
      <c r="D2139" s="90">
        <f t="shared" si="1001"/>
        <v>7205.03</v>
      </c>
      <c r="E2139" s="91">
        <f t="shared" si="1016"/>
        <v>7245.38</v>
      </c>
      <c r="F2139" s="92">
        <f t="shared" si="1017"/>
        <v>46955</v>
      </c>
      <c r="G2139" s="93">
        <f t="shared" si="1002"/>
        <v>5.6002542668107669E-3</v>
      </c>
      <c r="H2139" s="94">
        <f t="shared" si="1003"/>
        <v>47016</v>
      </c>
      <c r="I2139" s="94">
        <f t="shared" si="1004"/>
        <v>47016</v>
      </c>
      <c r="J2139" s="95">
        <f t="shared" si="1020"/>
        <v>21</v>
      </c>
      <c r="K2139" s="95">
        <f t="shared" si="1015"/>
        <v>20</v>
      </c>
      <c r="L2139" s="8">
        <f t="shared" si="1005"/>
        <v>1.00533286</v>
      </c>
      <c r="M2139" s="96">
        <f t="shared" si="1006"/>
        <v>1.0056002500000001</v>
      </c>
      <c r="N2139" s="96">
        <f t="shared" si="1007"/>
        <v>1.4092087510333036</v>
      </c>
      <c r="O2139" s="89">
        <f t="shared" si="1008"/>
        <v>1.4167238600000001</v>
      </c>
      <c r="P2139" s="89">
        <f t="shared" si="1009"/>
        <v>0</v>
      </c>
      <c r="Q2139" s="11">
        <f t="shared" si="1023"/>
        <v>0</v>
      </c>
      <c r="R2139" s="7">
        <f t="shared" si="1021"/>
        <v>0</v>
      </c>
      <c r="S2139" s="89">
        <f t="shared" si="1010"/>
        <v>0</v>
      </c>
      <c r="T2139" s="98">
        <f t="shared" si="1022"/>
        <v>8.5000000000000006E-2</v>
      </c>
      <c r="U2139" s="97">
        <f t="shared" si="1011"/>
        <v>42</v>
      </c>
      <c r="V2139" s="97">
        <v>252</v>
      </c>
      <c r="W2139" s="96">
        <f t="shared" si="1012"/>
        <v>1.0136895189999999</v>
      </c>
      <c r="X2139" s="89">
        <f t="shared" si="1013"/>
        <v>0</v>
      </c>
      <c r="Y2139" s="137">
        <f t="shared" si="1018"/>
        <v>0</v>
      </c>
      <c r="Z2139" s="99" t="str">
        <f t="shared" si="1024"/>
        <v>J=</v>
      </c>
      <c r="AA2139" s="94">
        <f t="shared" si="1025"/>
        <v>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19"/>
        <v>47016</v>
      </c>
      <c r="B2140" s="89">
        <f t="shared" si="1000"/>
        <v>0</v>
      </c>
      <c r="C2140" s="89">
        <f t="shared" si="1014"/>
        <v>3.1009221856947988E-9</v>
      </c>
      <c r="D2140" s="90">
        <f t="shared" si="1001"/>
        <v>7205.03</v>
      </c>
      <c r="E2140" s="91">
        <f t="shared" si="1016"/>
        <v>7245.38</v>
      </c>
      <c r="F2140" s="92">
        <f t="shared" si="1017"/>
        <v>46955</v>
      </c>
      <c r="G2140" s="93">
        <f t="shared" si="1002"/>
        <v>5.6002542668107669E-3</v>
      </c>
      <c r="H2140" s="94">
        <f t="shared" si="1003"/>
        <v>47046</v>
      </c>
      <c r="I2140" s="94">
        <f t="shared" si="1004"/>
        <v>47016</v>
      </c>
      <c r="J2140" s="95">
        <f t="shared" si="1020"/>
        <v>21</v>
      </c>
      <c r="K2140" s="95">
        <f t="shared" si="1015"/>
        <v>21</v>
      </c>
      <c r="L2140" s="8">
        <f t="shared" si="1005"/>
        <v>1.0056002500000001</v>
      </c>
      <c r="M2140" s="96">
        <f t="shared" si="1006"/>
        <v>1.0056002500000001</v>
      </c>
      <c r="N2140" s="96">
        <f t="shared" si="1007"/>
        <v>1.4092087510333036</v>
      </c>
      <c r="O2140" s="89">
        <f t="shared" si="1008"/>
        <v>1.41710067</v>
      </c>
      <c r="P2140" s="89">
        <f t="shared" si="1009"/>
        <v>0</v>
      </c>
      <c r="Q2140" s="11">
        <f t="shared" si="1023"/>
        <v>0</v>
      </c>
      <c r="R2140" s="7">
        <f t="shared" si="1021"/>
        <v>0</v>
      </c>
      <c r="S2140" s="89">
        <f t="shared" si="1010"/>
        <v>0</v>
      </c>
      <c r="T2140" s="98">
        <f t="shared" si="1022"/>
        <v>8.5000000000000006E-2</v>
      </c>
      <c r="U2140" s="97">
        <f t="shared" si="1011"/>
        <v>43</v>
      </c>
      <c r="V2140" s="97">
        <v>252</v>
      </c>
      <c r="W2140" s="96">
        <f t="shared" si="1012"/>
        <v>1.0140177340000001</v>
      </c>
      <c r="X2140" s="89">
        <f t="shared" si="1013"/>
        <v>0</v>
      </c>
      <c r="Y2140" s="137">
        <f t="shared" si="1018"/>
        <v>0</v>
      </c>
      <c r="Z2140" s="99" t="str">
        <f t="shared" si="1024"/>
        <v>J=</v>
      </c>
      <c r="AA2140" s="94">
        <f t="shared" si="1025"/>
        <v>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19"/>
        <v>47017</v>
      </c>
      <c r="B2141" s="89">
        <f t="shared" si="1000"/>
        <v>0</v>
      </c>
      <c r="C2141" s="89">
        <f t="shared" si="1014"/>
        <v>3.1009221856947988E-9</v>
      </c>
      <c r="D2141" s="90">
        <f t="shared" si="1001"/>
        <v>7205.03</v>
      </c>
      <c r="E2141" s="91">
        <f t="shared" si="1016"/>
        <v>7245.38</v>
      </c>
      <c r="F2141" s="92">
        <f t="shared" si="1017"/>
        <v>46985</v>
      </c>
      <c r="G2141" s="93">
        <f t="shared" si="1002"/>
        <v>5.6002542668107669E-3</v>
      </c>
      <c r="H2141" s="94">
        <f t="shared" si="1003"/>
        <v>47046</v>
      </c>
      <c r="I2141" s="94">
        <f t="shared" si="1004"/>
        <v>47046</v>
      </c>
      <c r="J2141" s="95">
        <f t="shared" si="1020"/>
        <v>21</v>
      </c>
      <c r="K2141" s="95">
        <f t="shared" si="1015"/>
        <v>1</v>
      </c>
      <c r="L2141" s="8">
        <f t="shared" si="1005"/>
        <v>1.0002659700000001</v>
      </c>
      <c r="M2141" s="96">
        <f t="shared" si="1006"/>
        <v>1.0056002500000001</v>
      </c>
      <c r="N2141" s="96">
        <f t="shared" si="1007"/>
        <v>1.417100672341278</v>
      </c>
      <c r="O2141" s="89">
        <f t="shared" si="1008"/>
        <v>1.41747757</v>
      </c>
      <c r="P2141" s="89">
        <f t="shared" si="1009"/>
        <v>0</v>
      </c>
      <c r="Q2141" s="11">
        <f t="shared" si="1023"/>
        <v>0</v>
      </c>
      <c r="R2141" s="7">
        <f t="shared" si="1021"/>
        <v>0</v>
      </c>
      <c r="S2141" s="89">
        <f t="shared" si="1010"/>
        <v>0</v>
      </c>
      <c r="T2141" s="98">
        <f t="shared" si="1022"/>
        <v>8.5000000000000006E-2</v>
      </c>
      <c r="U2141" s="97">
        <f t="shared" si="1011"/>
        <v>44</v>
      </c>
      <c r="V2141" s="97">
        <v>252</v>
      </c>
      <c r="W2141" s="96">
        <f t="shared" si="1012"/>
        <v>1.0143460559999999</v>
      </c>
      <c r="X2141" s="89">
        <f t="shared" si="1013"/>
        <v>0</v>
      </c>
      <c r="Y2141" s="137">
        <f t="shared" si="1018"/>
        <v>0</v>
      </c>
      <c r="Z2141" s="99" t="str">
        <f t="shared" si="1024"/>
        <v>J=</v>
      </c>
      <c r="AA2141" s="94">
        <f t="shared" si="1025"/>
        <v>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19"/>
        <v>47018</v>
      </c>
      <c r="B2142" s="89">
        <f t="shared" si="1000"/>
        <v>0</v>
      </c>
      <c r="C2142" s="89">
        <f t="shared" si="1014"/>
        <v>3.1009221856947988E-9</v>
      </c>
      <c r="D2142" s="90">
        <f t="shared" si="1001"/>
        <v>7205.03</v>
      </c>
      <c r="E2142" s="91">
        <f t="shared" si="1016"/>
        <v>7245.38</v>
      </c>
      <c r="F2142" s="92">
        <f t="shared" si="1017"/>
        <v>46985</v>
      </c>
      <c r="G2142" s="93">
        <f t="shared" si="1002"/>
        <v>5.6002542668107669E-3</v>
      </c>
      <c r="H2142" s="94">
        <f t="shared" si="1003"/>
        <v>47046</v>
      </c>
      <c r="I2142" s="94">
        <f t="shared" si="1004"/>
        <v>47046</v>
      </c>
      <c r="J2142" s="95">
        <f t="shared" si="1020"/>
        <v>21</v>
      </c>
      <c r="K2142" s="95">
        <f t="shared" si="1015"/>
        <v>2</v>
      </c>
      <c r="L2142" s="8">
        <f t="shared" si="1005"/>
        <v>1.0005320099999999</v>
      </c>
      <c r="M2142" s="96">
        <f t="shared" si="1006"/>
        <v>1.0056002500000001</v>
      </c>
      <c r="N2142" s="96">
        <f t="shared" si="1007"/>
        <v>1.417100672341278</v>
      </c>
      <c r="O2142" s="89">
        <f t="shared" si="1008"/>
        <v>1.41785458</v>
      </c>
      <c r="P2142" s="89">
        <f t="shared" si="1009"/>
        <v>0</v>
      </c>
      <c r="Q2142" s="11">
        <f t="shared" si="1023"/>
        <v>0</v>
      </c>
      <c r="R2142" s="7">
        <f t="shared" si="1021"/>
        <v>0</v>
      </c>
      <c r="S2142" s="89">
        <f t="shared" si="1010"/>
        <v>0</v>
      </c>
      <c r="T2142" s="98">
        <f t="shared" si="1022"/>
        <v>8.5000000000000006E-2</v>
      </c>
      <c r="U2142" s="97">
        <f t="shared" si="1011"/>
        <v>45</v>
      </c>
      <c r="V2142" s="97">
        <v>252</v>
      </c>
      <c r="W2142" s="96">
        <f t="shared" si="1012"/>
        <v>1.0146744830000001</v>
      </c>
      <c r="X2142" s="89">
        <f t="shared" si="1013"/>
        <v>0</v>
      </c>
      <c r="Y2142" s="137">
        <f t="shared" si="1018"/>
        <v>0</v>
      </c>
      <c r="Z2142" s="99" t="str">
        <f t="shared" si="1024"/>
        <v>J=</v>
      </c>
      <c r="AA2142" s="94">
        <f t="shared" si="1025"/>
        <v>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19"/>
        <v>47019</v>
      </c>
      <c r="B2143" s="89">
        <f t="shared" si="1000"/>
        <v>0</v>
      </c>
      <c r="C2143" s="89">
        <f t="shared" si="1014"/>
        <v>3.1009221856947988E-9</v>
      </c>
      <c r="D2143" s="90">
        <f t="shared" si="1001"/>
        <v>7205.03</v>
      </c>
      <c r="E2143" s="91">
        <f t="shared" si="1016"/>
        <v>7245.38</v>
      </c>
      <c r="F2143" s="92">
        <f t="shared" si="1017"/>
        <v>46985</v>
      </c>
      <c r="G2143" s="93">
        <f t="shared" si="1002"/>
        <v>5.6002542668107669E-3</v>
      </c>
      <c r="H2143" s="94">
        <f t="shared" si="1003"/>
        <v>47046</v>
      </c>
      <c r="I2143" s="94">
        <f t="shared" si="1004"/>
        <v>47046</v>
      </c>
      <c r="J2143" s="95">
        <f t="shared" si="1020"/>
        <v>21</v>
      </c>
      <c r="K2143" s="95">
        <f t="shared" si="1015"/>
        <v>3</v>
      </c>
      <c r="L2143" s="8">
        <f t="shared" si="1005"/>
        <v>1.00079812</v>
      </c>
      <c r="M2143" s="96">
        <f t="shared" si="1006"/>
        <v>1.0056002500000001</v>
      </c>
      <c r="N2143" s="96">
        <f t="shared" si="1007"/>
        <v>1.417100672341278</v>
      </c>
      <c r="O2143" s="89">
        <f t="shared" si="1008"/>
        <v>1.4182316800000001</v>
      </c>
      <c r="P2143" s="89">
        <f t="shared" si="1009"/>
        <v>0</v>
      </c>
      <c r="Q2143" s="11">
        <f t="shared" si="1023"/>
        <v>0</v>
      </c>
      <c r="R2143" s="7">
        <f t="shared" si="1021"/>
        <v>0</v>
      </c>
      <c r="S2143" s="89">
        <f t="shared" si="1010"/>
        <v>0</v>
      </c>
      <c r="T2143" s="98">
        <f t="shared" si="1022"/>
        <v>8.5000000000000006E-2</v>
      </c>
      <c r="U2143" s="97">
        <f t="shared" si="1011"/>
        <v>46</v>
      </c>
      <c r="V2143" s="97">
        <v>252</v>
      </c>
      <c r="W2143" s="96">
        <f t="shared" si="1012"/>
        <v>1.015003017</v>
      </c>
      <c r="X2143" s="89">
        <f t="shared" si="1013"/>
        <v>0</v>
      </c>
      <c r="Y2143" s="137">
        <f t="shared" si="1018"/>
        <v>0</v>
      </c>
      <c r="Z2143" s="99" t="str">
        <f t="shared" si="1024"/>
        <v>J=</v>
      </c>
      <c r="AA2143" s="94">
        <f t="shared" si="1025"/>
        <v>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19"/>
        <v>47020</v>
      </c>
      <c r="B2144" s="89">
        <f t="shared" si="1000"/>
        <v>0</v>
      </c>
      <c r="C2144" s="89">
        <f t="shared" si="1014"/>
        <v>3.1009221856947988E-9</v>
      </c>
      <c r="D2144" s="90">
        <f t="shared" si="1001"/>
        <v>7205.03</v>
      </c>
      <c r="E2144" s="91">
        <f t="shared" si="1016"/>
        <v>7245.38</v>
      </c>
      <c r="F2144" s="92">
        <f t="shared" si="1017"/>
        <v>46985</v>
      </c>
      <c r="G2144" s="93">
        <f t="shared" si="1002"/>
        <v>5.6002542668107669E-3</v>
      </c>
      <c r="H2144" s="94">
        <f t="shared" si="1003"/>
        <v>47046</v>
      </c>
      <c r="I2144" s="94">
        <f t="shared" si="1004"/>
        <v>47046</v>
      </c>
      <c r="J2144" s="95">
        <f t="shared" si="1020"/>
        <v>21</v>
      </c>
      <c r="K2144" s="95">
        <f t="shared" si="1015"/>
        <v>3</v>
      </c>
      <c r="L2144" s="8">
        <f t="shared" si="1005"/>
        <v>1.00079812</v>
      </c>
      <c r="M2144" s="96">
        <f t="shared" si="1006"/>
        <v>1.0056002500000001</v>
      </c>
      <c r="N2144" s="96">
        <f t="shared" si="1007"/>
        <v>1.417100672341278</v>
      </c>
      <c r="O2144" s="89">
        <f t="shared" si="1008"/>
        <v>1.4182316800000001</v>
      </c>
      <c r="P2144" s="89">
        <f t="shared" si="1009"/>
        <v>0</v>
      </c>
      <c r="Q2144" s="11">
        <f t="shared" si="1023"/>
        <v>0</v>
      </c>
      <c r="R2144" s="7">
        <f t="shared" si="1021"/>
        <v>0</v>
      </c>
      <c r="S2144" s="89">
        <f t="shared" si="1010"/>
        <v>0</v>
      </c>
      <c r="T2144" s="98">
        <f t="shared" si="1022"/>
        <v>8.5000000000000006E-2</v>
      </c>
      <c r="U2144" s="97">
        <f t="shared" si="1011"/>
        <v>46</v>
      </c>
      <c r="V2144" s="97">
        <v>252</v>
      </c>
      <c r="W2144" s="96">
        <f t="shared" si="1012"/>
        <v>1.015003017</v>
      </c>
      <c r="X2144" s="89">
        <f t="shared" si="1013"/>
        <v>0</v>
      </c>
      <c r="Y2144" s="137">
        <f t="shared" si="1018"/>
        <v>0</v>
      </c>
      <c r="Z2144" s="99" t="str">
        <f t="shared" si="1024"/>
        <v>J=</v>
      </c>
      <c r="AA2144" s="94">
        <f t="shared" si="1025"/>
        <v>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19"/>
        <v>47021</v>
      </c>
      <c r="B2145" s="89">
        <f t="shared" si="1000"/>
        <v>0</v>
      </c>
      <c r="C2145" s="89">
        <f t="shared" si="1014"/>
        <v>3.1009221856947988E-9</v>
      </c>
      <c r="D2145" s="90">
        <f t="shared" si="1001"/>
        <v>7205.03</v>
      </c>
      <c r="E2145" s="91">
        <f t="shared" si="1016"/>
        <v>7245.38</v>
      </c>
      <c r="F2145" s="92">
        <f t="shared" si="1017"/>
        <v>46985</v>
      </c>
      <c r="G2145" s="93">
        <f t="shared" si="1002"/>
        <v>5.6002542668107669E-3</v>
      </c>
      <c r="H2145" s="94">
        <f t="shared" si="1003"/>
        <v>47046</v>
      </c>
      <c r="I2145" s="94">
        <f t="shared" si="1004"/>
        <v>47046</v>
      </c>
      <c r="J2145" s="95">
        <f t="shared" si="1020"/>
        <v>21</v>
      </c>
      <c r="K2145" s="95">
        <f t="shared" si="1015"/>
        <v>3</v>
      </c>
      <c r="L2145" s="8">
        <f t="shared" si="1005"/>
        <v>1.00079812</v>
      </c>
      <c r="M2145" s="96">
        <f t="shared" si="1006"/>
        <v>1.0056002500000001</v>
      </c>
      <c r="N2145" s="96">
        <f t="shared" si="1007"/>
        <v>1.417100672341278</v>
      </c>
      <c r="O2145" s="89">
        <f t="shared" si="1008"/>
        <v>1.4182316800000001</v>
      </c>
      <c r="P2145" s="89">
        <f t="shared" si="1009"/>
        <v>0</v>
      </c>
      <c r="Q2145" s="11">
        <f t="shared" si="1023"/>
        <v>0</v>
      </c>
      <c r="R2145" s="7">
        <f t="shared" si="1021"/>
        <v>0</v>
      </c>
      <c r="S2145" s="89">
        <f t="shared" si="1010"/>
        <v>0</v>
      </c>
      <c r="T2145" s="98">
        <f t="shared" si="1022"/>
        <v>8.5000000000000006E-2</v>
      </c>
      <c r="U2145" s="97">
        <f t="shared" si="1011"/>
        <v>46</v>
      </c>
      <c r="V2145" s="97">
        <v>252</v>
      </c>
      <c r="W2145" s="96">
        <f t="shared" si="1012"/>
        <v>1.015003017</v>
      </c>
      <c r="X2145" s="89">
        <f t="shared" si="1013"/>
        <v>0</v>
      </c>
      <c r="Y2145" s="137">
        <f t="shared" si="1018"/>
        <v>0</v>
      </c>
      <c r="Z2145" s="99" t="str">
        <f t="shared" si="1024"/>
        <v>J=</v>
      </c>
      <c r="AA2145" s="94">
        <f t="shared" si="1025"/>
        <v>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19"/>
        <v>47022</v>
      </c>
      <c r="B2146" s="89">
        <f t="shared" ref="B2146:B2209" si="1026">(P2146+X2146)</f>
        <v>0</v>
      </c>
      <c r="C2146" s="89">
        <f t="shared" si="1014"/>
        <v>3.1009221856947988E-9</v>
      </c>
      <c r="D2146" s="90">
        <f t="shared" ref="D2146:D2209" si="1027">IF(E2146=E2145,D2145,E2145)</f>
        <v>7205.03</v>
      </c>
      <c r="E2146" s="91">
        <f t="shared" si="1016"/>
        <v>7245.38</v>
      </c>
      <c r="F2146" s="92">
        <f t="shared" si="1017"/>
        <v>46985</v>
      </c>
      <c r="G2146" s="93">
        <f t="shared" ref="G2146:G2209" si="1028">(E2146/D2146)-1</f>
        <v>5.6002542668107669E-3</v>
      </c>
      <c r="H2146" s="94">
        <f t="shared" ref="H2146:H2209" si="1029">IF(DAY(A2146)=H$9,VLOOKUP(A2146,AH$118:AN$450,4),H2145)</f>
        <v>47046</v>
      </c>
      <c r="I2146" s="94">
        <f t="shared" ref="I2146:I2209" si="1030">IF(A2146&gt;I2145,H2146,I2145)</f>
        <v>47046</v>
      </c>
      <c r="J2146" s="95">
        <f t="shared" si="1020"/>
        <v>21</v>
      </c>
      <c r="K2146" s="95">
        <f t="shared" si="1015"/>
        <v>4</v>
      </c>
      <c r="L2146" s="8">
        <f t="shared" ref="L2146:L2209" si="1031">IF(E2146&lt;D2146,1,TRUNC((E2146/D2146)^TRUNC((K2146/J2146),9),8))</f>
        <v>1.0010642999999999</v>
      </c>
      <c r="M2146" s="96">
        <f t="shared" ref="M2146:M2209" si="1032">IF(I2146&gt;I2145,L2145,M2145)</f>
        <v>1.0056002500000001</v>
      </c>
      <c r="N2146" s="96">
        <f t="shared" ref="N2146:N2209" si="1033">IF(I2146&gt;I2145,N2145*M2146,N2145)</f>
        <v>1.417100672341278</v>
      </c>
      <c r="O2146" s="89">
        <f t="shared" ref="O2146:O2209" si="1034">TRUNC(TRUNC((L2146*N2146),15),8)</f>
        <v>1.41860889</v>
      </c>
      <c r="P2146" s="89">
        <f t="shared" ref="P2146:P2209" si="1035">TRUNC(C2146*O2146,8)</f>
        <v>0</v>
      </c>
      <c r="Q2146" s="11">
        <f t="shared" si="1023"/>
        <v>0</v>
      </c>
      <c r="R2146" s="7">
        <f t="shared" si="1021"/>
        <v>0</v>
      </c>
      <c r="S2146" s="89">
        <f t="shared" ref="S2146:S2209" si="1036">IF(R2146&gt;0,TRUNC(R2146*P2146,8),0)</f>
        <v>0</v>
      </c>
      <c r="T2146" s="98">
        <f t="shared" si="1022"/>
        <v>8.5000000000000006E-2</v>
      </c>
      <c r="U2146" s="97">
        <f t="shared" ref="U2146:U2209" si="1037">IF(Q2145&gt;0,1,IF(K2146=K2145,U2145,U2145+1))</f>
        <v>47</v>
      </c>
      <c r="V2146" s="97">
        <v>252</v>
      </c>
      <c r="W2146" s="96">
        <f t="shared" ref="W2146:W2209" si="1038">ROUND((1+T2146)^TRUNC((U2146/V2146),9),9)</f>
        <v>1.0153316569999999</v>
      </c>
      <c r="X2146" s="89">
        <f t="shared" ref="X2146:X2209" si="1039">TRUNC((P2146*(W2146-1)),8)</f>
        <v>0</v>
      </c>
      <c r="Y2146" s="137">
        <f t="shared" si="1018"/>
        <v>0</v>
      </c>
      <c r="Z2146" s="99" t="str">
        <f t="shared" si="1024"/>
        <v>J=</v>
      </c>
      <c r="AA2146" s="94">
        <f t="shared" si="1025"/>
        <v>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19"/>
        <v>47023</v>
      </c>
      <c r="B2147" s="89">
        <f t="shared" si="1026"/>
        <v>0</v>
      </c>
      <c r="C2147" s="89">
        <f t="shared" si="1014"/>
        <v>3.1009221856947988E-9</v>
      </c>
      <c r="D2147" s="90">
        <f t="shared" si="1027"/>
        <v>7205.03</v>
      </c>
      <c r="E2147" s="91">
        <f t="shared" si="1016"/>
        <v>7245.38</v>
      </c>
      <c r="F2147" s="92">
        <f t="shared" si="1017"/>
        <v>46985</v>
      </c>
      <c r="G2147" s="93">
        <f t="shared" si="1028"/>
        <v>5.6002542668107669E-3</v>
      </c>
      <c r="H2147" s="94">
        <f t="shared" si="1029"/>
        <v>47046</v>
      </c>
      <c r="I2147" s="94">
        <f t="shared" si="1030"/>
        <v>47046</v>
      </c>
      <c r="J2147" s="95">
        <f t="shared" si="1020"/>
        <v>21</v>
      </c>
      <c r="K2147" s="95">
        <f t="shared" si="1015"/>
        <v>5</v>
      </c>
      <c r="L2147" s="8">
        <f t="shared" si="1031"/>
        <v>1.00133055</v>
      </c>
      <c r="M2147" s="96">
        <f t="shared" si="1032"/>
        <v>1.0056002500000001</v>
      </c>
      <c r="N2147" s="96">
        <f t="shared" si="1033"/>
        <v>1.417100672341278</v>
      </c>
      <c r="O2147" s="89">
        <f t="shared" si="1034"/>
        <v>1.41898619</v>
      </c>
      <c r="P2147" s="89">
        <f t="shared" si="1035"/>
        <v>0</v>
      </c>
      <c r="Q2147" s="11">
        <f t="shared" si="1023"/>
        <v>0</v>
      </c>
      <c r="R2147" s="7">
        <f t="shared" si="1021"/>
        <v>0</v>
      </c>
      <c r="S2147" s="89">
        <f t="shared" si="1036"/>
        <v>0</v>
      </c>
      <c r="T2147" s="98">
        <f t="shared" si="1022"/>
        <v>8.5000000000000006E-2</v>
      </c>
      <c r="U2147" s="97">
        <f t="shared" si="1037"/>
        <v>48</v>
      </c>
      <c r="V2147" s="97">
        <v>252</v>
      </c>
      <c r="W2147" s="96">
        <f t="shared" si="1038"/>
        <v>1.0156604039999999</v>
      </c>
      <c r="X2147" s="89">
        <f t="shared" si="1039"/>
        <v>0</v>
      </c>
      <c r="Y2147" s="137">
        <f t="shared" si="1018"/>
        <v>0</v>
      </c>
      <c r="Z2147" s="99" t="str">
        <f t="shared" si="1024"/>
        <v>J=</v>
      </c>
      <c r="AA2147" s="94">
        <f t="shared" si="1025"/>
        <v>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19"/>
        <v>47024</v>
      </c>
      <c r="B2148" s="89">
        <f t="shared" si="1026"/>
        <v>0</v>
      </c>
      <c r="C2148" s="89">
        <f t="shared" si="1014"/>
        <v>3.1009221856947988E-9</v>
      </c>
      <c r="D2148" s="90">
        <f t="shared" si="1027"/>
        <v>7205.03</v>
      </c>
      <c r="E2148" s="91">
        <f t="shared" si="1016"/>
        <v>7245.38</v>
      </c>
      <c r="F2148" s="92">
        <f t="shared" si="1017"/>
        <v>46985</v>
      </c>
      <c r="G2148" s="93">
        <f t="shared" si="1028"/>
        <v>5.6002542668107669E-3</v>
      </c>
      <c r="H2148" s="94">
        <f t="shared" si="1029"/>
        <v>47046</v>
      </c>
      <c r="I2148" s="94">
        <f t="shared" si="1030"/>
        <v>47046</v>
      </c>
      <c r="J2148" s="95">
        <f t="shared" si="1020"/>
        <v>21</v>
      </c>
      <c r="K2148" s="95">
        <f t="shared" si="1015"/>
        <v>6</v>
      </c>
      <c r="L2148" s="8">
        <f t="shared" si="1031"/>
        <v>1.0015968799999999</v>
      </c>
      <c r="M2148" s="96">
        <f t="shared" si="1032"/>
        <v>1.0056002500000001</v>
      </c>
      <c r="N2148" s="96">
        <f t="shared" si="1033"/>
        <v>1.417100672341278</v>
      </c>
      <c r="O2148" s="89">
        <f t="shared" si="1034"/>
        <v>1.41936361</v>
      </c>
      <c r="P2148" s="89">
        <f t="shared" si="1035"/>
        <v>0</v>
      </c>
      <c r="Q2148" s="11">
        <f t="shared" si="1023"/>
        <v>0</v>
      </c>
      <c r="R2148" s="7">
        <f t="shared" si="1021"/>
        <v>0</v>
      </c>
      <c r="S2148" s="89">
        <f t="shared" si="1036"/>
        <v>0</v>
      </c>
      <c r="T2148" s="98">
        <f t="shared" si="1022"/>
        <v>8.5000000000000006E-2</v>
      </c>
      <c r="U2148" s="97">
        <f t="shared" si="1037"/>
        <v>49</v>
      </c>
      <c r="V2148" s="97">
        <v>252</v>
      </c>
      <c r="W2148" s="96">
        <f t="shared" si="1038"/>
        <v>1.015989257</v>
      </c>
      <c r="X2148" s="89">
        <f t="shared" si="1039"/>
        <v>0</v>
      </c>
      <c r="Y2148" s="137">
        <f t="shared" si="1018"/>
        <v>0</v>
      </c>
      <c r="Z2148" s="99" t="str">
        <f t="shared" si="1024"/>
        <v>J=</v>
      </c>
      <c r="AA2148" s="94">
        <f t="shared" si="1025"/>
        <v>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19"/>
        <v>47025</v>
      </c>
      <c r="B2149" s="89">
        <f t="shared" si="1026"/>
        <v>0</v>
      </c>
      <c r="C2149" s="89">
        <f t="shared" si="1014"/>
        <v>3.1009221856947988E-9</v>
      </c>
      <c r="D2149" s="90">
        <f t="shared" si="1027"/>
        <v>7205.03</v>
      </c>
      <c r="E2149" s="91">
        <f t="shared" si="1016"/>
        <v>7245.38</v>
      </c>
      <c r="F2149" s="92">
        <f t="shared" si="1017"/>
        <v>46985</v>
      </c>
      <c r="G2149" s="93">
        <f t="shared" si="1028"/>
        <v>5.6002542668107669E-3</v>
      </c>
      <c r="H2149" s="94">
        <f t="shared" si="1029"/>
        <v>47046</v>
      </c>
      <c r="I2149" s="94">
        <f t="shared" si="1030"/>
        <v>47046</v>
      </c>
      <c r="J2149" s="95">
        <f t="shared" si="1020"/>
        <v>21</v>
      </c>
      <c r="K2149" s="95">
        <f t="shared" si="1015"/>
        <v>7</v>
      </c>
      <c r="L2149" s="8">
        <f t="shared" si="1031"/>
        <v>1.0018632700000001</v>
      </c>
      <c r="M2149" s="96">
        <f t="shared" si="1032"/>
        <v>1.0056002500000001</v>
      </c>
      <c r="N2149" s="96">
        <f t="shared" si="1033"/>
        <v>1.417100672341278</v>
      </c>
      <c r="O2149" s="89">
        <f t="shared" si="1034"/>
        <v>1.4197411099999999</v>
      </c>
      <c r="P2149" s="89">
        <f t="shared" si="1035"/>
        <v>0</v>
      </c>
      <c r="Q2149" s="11">
        <f t="shared" si="1023"/>
        <v>0</v>
      </c>
      <c r="R2149" s="7">
        <f t="shared" si="1021"/>
        <v>0</v>
      </c>
      <c r="S2149" s="89">
        <f t="shared" si="1036"/>
        <v>0</v>
      </c>
      <c r="T2149" s="98">
        <f t="shared" si="1022"/>
        <v>8.5000000000000006E-2</v>
      </c>
      <c r="U2149" s="97">
        <f t="shared" si="1037"/>
        <v>50</v>
      </c>
      <c r="V2149" s="97">
        <v>252</v>
      </c>
      <c r="W2149" s="96">
        <f t="shared" si="1038"/>
        <v>1.0163182159999999</v>
      </c>
      <c r="X2149" s="89">
        <f t="shared" si="1039"/>
        <v>0</v>
      </c>
      <c r="Y2149" s="137">
        <f t="shared" si="1018"/>
        <v>0</v>
      </c>
      <c r="Z2149" s="99" t="str">
        <f t="shared" si="1024"/>
        <v>J=</v>
      </c>
      <c r="AA2149" s="94">
        <f t="shared" si="1025"/>
        <v>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19"/>
        <v>47026</v>
      </c>
      <c r="B2150" s="89">
        <f t="shared" si="1026"/>
        <v>0</v>
      </c>
      <c r="C2150" s="89">
        <f t="shared" si="1014"/>
        <v>3.1009221856947988E-9</v>
      </c>
      <c r="D2150" s="90">
        <f t="shared" si="1027"/>
        <v>7205.03</v>
      </c>
      <c r="E2150" s="91">
        <f t="shared" si="1016"/>
        <v>7245.38</v>
      </c>
      <c r="F2150" s="92">
        <f t="shared" si="1017"/>
        <v>46985</v>
      </c>
      <c r="G2150" s="93">
        <f t="shared" si="1028"/>
        <v>5.6002542668107669E-3</v>
      </c>
      <c r="H2150" s="94">
        <f t="shared" si="1029"/>
        <v>47046</v>
      </c>
      <c r="I2150" s="94">
        <f t="shared" si="1030"/>
        <v>47046</v>
      </c>
      <c r="J2150" s="95">
        <f t="shared" si="1020"/>
        <v>21</v>
      </c>
      <c r="K2150" s="95">
        <f t="shared" si="1015"/>
        <v>8</v>
      </c>
      <c r="L2150" s="8">
        <f t="shared" si="1031"/>
        <v>1.00212974</v>
      </c>
      <c r="M2150" s="96">
        <f t="shared" si="1032"/>
        <v>1.0056002500000001</v>
      </c>
      <c r="N2150" s="96">
        <f t="shared" si="1033"/>
        <v>1.417100672341278</v>
      </c>
      <c r="O2150" s="89">
        <f t="shared" si="1034"/>
        <v>1.4201187200000001</v>
      </c>
      <c r="P2150" s="89">
        <f t="shared" si="1035"/>
        <v>0</v>
      </c>
      <c r="Q2150" s="11">
        <f t="shared" si="1023"/>
        <v>0</v>
      </c>
      <c r="R2150" s="7">
        <f t="shared" si="1021"/>
        <v>0</v>
      </c>
      <c r="S2150" s="89">
        <f t="shared" si="1036"/>
        <v>0</v>
      </c>
      <c r="T2150" s="98">
        <f t="shared" si="1022"/>
        <v>8.5000000000000006E-2</v>
      </c>
      <c r="U2150" s="97">
        <f t="shared" si="1037"/>
        <v>51</v>
      </c>
      <c r="V2150" s="97">
        <v>252</v>
      </c>
      <c r="W2150" s="96">
        <f t="shared" si="1038"/>
        <v>1.016647283</v>
      </c>
      <c r="X2150" s="89">
        <f t="shared" si="1039"/>
        <v>0</v>
      </c>
      <c r="Y2150" s="137">
        <f t="shared" si="1018"/>
        <v>0</v>
      </c>
      <c r="Z2150" s="99" t="str">
        <f t="shared" si="1024"/>
        <v>J=</v>
      </c>
      <c r="AA2150" s="94">
        <f t="shared" si="1025"/>
        <v>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19"/>
        <v>47027</v>
      </c>
      <c r="B2151" s="89">
        <f t="shared" si="1026"/>
        <v>0</v>
      </c>
      <c r="C2151" s="89">
        <f t="shared" si="1014"/>
        <v>3.1009221856947988E-9</v>
      </c>
      <c r="D2151" s="90">
        <f t="shared" si="1027"/>
        <v>7205.03</v>
      </c>
      <c r="E2151" s="91">
        <f t="shared" si="1016"/>
        <v>7245.38</v>
      </c>
      <c r="F2151" s="92">
        <f t="shared" si="1017"/>
        <v>46985</v>
      </c>
      <c r="G2151" s="93">
        <f t="shared" si="1028"/>
        <v>5.6002542668107669E-3</v>
      </c>
      <c r="H2151" s="94">
        <f t="shared" si="1029"/>
        <v>47046</v>
      </c>
      <c r="I2151" s="94">
        <f t="shared" si="1030"/>
        <v>47046</v>
      </c>
      <c r="J2151" s="95">
        <f t="shared" si="1020"/>
        <v>21</v>
      </c>
      <c r="K2151" s="95">
        <f t="shared" si="1015"/>
        <v>8</v>
      </c>
      <c r="L2151" s="8">
        <f t="shared" si="1031"/>
        <v>1.00212974</v>
      </c>
      <c r="M2151" s="96">
        <f t="shared" si="1032"/>
        <v>1.0056002500000001</v>
      </c>
      <c r="N2151" s="96">
        <f t="shared" si="1033"/>
        <v>1.417100672341278</v>
      </c>
      <c r="O2151" s="89">
        <f t="shared" si="1034"/>
        <v>1.4201187200000001</v>
      </c>
      <c r="P2151" s="89">
        <f t="shared" si="1035"/>
        <v>0</v>
      </c>
      <c r="Q2151" s="11">
        <f t="shared" si="1023"/>
        <v>0</v>
      </c>
      <c r="R2151" s="7">
        <f t="shared" si="1021"/>
        <v>0</v>
      </c>
      <c r="S2151" s="89">
        <f t="shared" si="1036"/>
        <v>0</v>
      </c>
      <c r="T2151" s="98">
        <f t="shared" si="1022"/>
        <v>8.5000000000000006E-2</v>
      </c>
      <c r="U2151" s="97">
        <f t="shared" si="1037"/>
        <v>51</v>
      </c>
      <c r="V2151" s="97">
        <v>252</v>
      </c>
      <c r="W2151" s="96">
        <f t="shared" si="1038"/>
        <v>1.016647283</v>
      </c>
      <c r="X2151" s="89">
        <f t="shared" si="1039"/>
        <v>0</v>
      </c>
      <c r="Y2151" s="137">
        <f t="shared" si="1018"/>
        <v>0</v>
      </c>
      <c r="Z2151" s="99" t="str">
        <f t="shared" si="1024"/>
        <v>J=</v>
      </c>
      <c r="AA2151" s="94">
        <f t="shared" si="1025"/>
        <v>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19"/>
        <v>47028</v>
      </c>
      <c r="B2152" s="89">
        <f t="shared" si="1026"/>
        <v>0</v>
      </c>
      <c r="C2152" s="89">
        <f t="shared" si="1014"/>
        <v>3.1009221856947988E-9</v>
      </c>
      <c r="D2152" s="90">
        <f t="shared" si="1027"/>
        <v>7205.03</v>
      </c>
      <c r="E2152" s="91">
        <f t="shared" si="1016"/>
        <v>7245.38</v>
      </c>
      <c r="F2152" s="92">
        <f t="shared" si="1017"/>
        <v>46985</v>
      </c>
      <c r="G2152" s="93">
        <f t="shared" si="1028"/>
        <v>5.6002542668107669E-3</v>
      </c>
      <c r="H2152" s="94">
        <f t="shared" si="1029"/>
        <v>47046</v>
      </c>
      <c r="I2152" s="94">
        <f t="shared" si="1030"/>
        <v>47046</v>
      </c>
      <c r="J2152" s="95">
        <f t="shared" si="1020"/>
        <v>21</v>
      </c>
      <c r="K2152" s="95">
        <f t="shared" si="1015"/>
        <v>8</v>
      </c>
      <c r="L2152" s="8">
        <f t="shared" si="1031"/>
        <v>1.00212974</v>
      </c>
      <c r="M2152" s="96">
        <f t="shared" si="1032"/>
        <v>1.0056002500000001</v>
      </c>
      <c r="N2152" s="96">
        <f t="shared" si="1033"/>
        <v>1.417100672341278</v>
      </c>
      <c r="O2152" s="89">
        <f t="shared" si="1034"/>
        <v>1.4201187200000001</v>
      </c>
      <c r="P2152" s="89">
        <f t="shared" si="1035"/>
        <v>0</v>
      </c>
      <c r="Q2152" s="11">
        <f t="shared" si="1023"/>
        <v>0</v>
      </c>
      <c r="R2152" s="7">
        <f t="shared" si="1021"/>
        <v>0</v>
      </c>
      <c r="S2152" s="89">
        <f t="shared" si="1036"/>
        <v>0</v>
      </c>
      <c r="T2152" s="98">
        <f t="shared" si="1022"/>
        <v>8.5000000000000006E-2</v>
      </c>
      <c r="U2152" s="97">
        <f t="shared" si="1037"/>
        <v>51</v>
      </c>
      <c r="V2152" s="97">
        <v>252</v>
      </c>
      <c r="W2152" s="96">
        <f t="shared" si="1038"/>
        <v>1.016647283</v>
      </c>
      <c r="X2152" s="89">
        <f t="shared" si="1039"/>
        <v>0</v>
      </c>
      <c r="Y2152" s="137">
        <f t="shared" si="1018"/>
        <v>0</v>
      </c>
      <c r="Z2152" s="99" t="str">
        <f t="shared" si="1024"/>
        <v>J=</v>
      </c>
      <c r="AA2152" s="94">
        <f t="shared" si="1025"/>
        <v>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19"/>
        <v>47029</v>
      </c>
      <c r="B2153" s="89">
        <f t="shared" si="1026"/>
        <v>0</v>
      </c>
      <c r="C2153" s="89">
        <f t="shared" si="1014"/>
        <v>3.1009221856947988E-9</v>
      </c>
      <c r="D2153" s="90">
        <f t="shared" si="1027"/>
        <v>7205.03</v>
      </c>
      <c r="E2153" s="91">
        <f t="shared" si="1016"/>
        <v>7245.38</v>
      </c>
      <c r="F2153" s="92">
        <f t="shared" si="1017"/>
        <v>46985</v>
      </c>
      <c r="G2153" s="93">
        <f t="shared" si="1028"/>
        <v>5.6002542668107669E-3</v>
      </c>
      <c r="H2153" s="94">
        <f t="shared" si="1029"/>
        <v>47046</v>
      </c>
      <c r="I2153" s="94">
        <f t="shared" si="1030"/>
        <v>47046</v>
      </c>
      <c r="J2153" s="95">
        <f t="shared" si="1020"/>
        <v>21</v>
      </c>
      <c r="K2153" s="95">
        <f t="shared" si="1015"/>
        <v>9</v>
      </c>
      <c r="L2153" s="8">
        <f t="shared" si="1031"/>
        <v>1.00239627</v>
      </c>
      <c r="M2153" s="96">
        <f t="shared" si="1032"/>
        <v>1.0056002500000001</v>
      </c>
      <c r="N2153" s="96">
        <f t="shared" si="1033"/>
        <v>1.417100672341278</v>
      </c>
      <c r="O2153" s="89">
        <f t="shared" si="1034"/>
        <v>1.4204964200000001</v>
      </c>
      <c r="P2153" s="89">
        <f t="shared" si="1035"/>
        <v>0</v>
      </c>
      <c r="Q2153" s="11">
        <f t="shared" si="1023"/>
        <v>0</v>
      </c>
      <c r="R2153" s="7">
        <f t="shared" si="1021"/>
        <v>0</v>
      </c>
      <c r="S2153" s="89">
        <f t="shared" si="1036"/>
        <v>0</v>
      </c>
      <c r="T2153" s="98">
        <f t="shared" si="1022"/>
        <v>8.5000000000000006E-2</v>
      </c>
      <c r="U2153" s="97">
        <f t="shared" si="1037"/>
        <v>52</v>
      </c>
      <c r="V2153" s="97">
        <v>252</v>
      </c>
      <c r="W2153" s="96">
        <f t="shared" si="1038"/>
        <v>1.016976455</v>
      </c>
      <c r="X2153" s="89">
        <f t="shared" si="1039"/>
        <v>0</v>
      </c>
      <c r="Y2153" s="137">
        <f t="shared" si="1018"/>
        <v>0</v>
      </c>
      <c r="Z2153" s="99" t="str">
        <f t="shared" si="1024"/>
        <v>J=</v>
      </c>
      <c r="AA2153" s="94">
        <f t="shared" si="1025"/>
        <v>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19"/>
        <v>47030</v>
      </c>
      <c r="B2154" s="89">
        <f t="shared" si="1026"/>
        <v>0</v>
      </c>
      <c r="C2154" s="89">
        <f t="shared" ref="C2154:C2217" si="1040">C2153-(S2153/O2153)</f>
        <v>3.1009221856947988E-9</v>
      </c>
      <c r="D2154" s="90">
        <f t="shared" si="1027"/>
        <v>7205.03</v>
      </c>
      <c r="E2154" s="91">
        <f t="shared" si="1016"/>
        <v>7245.38</v>
      </c>
      <c r="F2154" s="92">
        <f t="shared" si="1017"/>
        <v>46985</v>
      </c>
      <c r="G2154" s="93">
        <f t="shared" si="1028"/>
        <v>5.6002542668107669E-3</v>
      </c>
      <c r="H2154" s="94">
        <f t="shared" si="1029"/>
        <v>47046</v>
      </c>
      <c r="I2154" s="94">
        <f t="shared" si="1030"/>
        <v>47046</v>
      </c>
      <c r="J2154" s="95">
        <f t="shared" si="1020"/>
        <v>21</v>
      </c>
      <c r="K2154" s="95">
        <f t="shared" si="1015"/>
        <v>10</v>
      </c>
      <c r="L2154" s="8">
        <f t="shared" si="1031"/>
        <v>1.0026628799999999</v>
      </c>
      <c r="M2154" s="96">
        <f t="shared" si="1032"/>
        <v>1.0056002500000001</v>
      </c>
      <c r="N2154" s="96">
        <f t="shared" si="1033"/>
        <v>1.417100672341278</v>
      </c>
      <c r="O2154" s="89">
        <f t="shared" si="1034"/>
        <v>1.4208742400000001</v>
      </c>
      <c r="P2154" s="89">
        <f t="shared" si="1035"/>
        <v>0</v>
      </c>
      <c r="Q2154" s="11">
        <f t="shared" si="1023"/>
        <v>0</v>
      </c>
      <c r="R2154" s="7">
        <f t="shared" si="1021"/>
        <v>0</v>
      </c>
      <c r="S2154" s="89">
        <f t="shared" si="1036"/>
        <v>0</v>
      </c>
      <c r="T2154" s="98">
        <f t="shared" si="1022"/>
        <v>8.5000000000000006E-2</v>
      </c>
      <c r="U2154" s="97">
        <f t="shared" si="1037"/>
        <v>53</v>
      </c>
      <c r="V2154" s="97">
        <v>252</v>
      </c>
      <c r="W2154" s="96">
        <f t="shared" si="1038"/>
        <v>1.017305734</v>
      </c>
      <c r="X2154" s="89">
        <f t="shared" si="1039"/>
        <v>0</v>
      </c>
      <c r="Y2154" s="137">
        <f t="shared" si="1018"/>
        <v>0</v>
      </c>
      <c r="Z2154" s="99" t="str">
        <f t="shared" si="1024"/>
        <v>J=</v>
      </c>
      <c r="AA2154" s="94">
        <f t="shared" si="1025"/>
        <v>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19"/>
        <v>47031</v>
      </c>
      <c r="B2155" s="89">
        <f t="shared" si="1026"/>
        <v>0</v>
      </c>
      <c r="C2155" s="89">
        <f t="shared" si="1040"/>
        <v>3.1009221856947988E-9</v>
      </c>
      <c r="D2155" s="90">
        <f t="shared" si="1027"/>
        <v>7205.03</v>
      </c>
      <c r="E2155" s="91">
        <f t="shared" si="1016"/>
        <v>7245.38</v>
      </c>
      <c r="F2155" s="92">
        <f t="shared" si="1017"/>
        <v>46985</v>
      </c>
      <c r="G2155" s="93">
        <f t="shared" si="1028"/>
        <v>5.6002542668107669E-3</v>
      </c>
      <c r="H2155" s="94">
        <f t="shared" si="1029"/>
        <v>47046</v>
      </c>
      <c r="I2155" s="94">
        <f t="shared" si="1030"/>
        <v>47046</v>
      </c>
      <c r="J2155" s="95">
        <f t="shared" si="1020"/>
        <v>21</v>
      </c>
      <c r="K2155" s="95">
        <f t="shared" ref="K2155:K2218" si="1041">(J2155-(NETWORKDAYS(A2155,I2155,AD$201:AD$502)-1))</f>
        <v>11</v>
      </c>
      <c r="L2155" s="8">
        <f t="shared" si="1031"/>
        <v>1.0029295600000001</v>
      </c>
      <c r="M2155" s="96">
        <f t="shared" si="1032"/>
        <v>1.0056002500000001</v>
      </c>
      <c r="N2155" s="96">
        <f t="shared" si="1033"/>
        <v>1.417100672341278</v>
      </c>
      <c r="O2155" s="89">
        <f t="shared" si="1034"/>
        <v>1.4212521499999999</v>
      </c>
      <c r="P2155" s="89">
        <f t="shared" si="1035"/>
        <v>0</v>
      </c>
      <c r="Q2155" s="11">
        <f t="shared" si="1023"/>
        <v>0</v>
      </c>
      <c r="R2155" s="7">
        <f t="shared" si="1021"/>
        <v>0</v>
      </c>
      <c r="S2155" s="89">
        <f t="shared" si="1036"/>
        <v>0</v>
      </c>
      <c r="T2155" s="98">
        <f t="shared" si="1022"/>
        <v>8.5000000000000006E-2</v>
      </c>
      <c r="U2155" s="97">
        <f t="shared" si="1037"/>
        <v>54</v>
      </c>
      <c r="V2155" s="97">
        <v>252</v>
      </c>
      <c r="W2155" s="96">
        <f t="shared" si="1038"/>
        <v>1.01763512</v>
      </c>
      <c r="X2155" s="89">
        <f t="shared" si="1039"/>
        <v>0</v>
      </c>
      <c r="Y2155" s="137">
        <f t="shared" si="1018"/>
        <v>0</v>
      </c>
      <c r="Z2155" s="99" t="str">
        <f t="shared" si="1024"/>
        <v>J=</v>
      </c>
      <c r="AA2155" s="94">
        <f t="shared" si="1025"/>
        <v>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19"/>
        <v>47032</v>
      </c>
      <c r="B2156" s="89">
        <f t="shared" si="1026"/>
        <v>0</v>
      </c>
      <c r="C2156" s="89">
        <f t="shared" si="1040"/>
        <v>3.1009221856947988E-9</v>
      </c>
      <c r="D2156" s="90">
        <f t="shared" si="1027"/>
        <v>7205.03</v>
      </c>
      <c r="E2156" s="91">
        <f t="shared" ref="E2156:E2219" si="1042">IF($K2156=1,VLOOKUP($A2155,$AO$10:$AS$200,4),E2155)</f>
        <v>7245.38</v>
      </c>
      <c r="F2156" s="92">
        <f t="shared" ref="F2156:F2219" si="1043">IF($K2156=1,VLOOKUP($A2155,$AO$10:$AS$200,5),F2155)</f>
        <v>46985</v>
      </c>
      <c r="G2156" s="93">
        <f t="shared" si="1028"/>
        <v>5.6002542668107669E-3</v>
      </c>
      <c r="H2156" s="94">
        <f t="shared" si="1029"/>
        <v>47046</v>
      </c>
      <c r="I2156" s="94">
        <f t="shared" si="1030"/>
        <v>47046</v>
      </c>
      <c r="J2156" s="95">
        <f t="shared" si="1020"/>
        <v>21</v>
      </c>
      <c r="K2156" s="95">
        <f t="shared" si="1041"/>
        <v>12</v>
      </c>
      <c r="L2156" s="8">
        <f t="shared" si="1031"/>
        <v>1.0031963100000001</v>
      </c>
      <c r="M2156" s="96">
        <f t="shared" si="1032"/>
        <v>1.0056002500000001</v>
      </c>
      <c r="N2156" s="96">
        <f t="shared" si="1033"/>
        <v>1.417100672341278</v>
      </c>
      <c r="O2156" s="89">
        <f t="shared" si="1034"/>
        <v>1.4216301600000001</v>
      </c>
      <c r="P2156" s="89">
        <f t="shared" si="1035"/>
        <v>0</v>
      </c>
      <c r="Q2156" s="11">
        <f t="shared" si="1023"/>
        <v>0</v>
      </c>
      <c r="R2156" s="7">
        <f t="shared" si="1021"/>
        <v>0</v>
      </c>
      <c r="S2156" s="89">
        <f t="shared" si="1036"/>
        <v>0</v>
      </c>
      <c r="T2156" s="98">
        <f t="shared" si="1022"/>
        <v>8.5000000000000006E-2</v>
      </c>
      <c r="U2156" s="97">
        <f t="shared" si="1037"/>
        <v>55</v>
      </c>
      <c r="V2156" s="97">
        <v>252</v>
      </c>
      <c r="W2156" s="96">
        <f t="shared" si="1038"/>
        <v>1.017964613</v>
      </c>
      <c r="X2156" s="89">
        <f t="shared" si="1039"/>
        <v>0</v>
      </c>
      <c r="Y2156" s="137">
        <f t="shared" si="1018"/>
        <v>0</v>
      </c>
      <c r="Z2156" s="99" t="str">
        <f t="shared" si="1024"/>
        <v>J=</v>
      </c>
      <c r="AA2156" s="94">
        <f t="shared" si="1025"/>
        <v>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19"/>
        <v>47033</v>
      </c>
      <c r="B2157" s="89">
        <f t="shared" si="1026"/>
        <v>0</v>
      </c>
      <c r="C2157" s="89">
        <f t="shared" si="1040"/>
        <v>3.1009221856947988E-9</v>
      </c>
      <c r="D2157" s="90">
        <f t="shared" si="1027"/>
        <v>7205.03</v>
      </c>
      <c r="E2157" s="91">
        <f t="shared" si="1042"/>
        <v>7245.38</v>
      </c>
      <c r="F2157" s="92">
        <f t="shared" si="1043"/>
        <v>46985</v>
      </c>
      <c r="G2157" s="93">
        <f t="shared" si="1028"/>
        <v>5.6002542668107669E-3</v>
      </c>
      <c r="H2157" s="94">
        <f t="shared" si="1029"/>
        <v>47046</v>
      </c>
      <c r="I2157" s="94">
        <f t="shared" si="1030"/>
        <v>47046</v>
      </c>
      <c r="J2157" s="95">
        <f t="shared" si="1020"/>
        <v>21</v>
      </c>
      <c r="K2157" s="95">
        <f t="shared" si="1041"/>
        <v>13</v>
      </c>
      <c r="L2157" s="8">
        <f t="shared" si="1031"/>
        <v>1.0034631300000001</v>
      </c>
      <c r="M2157" s="96">
        <f t="shared" si="1032"/>
        <v>1.0056002500000001</v>
      </c>
      <c r="N2157" s="96">
        <f t="shared" si="1033"/>
        <v>1.417100672341278</v>
      </c>
      <c r="O2157" s="89">
        <f t="shared" si="1034"/>
        <v>1.4220082700000001</v>
      </c>
      <c r="P2157" s="89">
        <f t="shared" si="1035"/>
        <v>0</v>
      </c>
      <c r="Q2157" s="11">
        <f t="shared" si="1023"/>
        <v>0</v>
      </c>
      <c r="R2157" s="7">
        <f t="shared" si="1021"/>
        <v>0</v>
      </c>
      <c r="S2157" s="89">
        <f t="shared" si="1036"/>
        <v>0</v>
      </c>
      <c r="T2157" s="98">
        <f t="shared" si="1022"/>
        <v>8.5000000000000006E-2</v>
      </c>
      <c r="U2157" s="97">
        <f t="shared" si="1037"/>
        <v>56</v>
      </c>
      <c r="V2157" s="97">
        <v>252</v>
      </c>
      <c r="W2157" s="96">
        <f t="shared" si="1038"/>
        <v>1.018294212</v>
      </c>
      <c r="X2157" s="89">
        <f t="shared" si="1039"/>
        <v>0</v>
      </c>
      <c r="Y2157" s="137">
        <f t="shared" si="1018"/>
        <v>0</v>
      </c>
      <c r="Z2157" s="99" t="str">
        <f t="shared" si="1024"/>
        <v>J=</v>
      </c>
      <c r="AA2157" s="94">
        <f t="shared" si="1025"/>
        <v>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19"/>
        <v>47034</v>
      </c>
      <c r="B2158" s="89">
        <f t="shared" si="1026"/>
        <v>0</v>
      </c>
      <c r="C2158" s="89">
        <f t="shared" si="1040"/>
        <v>3.1009221856947988E-9</v>
      </c>
      <c r="D2158" s="90">
        <f t="shared" si="1027"/>
        <v>7205.03</v>
      </c>
      <c r="E2158" s="91">
        <f t="shared" si="1042"/>
        <v>7245.38</v>
      </c>
      <c r="F2158" s="92">
        <f t="shared" si="1043"/>
        <v>46985</v>
      </c>
      <c r="G2158" s="93">
        <f t="shared" si="1028"/>
        <v>5.6002542668107669E-3</v>
      </c>
      <c r="H2158" s="94">
        <f t="shared" si="1029"/>
        <v>47046</v>
      </c>
      <c r="I2158" s="94">
        <f t="shared" si="1030"/>
        <v>47046</v>
      </c>
      <c r="J2158" s="95">
        <f t="shared" si="1020"/>
        <v>21</v>
      </c>
      <c r="K2158" s="95">
        <f t="shared" si="1041"/>
        <v>13</v>
      </c>
      <c r="L2158" s="8">
        <f t="shared" si="1031"/>
        <v>1.0034631300000001</v>
      </c>
      <c r="M2158" s="96">
        <f t="shared" si="1032"/>
        <v>1.0056002500000001</v>
      </c>
      <c r="N2158" s="96">
        <f t="shared" si="1033"/>
        <v>1.417100672341278</v>
      </c>
      <c r="O2158" s="89">
        <f t="shared" si="1034"/>
        <v>1.4220082700000001</v>
      </c>
      <c r="P2158" s="89">
        <f t="shared" si="1035"/>
        <v>0</v>
      </c>
      <c r="Q2158" s="11">
        <f t="shared" si="1023"/>
        <v>0</v>
      </c>
      <c r="R2158" s="7">
        <f t="shared" si="1021"/>
        <v>0</v>
      </c>
      <c r="S2158" s="89">
        <f t="shared" si="1036"/>
        <v>0</v>
      </c>
      <c r="T2158" s="98">
        <f t="shared" si="1022"/>
        <v>8.5000000000000006E-2</v>
      </c>
      <c r="U2158" s="97">
        <f t="shared" si="1037"/>
        <v>56</v>
      </c>
      <c r="V2158" s="97">
        <v>252</v>
      </c>
      <c r="W2158" s="96">
        <f t="shared" si="1038"/>
        <v>1.018294212</v>
      </c>
      <c r="X2158" s="89">
        <f t="shared" si="1039"/>
        <v>0</v>
      </c>
      <c r="Y2158" s="137">
        <f t="shared" si="1018"/>
        <v>0</v>
      </c>
      <c r="Z2158" s="99" t="str">
        <f t="shared" si="1024"/>
        <v>J=</v>
      </c>
      <c r="AA2158" s="94">
        <f t="shared" si="1025"/>
        <v>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19"/>
        <v>47035</v>
      </c>
      <c r="B2159" s="89">
        <f t="shared" si="1026"/>
        <v>0</v>
      </c>
      <c r="C2159" s="89">
        <f t="shared" si="1040"/>
        <v>3.1009221856947988E-9</v>
      </c>
      <c r="D2159" s="90">
        <f t="shared" si="1027"/>
        <v>7205.03</v>
      </c>
      <c r="E2159" s="91">
        <f t="shared" si="1042"/>
        <v>7245.38</v>
      </c>
      <c r="F2159" s="92">
        <f t="shared" si="1043"/>
        <v>46985</v>
      </c>
      <c r="G2159" s="93">
        <f t="shared" si="1028"/>
        <v>5.6002542668107669E-3</v>
      </c>
      <c r="H2159" s="94">
        <f t="shared" si="1029"/>
        <v>47046</v>
      </c>
      <c r="I2159" s="94">
        <f t="shared" si="1030"/>
        <v>47046</v>
      </c>
      <c r="J2159" s="95">
        <f t="shared" si="1020"/>
        <v>21</v>
      </c>
      <c r="K2159" s="95">
        <f t="shared" si="1041"/>
        <v>13</v>
      </c>
      <c r="L2159" s="8">
        <f t="shared" si="1031"/>
        <v>1.0034631300000001</v>
      </c>
      <c r="M2159" s="96">
        <f t="shared" si="1032"/>
        <v>1.0056002500000001</v>
      </c>
      <c r="N2159" s="96">
        <f t="shared" si="1033"/>
        <v>1.417100672341278</v>
      </c>
      <c r="O2159" s="89">
        <f t="shared" si="1034"/>
        <v>1.4220082700000001</v>
      </c>
      <c r="P2159" s="89">
        <f t="shared" si="1035"/>
        <v>0</v>
      </c>
      <c r="Q2159" s="11">
        <f t="shared" si="1023"/>
        <v>0</v>
      </c>
      <c r="R2159" s="7">
        <f t="shared" si="1021"/>
        <v>0</v>
      </c>
      <c r="S2159" s="89">
        <f t="shared" si="1036"/>
        <v>0</v>
      </c>
      <c r="T2159" s="98">
        <f t="shared" si="1022"/>
        <v>8.5000000000000006E-2</v>
      </c>
      <c r="U2159" s="97">
        <f t="shared" si="1037"/>
        <v>56</v>
      </c>
      <c r="V2159" s="97">
        <v>252</v>
      </c>
      <c r="W2159" s="96">
        <f t="shared" si="1038"/>
        <v>1.018294212</v>
      </c>
      <c r="X2159" s="89">
        <f t="shared" si="1039"/>
        <v>0</v>
      </c>
      <c r="Y2159" s="137">
        <f t="shared" si="1018"/>
        <v>0</v>
      </c>
      <c r="Z2159" s="99" t="str">
        <f t="shared" si="1024"/>
        <v>J=</v>
      </c>
      <c r="AA2159" s="94">
        <f t="shared" si="1025"/>
        <v>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19"/>
        <v>47036</v>
      </c>
      <c r="B2160" s="89">
        <f t="shared" si="1026"/>
        <v>0</v>
      </c>
      <c r="C2160" s="89">
        <f t="shared" si="1040"/>
        <v>3.1009221856947988E-9</v>
      </c>
      <c r="D2160" s="90">
        <f t="shared" si="1027"/>
        <v>7205.03</v>
      </c>
      <c r="E2160" s="91">
        <f t="shared" si="1042"/>
        <v>7245.38</v>
      </c>
      <c r="F2160" s="92">
        <f t="shared" si="1043"/>
        <v>46985</v>
      </c>
      <c r="G2160" s="93">
        <f t="shared" si="1028"/>
        <v>5.6002542668107669E-3</v>
      </c>
      <c r="H2160" s="94">
        <f t="shared" si="1029"/>
        <v>47046</v>
      </c>
      <c r="I2160" s="94">
        <f t="shared" si="1030"/>
        <v>47046</v>
      </c>
      <c r="J2160" s="95">
        <f t="shared" si="1020"/>
        <v>21</v>
      </c>
      <c r="K2160" s="95">
        <f t="shared" si="1041"/>
        <v>14</v>
      </c>
      <c r="L2160" s="8">
        <f t="shared" si="1031"/>
        <v>1.0037300199999999</v>
      </c>
      <c r="M2160" s="96">
        <f t="shared" si="1032"/>
        <v>1.0056002500000001</v>
      </c>
      <c r="N2160" s="96">
        <f t="shared" si="1033"/>
        <v>1.417100672341278</v>
      </c>
      <c r="O2160" s="89">
        <f t="shared" si="1034"/>
        <v>1.4223864799999999</v>
      </c>
      <c r="P2160" s="89">
        <f t="shared" si="1035"/>
        <v>0</v>
      </c>
      <c r="Q2160" s="11">
        <f t="shared" si="1023"/>
        <v>0</v>
      </c>
      <c r="R2160" s="7">
        <f t="shared" si="1021"/>
        <v>0</v>
      </c>
      <c r="S2160" s="89">
        <f t="shared" si="1036"/>
        <v>0</v>
      </c>
      <c r="T2160" s="98">
        <f t="shared" si="1022"/>
        <v>8.5000000000000006E-2</v>
      </c>
      <c r="U2160" s="97">
        <f t="shared" si="1037"/>
        <v>57</v>
      </c>
      <c r="V2160" s="97">
        <v>252</v>
      </c>
      <c r="W2160" s="96">
        <f t="shared" si="1038"/>
        <v>1.0186239180000001</v>
      </c>
      <c r="X2160" s="89">
        <f t="shared" si="1039"/>
        <v>0</v>
      </c>
      <c r="Y2160" s="137">
        <f t="shared" si="1018"/>
        <v>0</v>
      </c>
      <c r="Z2160" s="99" t="str">
        <f t="shared" si="1024"/>
        <v>J=</v>
      </c>
      <c r="AA2160" s="94">
        <f t="shared" si="1025"/>
        <v>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19"/>
        <v>47037</v>
      </c>
      <c r="B2161" s="89">
        <f t="shared" si="1026"/>
        <v>0</v>
      </c>
      <c r="C2161" s="89">
        <f t="shared" si="1040"/>
        <v>3.1009221856947988E-9</v>
      </c>
      <c r="D2161" s="90">
        <f t="shared" si="1027"/>
        <v>7205.03</v>
      </c>
      <c r="E2161" s="91">
        <f t="shared" si="1042"/>
        <v>7245.38</v>
      </c>
      <c r="F2161" s="92">
        <f t="shared" si="1043"/>
        <v>46985</v>
      </c>
      <c r="G2161" s="93">
        <f t="shared" si="1028"/>
        <v>5.6002542668107669E-3</v>
      </c>
      <c r="H2161" s="94">
        <f t="shared" si="1029"/>
        <v>47046</v>
      </c>
      <c r="I2161" s="94">
        <f t="shared" si="1030"/>
        <v>47046</v>
      </c>
      <c r="J2161" s="95">
        <f t="shared" si="1020"/>
        <v>21</v>
      </c>
      <c r="K2161" s="95">
        <f t="shared" si="1041"/>
        <v>15</v>
      </c>
      <c r="L2161" s="8">
        <f t="shared" si="1031"/>
        <v>1.0039969799999999</v>
      </c>
      <c r="M2161" s="96">
        <f t="shared" si="1032"/>
        <v>1.0056002500000001</v>
      </c>
      <c r="N2161" s="96">
        <f t="shared" si="1033"/>
        <v>1.417100672341278</v>
      </c>
      <c r="O2161" s="89">
        <f t="shared" si="1034"/>
        <v>1.42276479</v>
      </c>
      <c r="P2161" s="89">
        <f t="shared" si="1035"/>
        <v>0</v>
      </c>
      <c r="Q2161" s="11">
        <f t="shared" si="1023"/>
        <v>0</v>
      </c>
      <c r="R2161" s="7">
        <f t="shared" si="1021"/>
        <v>0</v>
      </c>
      <c r="S2161" s="89">
        <f t="shared" si="1036"/>
        <v>0</v>
      </c>
      <c r="T2161" s="98">
        <f t="shared" si="1022"/>
        <v>8.5000000000000006E-2</v>
      </c>
      <c r="U2161" s="97">
        <f t="shared" si="1037"/>
        <v>58</v>
      </c>
      <c r="V2161" s="97">
        <v>252</v>
      </c>
      <c r="W2161" s="96">
        <f t="shared" si="1038"/>
        <v>1.01895373</v>
      </c>
      <c r="X2161" s="89">
        <f t="shared" si="1039"/>
        <v>0</v>
      </c>
      <c r="Y2161" s="137">
        <f t="shared" si="1018"/>
        <v>0</v>
      </c>
      <c r="Z2161" s="99" t="str">
        <f t="shared" si="1024"/>
        <v>J=</v>
      </c>
      <c r="AA2161" s="94">
        <f t="shared" si="1025"/>
        <v>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19"/>
        <v>47038</v>
      </c>
      <c r="B2162" s="89">
        <f t="shared" si="1026"/>
        <v>0</v>
      </c>
      <c r="C2162" s="89">
        <f t="shared" si="1040"/>
        <v>3.1009221856947988E-9</v>
      </c>
      <c r="D2162" s="90">
        <f t="shared" si="1027"/>
        <v>7205.03</v>
      </c>
      <c r="E2162" s="91">
        <f t="shared" si="1042"/>
        <v>7245.38</v>
      </c>
      <c r="F2162" s="92">
        <f t="shared" si="1043"/>
        <v>46985</v>
      </c>
      <c r="G2162" s="93">
        <f t="shared" si="1028"/>
        <v>5.6002542668107669E-3</v>
      </c>
      <c r="H2162" s="94">
        <f t="shared" si="1029"/>
        <v>47046</v>
      </c>
      <c r="I2162" s="94">
        <f t="shared" si="1030"/>
        <v>47046</v>
      </c>
      <c r="J2162" s="95">
        <f t="shared" si="1020"/>
        <v>21</v>
      </c>
      <c r="K2162" s="95">
        <f t="shared" si="1041"/>
        <v>16</v>
      </c>
      <c r="L2162" s="8">
        <f t="shared" si="1031"/>
        <v>1.0042640199999999</v>
      </c>
      <c r="M2162" s="96">
        <f t="shared" si="1032"/>
        <v>1.0056002500000001</v>
      </c>
      <c r="N2162" s="96">
        <f t="shared" si="1033"/>
        <v>1.417100672341278</v>
      </c>
      <c r="O2162" s="89">
        <f t="shared" si="1034"/>
        <v>1.4231432100000001</v>
      </c>
      <c r="P2162" s="89">
        <f t="shared" si="1035"/>
        <v>0</v>
      </c>
      <c r="Q2162" s="11">
        <f t="shared" si="1023"/>
        <v>0</v>
      </c>
      <c r="R2162" s="7">
        <f t="shared" si="1021"/>
        <v>0</v>
      </c>
      <c r="S2162" s="89">
        <f t="shared" si="1036"/>
        <v>0</v>
      </c>
      <c r="T2162" s="98">
        <f t="shared" si="1022"/>
        <v>8.5000000000000006E-2</v>
      </c>
      <c r="U2162" s="97">
        <f t="shared" si="1037"/>
        <v>59</v>
      </c>
      <c r="V2162" s="97">
        <v>252</v>
      </c>
      <c r="W2162" s="96">
        <f t="shared" si="1038"/>
        <v>1.01928365</v>
      </c>
      <c r="X2162" s="89">
        <f t="shared" si="1039"/>
        <v>0</v>
      </c>
      <c r="Y2162" s="137">
        <f t="shared" si="1018"/>
        <v>0</v>
      </c>
      <c r="Z2162" s="99" t="str">
        <f t="shared" si="1024"/>
        <v>J=</v>
      </c>
      <c r="AA2162" s="94">
        <f t="shared" si="1025"/>
        <v>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19"/>
        <v>47039</v>
      </c>
      <c r="B2163" s="89">
        <f t="shared" si="1026"/>
        <v>0</v>
      </c>
      <c r="C2163" s="89">
        <f t="shared" si="1040"/>
        <v>3.1009221856947988E-9</v>
      </c>
      <c r="D2163" s="90">
        <f t="shared" si="1027"/>
        <v>7205.03</v>
      </c>
      <c r="E2163" s="91">
        <f t="shared" si="1042"/>
        <v>7245.38</v>
      </c>
      <c r="F2163" s="92">
        <f t="shared" si="1043"/>
        <v>46985</v>
      </c>
      <c r="G2163" s="93">
        <f t="shared" si="1028"/>
        <v>5.6002542668107669E-3</v>
      </c>
      <c r="H2163" s="94">
        <f t="shared" si="1029"/>
        <v>47046</v>
      </c>
      <c r="I2163" s="94">
        <f t="shared" si="1030"/>
        <v>47046</v>
      </c>
      <c r="J2163" s="95">
        <f t="shared" si="1020"/>
        <v>21</v>
      </c>
      <c r="K2163" s="95">
        <f t="shared" si="1041"/>
        <v>16</v>
      </c>
      <c r="L2163" s="8">
        <f t="shared" si="1031"/>
        <v>1.0042640199999999</v>
      </c>
      <c r="M2163" s="96">
        <f t="shared" si="1032"/>
        <v>1.0056002500000001</v>
      </c>
      <c r="N2163" s="96">
        <f t="shared" si="1033"/>
        <v>1.417100672341278</v>
      </c>
      <c r="O2163" s="89">
        <f t="shared" si="1034"/>
        <v>1.4231432100000001</v>
      </c>
      <c r="P2163" s="89">
        <f t="shared" si="1035"/>
        <v>0</v>
      </c>
      <c r="Q2163" s="11">
        <f t="shared" si="1023"/>
        <v>0</v>
      </c>
      <c r="R2163" s="7">
        <f t="shared" si="1021"/>
        <v>0</v>
      </c>
      <c r="S2163" s="89">
        <f t="shared" si="1036"/>
        <v>0</v>
      </c>
      <c r="T2163" s="98">
        <f t="shared" si="1022"/>
        <v>8.5000000000000006E-2</v>
      </c>
      <c r="U2163" s="97">
        <f t="shared" si="1037"/>
        <v>59</v>
      </c>
      <c r="V2163" s="97">
        <v>252</v>
      </c>
      <c r="W2163" s="96">
        <f t="shared" si="1038"/>
        <v>1.01928365</v>
      </c>
      <c r="X2163" s="89">
        <f t="shared" si="1039"/>
        <v>0</v>
      </c>
      <c r="Y2163" s="137">
        <f t="shared" si="1018"/>
        <v>0</v>
      </c>
      <c r="Z2163" s="99" t="str">
        <f t="shared" si="1024"/>
        <v>J=</v>
      </c>
      <c r="AA2163" s="94">
        <f t="shared" si="1025"/>
        <v>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19"/>
        <v>47040</v>
      </c>
      <c r="B2164" s="89">
        <f t="shared" si="1026"/>
        <v>0</v>
      </c>
      <c r="C2164" s="89">
        <f t="shared" si="1040"/>
        <v>3.1009221856947988E-9</v>
      </c>
      <c r="D2164" s="90">
        <f t="shared" si="1027"/>
        <v>7205.03</v>
      </c>
      <c r="E2164" s="91">
        <f t="shared" si="1042"/>
        <v>7245.38</v>
      </c>
      <c r="F2164" s="92">
        <f t="shared" si="1043"/>
        <v>46985</v>
      </c>
      <c r="G2164" s="93">
        <f t="shared" si="1028"/>
        <v>5.6002542668107669E-3</v>
      </c>
      <c r="H2164" s="94">
        <f t="shared" si="1029"/>
        <v>47046</v>
      </c>
      <c r="I2164" s="94">
        <f t="shared" si="1030"/>
        <v>47046</v>
      </c>
      <c r="J2164" s="95">
        <f t="shared" si="1020"/>
        <v>21</v>
      </c>
      <c r="K2164" s="95">
        <f t="shared" si="1041"/>
        <v>17</v>
      </c>
      <c r="L2164" s="8">
        <f t="shared" si="1031"/>
        <v>1.00453112</v>
      </c>
      <c r="M2164" s="96">
        <f t="shared" si="1032"/>
        <v>1.0056002500000001</v>
      </c>
      <c r="N2164" s="96">
        <f t="shared" si="1033"/>
        <v>1.417100672341278</v>
      </c>
      <c r="O2164" s="89">
        <f t="shared" si="1034"/>
        <v>1.4235217200000001</v>
      </c>
      <c r="P2164" s="89">
        <f t="shared" si="1035"/>
        <v>0</v>
      </c>
      <c r="Q2164" s="11">
        <f t="shared" si="1023"/>
        <v>0</v>
      </c>
      <c r="R2164" s="7">
        <f t="shared" si="1021"/>
        <v>0</v>
      </c>
      <c r="S2164" s="89">
        <f t="shared" si="1036"/>
        <v>0</v>
      </c>
      <c r="T2164" s="98">
        <f t="shared" si="1022"/>
        <v>8.5000000000000006E-2</v>
      </c>
      <c r="U2164" s="97">
        <f t="shared" si="1037"/>
        <v>60</v>
      </c>
      <c r="V2164" s="97">
        <v>252</v>
      </c>
      <c r="W2164" s="96">
        <f t="shared" si="1038"/>
        <v>1.0196136760000001</v>
      </c>
      <c r="X2164" s="89">
        <f t="shared" si="1039"/>
        <v>0</v>
      </c>
      <c r="Y2164" s="137">
        <f t="shared" si="1018"/>
        <v>0</v>
      </c>
      <c r="Z2164" s="99" t="str">
        <f t="shared" si="1024"/>
        <v>J=</v>
      </c>
      <c r="AA2164" s="94">
        <f t="shared" si="1025"/>
        <v>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19"/>
        <v>47041</v>
      </c>
      <c r="B2165" s="89">
        <f t="shared" si="1026"/>
        <v>0</v>
      </c>
      <c r="C2165" s="89">
        <f t="shared" si="1040"/>
        <v>3.1009221856947988E-9</v>
      </c>
      <c r="D2165" s="90">
        <f t="shared" si="1027"/>
        <v>7205.03</v>
      </c>
      <c r="E2165" s="91">
        <f t="shared" si="1042"/>
        <v>7245.38</v>
      </c>
      <c r="F2165" s="92">
        <f t="shared" si="1043"/>
        <v>46985</v>
      </c>
      <c r="G2165" s="93">
        <f t="shared" si="1028"/>
        <v>5.6002542668107669E-3</v>
      </c>
      <c r="H2165" s="94">
        <f t="shared" si="1029"/>
        <v>47046</v>
      </c>
      <c r="I2165" s="94">
        <f t="shared" si="1030"/>
        <v>47046</v>
      </c>
      <c r="J2165" s="95">
        <f t="shared" si="1020"/>
        <v>21</v>
      </c>
      <c r="K2165" s="95">
        <f t="shared" si="1041"/>
        <v>17</v>
      </c>
      <c r="L2165" s="8">
        <f t="shared" si="1031"/>
        <v>1.00453112</v>
      </c>
      <c r="M2165" s="96">
        <f t="shared" si="1032"/>
        <v>1.0056002500000001</v>
      </c>
      <c r="N2165" s="96">
        <f t="shared" si="1033"/>
        <v>1.417100672341278</v>
      </c>
      <c r="O2165" s="89">
        <f t="shared" si="1034"/>
        <v>1.4235217200000001</v>
      </c>
      <c r="P2165" s="89">
        <f t="shared" si="1035"/>
        <v>0</v>
      </c>
      <c r="Q2165" s="11">
        <f t="shared" si="1023"/>
        <v>0</v>
      </c>
      <c r="R2165" s="7">
        <f t="shared" si="1021"/>
        <v>0</v>
      </c>
      <c r="S2165" s="89">
        <f t="shared" si="1036"/>
        <v>0</v>
      </c>
      <c r="T2165" s="98">
        <f t="shared" si="1022"/>
        <v>8.5000000000000006E-2</v>
      </c>
      <c r="U2165" s="97">
        <f t="shared" si="1037"/>
        <v>60</v>
      </c>
      <c r="V2165" s="97">
        <v>252</v>
      </c>
      <c r="W2165" s="96">
        <f t="shared" si="1038"/>
        <v>1.0196136760000001</v>
      </c>
      <c r="X2165" s="89">
        <f t="shared" si="1039"/>
        <v>0</v>
      </c>
      <c r="Y2165" s="137">
        <f t="shared" si="1018"/>
        <v>0</v>
      </c>
      <c r="Z2165" s="99" t="str">
        <f t="shared" si="1024"/>
        <v>J=</v>
      </c>
      <c r="AA2165" s="94">
        <f t="shared" si="1025"/>
        <v>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19"/>
        <v>47042</v>
      </c>
      <c r="B2166" s="89">
        <f t="shared" si="1026"/>
        <v>0</v>
      </c>
      <c r="C2166" s="89">
        <f t="shared" si="1040"/>
        <v>3.1009221856947988E-9</v>
      </c>
      <c r="D2166" s="90">
        <f t="shared" si="1027"/>
        <v>7205.03</v>
      </c>
      <c r="E2166" s="91">
        <f t="shared" si="1042"/>
        <v>7245.38</v>
      </c>
      <c r="F2166" s="92">
        <f t="shared" si="1043"/>
        <v>46985</v>
      </c>
      <c r="G2166" s="93">
        <f t="shared" si="1028"/>
        <v>5.6002542668107669E-3</v>
      </c>
      <c r="H2166" s="94">
        <f t="shared" si="1029"/>
        <v>47046</v>
      </c>
      <c r="I2166" s="94">
        <f t="shared" si="1030"/>
        <v>47046</v>
      </c>
      <c r="J2166" s="95">
        <f t="shared" si="1020"/>
        <v>21</v>
      </c>
      <c r="K2166" s="95">
        <f t="shared" si="1041"/>
        <v>17</v>
      </c>
      <c r="L2166" s="8">
        <f t="shared" si="1031"/>
        <v>1.00453112</v>
      </c>
      <c r="M2166" s="96">
        <f t="shared" si="1032"/>
        <v>1.0056002500000001</v>
      </c>
      <c r="N2166" s="96">
        <f t="shared" si="1033"/>
        <v>1.417100672341278</v>
      </c>
      <c r="O2166" s="89">
        <f t="shared" si="1034"/>
        <v>1.4235217200000001</v>
      </c>
      <c r="P2166" s="89">
        <f t="shared" si="1035"/>
        <v>0</v>
      </c>
      <c r="Q2166" s="11">
        <f t="shared" si="1023"/>
        <v>0</v>
      </c>
      <c r="R2166" s="7">
        <f t="shared" si="1021"/>
        <v>0</v>
      </c>
      <c r="S2166" s="89">
        <f t="shared" si="1036"/>
        <v>0</v>
      </c>
      <c r="T2166" s="98">
        <f t="shared" si="1022"/>
        <v>8.5000000000000006E-2</v>
      </c>
      <c r="U2166" s="97">
        <f t="shared" si="1037"/>
        <v>60</v>
      </c>
      <c r="V2166" s="97">
        <v>252</v>
      </c>
      <c r="W2166" s="96">
        <f t="shared" si="1038"/>
        <v>1.0196136760000001</v>
      </c>
      <c r="X2166" s="89">
        <f t="shared" si="1039"/>
        <v>0</v>
      </c>
      <c r="Y2166" s="137">
        <f t="shared" si="1018"/>
        <v>0</v>
      </c>
      <c r="Z2166" s="99" t="str">
        <f t="shared" si="1024"/>
        <v>J=</v>
      </c>
      <c r="AA2166" s="94">
        <f t="shared" si="1025"/>
        <v>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19"/>
        <v>47043</v>
      </c>
      <c r="B2167" s="89">
        <f t="shared" si="1026"/>
        <v>0</v>
      </c>
      <c r="C2167" s="89">
        <f t="shared" si="1040"/>
        <v>3.1009221856947988E-9</v>
      </c>
      <c r="D2167" s="90">
        <f t="shared" si="1027"/>
        <v>7205.03</v>
      </c>
      <c r="E2167" s="91">
        <f t="shared" si="1042"/>
        <v>7245.38</v>
      </c>
      <c r="F2167" s="92">
        <f t="shared" si="1043"/>
        <v>46985</v>
      </c>
      <c r="G2167" s="93">
        <f t="shared" si="1028"/>
        <v>5.6002542668107669E-3</v>
      </c>
      <c r="H2167" s="94">
        <f t="shared" si="1029"/>
        <v>47046</v>
      </c>
      <c r="I2167" s="94">
        <f t="shared" si="1030"/>
        <v>47046</v>
      </c>
      <c r="J2167" s="95">
        <f t="shared" si="1020"/>
        <v>21</v>
      </c>
      <c r="K2167" s="95">
        <f t="shared" si="1041"/>
        <v>18</v>
      </c>
      <c r="L2167" s="8">
        <f t="shared" si="1031"/>
        <v>1.0047983</v>
      </c>
      <c r="M2167" s="96">
        <f t="shared" si="1032"/>
        <v>1.0056002500000001</v>
      </c>
      <c r="N2167" s="96">
        <f t="shared" si="1033"/>
        <v>1.417100672341278</v>
      </c>
      <c r="O2167" s="89">
        <f t="shared" si="1034"/>
        <v>1.4239003400000001</v>
      </c>
      <c r="P2167" s="89">
        <f t="shared" si="1035"/>
        <v>0</v>
      </c>
      <c r="Q2167" s="11">
        <f t="shared" si="1023"/>
        <v>0</v>
      </c>
      <c r="R2167" s="7">
        <f t="shared" si="1021"/>
        <v>0</v>
      </c>
      <c r="S2167" s="89">
        <f t="shared" si="1036"/>
        <v>0</v>
      </c>
      <c r="T2167" s="98">
        <f t="shared" si="1022"/>
        <v>8.5000000000000006E-2</v>
      </c>
      <c r="U2167" s="97">
        <f t="shared" si="1037"/>
        <v>61</v>
      </c>
      <c r="V2167" s="97">
        <v>252</v>
      </c>
      <c r="W2167" s="96">
        <f t="shared" si="1038"/>
        <v>1.0199438089999999</v>
      </c>
      <c r="X2167" s="89">
        <f t="shared" si="1039"/>
        <v>0</v>
      </c>
      <c r="Y2167" s="137">
        <f t="shared" si="1018"/>
        <v>0</v>
      </c>
      <c r="Z2167" s="99" t="str">
        <f t="shared" si="1024"/>
        <v>J=</v>
      </c>
      <c r="AA2167" s="94">
        <f t="shared" si="1025"/>
        <v>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19"/>
        <v>47044</v>
      </c>
      <c r="B2168" s="89">
        <f t="shared" si="1026"/>
        <v>0</v>
      </c>
      <c r="C2168" s="89">
        <f t="shared" si="1040"/>
        <v>3.1009221856947988E-9</v>
      </c>
      <c r="D2168" s="90">
        <f t="shared" si="1027"/>
        <v>7205.03</v>
      </c>
      <c r="E2168" s="91">
        <f t="shared" si="1042"/>
        <v>7245.38</v>
      </c>
      <c r="F2168" s="92">
        <f t="shared" si="1043"/>
        <v>46985</v>
      </c>
      <c r="G2168" s="93">
        <f t="shared" si="1028"/>
        <v>5.6002542668107669E-3</v>
      </c>
      <c r="H2168" s="94">
        <f t="shared" si="1029"/>
        <v>47046</v>
      </c>
      <c r="I2168" s="94">
        <f t="shared" si="1030"/>
        <v>47046</v>
      </c>
      <c r="J2168" s="95">
        <f t="shared" si="1020"/>
        <v>21</v>
      </c>
      <c r="K2168" s="95">
        <f t="shared" si="1041"/>
        <v>19</v>
      </c>
      <c r="L2168" s="8">
        <f t="shared" si="1031"/>
        <v>1.0050655399999999</v>
      </c>
      <c r="M2168" s="96">
        <f t="shared" si="1032"/>
        <v>1.0056002500000001</v>
      </c>
      <c r="N2168" s="96">
        <f t="shared" si="1033"/>
        <v>1.417100672341278</v>
      </c>
      <c r="O2168" s="89">
        <f t="shared" si="1034"/>
        <v>1.42427905</v>
      </c>
      <c r="P2168" s="89">
        <f t="shared" si="1035"/>
        <v>0</v>
      </c>
      <c r="Q2168" s="11">
        <f t="shared" si="1023"/>
        <v>0</v>
      </c>
      <c r="R2168" s="7">
        <f t="shared" si="1021"/>
        <v>0</v>
      </c>
      <c r="S2168" s="89">
        <f t="shared" si="1036"/>
        <v>0</v>
      </c>
      <c r="T2168" s="98">
        <f t="shared" si="1022"/>
        <v>8.5000000000000006E-2</v>
      </c>
      <c r="U2168" s="97">
        <f t="shared" si="1037"/>
        <v>62</v>
      </c>
      <c r="V2168" s="97">
        <v>252</v>
      </c>
      <c r="W2168" s="96">
        <f t="shared" si="1038"/>
        <v>1.020274049</v>
      </c>
      <c r="X2168" s="89">
        <f t="shared" si="1039"/>
        <v>0</v>
      </c>
      <c r="Y2168" s="137">
        <f t="shared" si="1018"/>
        <v>0</v>
      </c>
      <c r="Z2168" s="99" t="str">
        <f t="shared" si="1024"/>
        <v>J=</v>
      </c>
      <c r="AA2168" s="94">
        <f t="shared" si="1025"/>
        <v>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19"/>
        <v>47045</v>
      </c>
      <c r="B2169" s="89">
        <f t="shared" si="1026"/>
        <v>0</v>
      </c>
      <c r="C2169" s="89">
        <f t="shared" si="1040"/>
        <v>3.1009221856947988E-9</v>
      </c>
      <c r="D2169" s="90">
        <f t="shared" si="1027"/>
        <v>7205.03</v>
      </c>
      <c r="E2169" s="91">
        <f t="shared" si="1042"/>
        <v>7245.38</v>
      </c>
      <c r="F2169" s="92">
        <f t="shared" si="1043"/>
        <v>46985</v>
      </c>
      <c r="G2169" s="93">
        <f t="shared" si="1028"/>
        <v>5.6002542668107669E-3</v>
      </c>
      <c r="H2169" s="94">
        <f t="shared" si="1029"/>
        <v>47046</v>
      </c>
      <c r="I2169" s="94">
        <f t="shared" si="1030"/>
        <v>47046</v>
      </c>
      <c r="J2169" s="95">
        <f t="shared" si="1020"/>
        <v>21</v>
      </c>
      <c r="K2169" s="95">
        <f t="shared" si="1041"/>
        <v>20</v>
      </c>
      <c r="L2169" s="8">
        <f t="shared" si="1031"/>
        <v>1.00533286</v>
      </c>
      <c r="M2169" s="96">
        <f t="shared" si="1032"/>
        <v>1.0056002500000001</v>
      </c>
      <c r="N2169" s="96">
        <f t="shared" si="1033"/>
        <v>1.417100672341278</v>
      </c>
      <c r="O2169" s="89">
        <f t="shared" si="1034"/>
        <v>1.4246578700000001</v>
      </c>
      <c r="P2169" s="89">
        <f t="shared" si="1035"/>
        <v>0</v>
      </c>
      <c r="Q2169" s="11">
        <f t="shared" si="1023"/>
        <v>0</v>
      </c>
      <c r="R2169" s="7">
        <f t="shared" si="1021"/>
        <v>0</v>
      </c>
      <c r="S2169" s="89">
        <f t="shared" si="1036"/>
        <v>0</v>
      </c>
      <c r="T2169" s="98">
        <f t="shared" si="1022"/>
        <v>8.5000000000000006E-2</v>
      </c>
      <c r="U2169" s="97">
        <f t="shared" si="1037"/>
        <v>63</v>
      </c>
      <c r="V2169" s="97">
        <v>252</v>
      </c>
      <c r="W2169" s="96">
        <f t="shared" si="1038"/>
        <v>1.020604396</v>
      </c>
      <c r="X2169" s="89">
        <f t="shared" si="1039"/>
        <v>0</v>
      </c>
      <c r="Y2169" s="137">
        <f t="shared" si="1018"/>
        <v>0</v>
      </c>
      <c r="Z2169" s="99" t="str">
        <f t="shared" si="1024"/>
        <v>J=</v>
      </c>
      <c r="AA2169" s="94">
        <f t="shared" si="1025"/>
        <v>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19"/>
        <v>47046</v>
      </c>
      <c r="B2170" s="89">
        <f t="shared" si="1026"/>
        <v>0</v>
      </c>
      <c r="C2170" s="89">
        <f t="shared" si="1040"/>
        <v>3.1009221856947988E-9</v>
      </c>
      <c r="D2170" s="90">
        <f t="shared" si="1027"/>
        <v>7205.03</v>
      </c>
      <c r="E2170" s="91">
        <f t="shared" si="1042"/>
        <v>7245.38</v>
      </c>
      <c r="F2170" s="92">
        <f t="shared" si="1043"/>
        <v>46985</v>
      </c>
      <c r="G2170" s="93">
        <f t="shared" si="1028"/>
        <v>5.6002542668107669E-3</v>
      </c>
      <c r="H2170" s="94">
        <f t="shared" si="1029"/>
        <v>47078</v>
      </c>
      <c r="I2170" s="94">
        <f t="shared" si="1030"/>
        <v>47046</v>
      </c>
      <c r="J2170" s="95">
        <f t="shared" si="1020"/>
        <v>21</v>
      </c>
      <c r="K2170" s="95">
        <f t="shared" si="1041"/>
        <v>21</v>
      </c>
      <c r="L2170" s="8">
        <f t="shared" si="1031"/>
        <v>1.0056002500000001</v>
      </c>
      <c r="M2170" s="96">
        <f t="shared" si="1032"/>
        <v>1.0056002500000001</v>
      </c>
      <c r="N2170" s="96">
        <f t="shared" si="1033"/>
        <v>1.417100672341278</v>
      </c>
      <c r="O2170" s="89">
        <f t="shared" si="1034"/>
        <v>1.4250367900000001</v>
      </c>
      <c r="P2170" s="89">
        <f t="shared" si="1035"/>
        <v>0</v>
      </c>
      <c r="Q2170" s="11">
        <f t="shared" si="1023"/>
        <v>0</v>
      </c>
      <c r="R2170" s="7">
        <f t="shared" si="1021"/>
        <v>0</v>
      </c>
      <c r="S2170" s="89">
        <f t="shared" si="1036"/>
        <v>0</v>
      </c>
      <c r="T2170" s="98">
        <f t="shared" si="1022"/>
        <v>8.5000000000000006E-2</v>
      </c>
      <c r="U2170" s="97">
        <f t="shared" si="1037"/>
        <v>64</v>
      </c>
      <c r="V2170" s="97">
        <v>252</v>
      </c>
      <c r="W2170" s="96">
        <f t="shared" si="1038"/>
        <v>1.0209348499999999</v>
      </c>
      <c r="X2170" s="89">
        <f t="shared" si="1039"/>
        <v>0</v>
      </c>
      <c r="Y2170" s="137">
        <f t="shared" si="1018"/>
        <v>0</v>
      </c>
      <c r="Z2170" s="99" t="str">
        <f t="shared" si="1024"/>
        <v>J=</v>
      </c>
      <c r="AA2170" s="94">
        <f t="shared" si="1025"/>
        <v>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19"/>
        <v>47047</v>
      </c>
      <c r="B2171" s="89">
        <f t="shared" si="1026"/>
        <v>0</v>
      </c>
      <c r="C2171" s="89">
        <f t="shared" si="1040"/>
        <v>3.1009221856947988E-9</v>
      </c>
      <c r="D2171" s="90">
        <f t="shared" si="1027"/>
        <v>7205.03</v>
      </c>
      <c r="E2171" s="91">
        <f t="shared" si="1042"/>
        <v>7245.38</v>
      </c>
      <c r="F2171" s="92">
        <f t="shared" si="1043"/>
        <v>47016</v>
      </c>
      <c r="G2171" s="93">
        <f t="shared" si="1028"/>
        <v>5.6002542668107669E-3</v>
      </c>
      <c r="H2171" s="94">
        <f t="shared" si="1029"/>
        <v>47078</v>
      </c>
      <c r="I2171" s="94">
        <f t="shared" si="1030"/>
        <v>47078</v>
      </c>
      <c r="J2171" s="95">
        <f t="shared" si="1020"/>
        <v>19</v>
      </c>
      <c r="K2171" s="95">
        <f t="shared" si="1041"/>
        <v>1</v>
      </c>
      <c r="L2171" s="8">
        <f t="shared" si="1031"/>
        <v>1.00029397</v>
      </c>
      <c r="M2171" s="96">
        <f t="shared" si="1032"/>
        <v>1.0056002500000001</v>
      </c>
      <c r="N2171" s="96">
        <f t="shared" si="1033"/>
        <v>1.4250367903815573</v>
      </c>
      <c r="O2171" s="89">
        <f t="shared" si="1034"/>
        <v>1.4254557000000001</v>
      </c>
      <c r="P2171" s="89">
        <f t="shared" si="1035"/>
        <v>0</v>
      </c>
      <c r="Q2171" s="11">
        <f t="shared" si="1023"/>
        <v>0</v>
      </c>
      <c r="R2171" s="7">
        <f t="shared" si="1021"/>
        <v>0</v>
      </c>
      <c r="S2171" s="89">
        <f t="shared" si="1036"/>
        <v>0</v>
      </c>
      <c r="T2171" s="98">
        <f t="shared" si="1022"/>
        <v>8.5000000000000006E-2</v>
      </c>
      <c r="U2171" s="97">
        <f t="shared" si="1037"/>
        <v>65</v>
      </c>
      <c r="V2171" s="97">
        <v>252</v>
      </c>
      <c r="W2171" s="96">
        <f t="shared" si="1038"/>
        <v>1.02126541</v>
      </c>
      <c r="X2171" s="89">
        <f t="shared" si="1039"/>
        <v>0</v>
      </c>
      <c r="Y2171" s="137">
        <f t="shared" si="1018"/>
        <v>0</v>
      </c>
      <c r="Z2171" s="99" t="str">
        <f t="shared" si="1024"/>
        <v>J=</v>
      </c>
      <c r="AA2171" s="94">
        <f t="shared" si="1025"/>
        <v>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19"/>
        <v>47048</v>
      </c>
      <c r="B2172" s="89">
        <f t="shared" si="1026"/>
        <v>0</v>
      </c>
      <c r="C2172" s="89">
        <f t="shared" si="1040"/>
        <v>3.1009221856947988E-9</v>
      </c>
      <c r="D2172" s="90">
        <f t="shared" si="1027"/>
        <v>7205.03</v>
      </c>
      <c r="E2172" s="91">
        <f t="shared" si="1042"/>
        <v>7245.38</v>
      </c>
      <c r="F2172" s="92">
        <f t="shared" si="1043"/>
        <v>47016</v>
      </c>
      <c r="G2172" s="93">
        <f t="shared" si="1028"/>
        <v>5.6002542668107669E-3</v>
      </c>
      <c r="H2172" s="94">
        <f t="shared" si="1029"/>
        <v>47078</v>
      </c>
      <c r="I2172" s="94">
        <f t="shared" si="1030"/>
        <v>47078</v>
      </c>
      <c r="J2172" s="95">
        <f t="shared" si="1020"/>
        <v>19</v>
      </c>
      <c r="K2172" s="95">
        <f t="shared" si="1041"/>
        <v>1</v>
      </c>
      <c r="L2172" s="8">
        <f t="shared" si="1031"/>
        <v>1.00029397</v>
      </c>
      <c r="M2172" s="96">
        <f t="shared" si="1032"/>
        <v>1.0056002500000001</v>
      </c>
      <c r="N2172" s="96">
        <f t="shared" si="1033"/>
        <v>1.4250367903815573</v>
      </c>
      <c r="O2172" s="89">
        <f t="shared" si="1034"/>
        <v>1.4254557000000001</v>
      </c>
      <c r="P2172" s="89">
        <f t="shared" si="1035"/>
        <v>0</v>
      </c>
      <c r="Q2172" s="11">
        <f t="shared" si="1023"/>
        <v>0</v>
      </c>
      <c r="R2172" s="7">
        <f t="shared" si="1021"/>
        <v>0</v>
      </c>
      <c r="S2172" s="89">
        <f t="shared" si="1036"/>
        <v>0</v>
      </c>
      <c r="T2172" s="98">
        <f t="shared" si="1022"/>
        <v>8.5000000000000006E-2</v>
      </c>
      <c r="U2172" s="97">
        <f t="shared" si="1037"/>
        <v>65</v>
      </c>
      <c r="V2172" s="97">
        <v>252</v>
      </c>
      <c r="W2172" s="96">
        <f t="shared" si="1038"/>
        <v>1.02126541</v>
      </c>
      <c r="X2172" s="89">
        <f t="shared" si="1039"/>
        <v>0</v>
      </c>
      <c r="Y2172" s="137">
        <f t="shared" si="1018"/>
        <v>0</v>
      </c>
      <c r="Z2172" s="99" t="str">
        <f t="shared" si="1024"/>
        <v>J=</v>
      </c>
      <c r="AA2172" s="94">
        <f t="shared" si="1025"/>
        <v>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19"/>
        <v>47049</v>
      </c>
      <c r="B2173" s="89">
        <f t="shared" si="1026"/>
        <v>0</v>
      </c>
      <c r="C2173" s="89">
        <f t="shared" si="1040"/>
        <v>3.1009221856947988E-9</v>
      </c>
      <c r="D2173" s="90">
        <f t="shared" si="1027"/>
        <v>7205.03</v>
      </c>
      <c r="E2173" s="91">
        <f t="shared" si="1042"/>
        <v>7245.38</v>
      </c>
      <c r="F2173" s="92">
        <f t="shared" si="1043"/>
        <v>47016</v>
      </c>
      <c r="G2173" s="93">
        <f t="shared" si="1028"/>
        <v>5.6002542668107669E-3</v>
      </c>
      <c r="H2173" s="94">
        <f t="shared" si="1029"/>
        <v>47078</v>
      </c>
      <c r="I2173" s="94">
        <f t="shared" si="1030"/>
        <v>47078</v>
      </c>
      <c r="J2173" s="95">
        <f t="shared" si="1020"/>
        <v>19</v>
      </c>
      <c r="K2173" s="95">
        <f t="shared" si="1041"/>
        <v>1</v>
      </c>
      <c r="L2173" s="8">
        <f t="shared" si="1031"/>
        <v>1.00029397</v>
      </c>
      <c r="M2173" s="96">
        <f t="shared" si="1032"/>
        <v>1.0056002500000001</v>
      </c>
      <c r="N2173" s="96">
        <f t="shared" si="1033"/>
        <v>1.4250367903815573</v>
      </c>
      <c r="O2173" s="89">
        <f t="shared" si="1034"/>
        <v>1.4254557000000001</v>
      </c>
      <c r="P2173" s="89">
        <f t="shared" si="1035"/>
        <v>0</v>
      </c>
      <c r="Q2173" s="11">
        <f t="shared" si="1023"/>
        <v>0</v>
      </c>
      <c r="R2173" s="7">
        <f t="shared" si="1021"/>
        <v>0</v>
      </c>
      <c r="S2173" s="89">
        <f t="shared" si="1036"/>
        <v>0</v>
      </c>
      <c r="T2173" s="98">
        <f t="shared" si="1022"/>
        <v>8.5000000000000006E-2</v>
      </c>
      <c r="U2173" s="97">
        <f t="shared" si="1037"/>
        <v>65</v>
      </c>
      <c r="V2173" s="97">
        <v>252</v>
      </c>
      <c r="W2173" s="96">
        <f t="shared" si="1038"/>
        <v>1.02126541</v>
      </c>
      <c r="X2173" s="89">
        <f t="shared" si="1039"/>
        <v>0</v>
      </c>
      <c r="Y2173" s="137">
        <f t="shared" si="1018"/>
        <v>0</v>
      </c>
      <c r="Z2173" s="99" t="str">
        <f t="shared" si="1024"/>
        <v>J=</v>
      </c>
      <c r="AA2173" s="94">
        <f t="shared" si="1025"/>
        <v>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19"/>
        <v>47050</v>
      </c>
      <c r="B2174" s="89">
        <f t="shared" si="1026"/>
        <v>0</v>
      </c>
      <c r="C2174" s="89">
        <f t="shared" si="1040"/>
        <v>3.1009221856947988E-9</v>
      </c>
      <c r="D2174" s="90">
        <f t="shared" si="1027"/>
        <v>7205.03</v>
      </c>
      <c r="E2174" s="91">
        <f t="shared" si="1042"/>
        <v>7245.38</v>
      </c>
      <c r="F2174" s="92">
        <f t="shared" si="1043"/>
        <v>47016</v>
      </c>
      <c r="G2174" s="93">
        <f t="shared" si="1028"/>
        <v>5.6002542668107669E-3</v>
      </c>
      <c r="H2174" s="94">
        <f t="shared" si="1029"/>
        <v>47078</v>
      </c>
      <c r="I2174" s="94">
        <f t="shared" si="1030"/>
        <v>47078</v>
      </c>
      <c r="J2174" s="95">
        <f t="shared" si="1020"/>
        <v>19</v>
      </c>
      <c r="K2174" s="95">
        <f t="shared" si="1041"/>
        <v>2</v>
      </c>
      <c r="L2174" s="8">
        <f t="shared" si="1031"/>
        <v>1.0005880199999999</v>
      </c>
      <c r="M2174" s="96">
        <f t="shared" si="1032"/>
        <v>1.0056002500000001</v>
      </c>
      <c r="N2174" s="96">
        <f t="shared" si="1033"/>
        <v>1.4250367903815573</v>
      </c>
      <c r="O2174" s="89">
        <f t="shared" si="1034"/>
        <v>1.42587474</v>
      </c>
      <c r="P2174" s="89">
        <f t="shared" si="1035"/>
        <v>0</v>
      </c>
      <c r="Q2174" s="11">
        <f t="shared" si="1023"/>
        <v>0</v>
      </c>
      <c r="R2174" s="7">
        <f t="shared" si="1021"/>
        <v>0</v>
      </c>
      <c r="S2174" s="89">
        <f t="shared" si="1036"/>
        <v>0</v>
      </c>
      <c r="T2174" s="98">
        <f t="shared" si="1022"/>
        <v>8.5000000000000006E-2</v>
      </c>
      <c r="U2174" s="97">
        <f t="shared" si="1037"/>
        <v>66</v>
      </c>
      <c r="V2174" s="97">
        <v>252</v>
      </c>
      <c r="W2174" s="96">
        <f t="shared" si="1038"/>
        <v>1.021596078</v>
      </c>
      <c r="X2174" s="89">
        <f t="shared" si="1039"/>
        <v>0</v>
      </c>
      <c r="Y2174" s="137">
        <f t="shared" si="1018"/>
        <v>0</v>
      </c>
      <c r="Z2174" s="99" t="str">
        <f t="shared" si="1024"/>
        <v>J=</v>
      </c>
      <c r="AA2174" s="94">
        <f t="shared" si="1025"/>
        <v>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19"/>
        <v>47051</v>
      </c>
      <c r="B2175" s="89">
        <f t="shared" si="1026"/>
        <v>0</v>
      </c>
      <c r="C2175" s="89">
        <f t="shared" si="1040"/>
        <v>3.1009221856947988E-9</v>
      </c>
      <c r="D2175" s="90">
        <f t="shared" si="1027"/>
        <v>7205.03</v>
      </c>
      <c r="E2175" s="91">
        <f t="shared" si="1042"/>
        <v>7245.38</v>
      </c>
      <c r="F2175" s="92">
        <f t="shared" si="1043"/>
        <v>47016</v>
      </c>
      <c r="G2175" s="93">
        <f t="shared" si="1028"/>
        <v>5.6002542668107669E-3</v>
      </c>
      <c r="H2175" s="94">
        <f t="shared" si="1029"/>
        <v>47078</v>
      </c>
      <c r="I2175" s="94">
        <f t="shared" si="1030"/>
        <v>47078</v>
      </c>
      <c r="J2175" s="95">
        <f t="shared" si="1020"/>
        <v>19</v>
      </c>
      <c r="K2175" s="95">
        <f t="shared" si="1041"/>
        <v>3</v>
      </c>
      <c r="L2175" s="8">
        <f t="shared" si="1031"/>
        <v>1.0008821699999999</v>
      </c>
      <c r="M2175" s="96">
        <f t="shared" si="1032"/>
        <v>1.0056002500000001</v>
      </c>
      <c r="N2175" s="96">
        <f t="shared" si="1033"/>
        <v>1.4250367903815573</v>
      </c>
      <c r="O2175" s="89">
        <f t="shared" si="1034"/>
        <v>1.4262939100000001</v>
      </c>
      <c r="P2175" s="89">
        <f t="shared" si="1035"/>
        <v>0</v>
      </c>
      <c r="Q2175" s="11">
        <f t="shared" si="1023"/>
        <v>0</v>
      </c>
      <c r="R2175" s="7">
        <f t="shared" si="1021"/>
        <v>0</v>
      </c>
      <c r="S2175" s="89">
        <f t="shared" si="1036"/>
        <v>0</v>
      </c>
      <c r="T2175" s="98">
        <f t="shared" si="1022"/>
        <v>8.5000000000000006E-2</v>
      </c>
      <c r="U2175" s="97">
        <f t="shared" si="1037"/>
        <v>67</v>
      </c>
      <c r="V2175" s="97">
        <v>252</v>
      </c>
      <c r="W2175" s="96">
        <f t="shared" si="1038"/>
        <v>1.0219268530000001</v>
      </c>
      <c r="X2175" s="89">
        <f t="shared" si="1039"/>
        <v>0</v>
      </c>
      <c r="Y2175" s="137">
        <f t="shared" si="1018"/>
        <v>0</v>
      </c>
      <c r="Z2175" s="99" t="str">
        <f t="shared" si="1024"/>
        <v>J=</v>
      </c>
      <c r="AA2175" s="94">
        <f t="shared" si="1025"/>
        <v>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19"/>
        <v>47052</v>
      </c>
      <c r="B2176" s="89">
        <f t="shared" si="1026"/>
        <v>0</v>
      </c>
      <c r="C2176" s="89">
        <f t="shared" si="1040"/>
        <v>3.1009221856947988E-9</v>
      </c>
      <c r="D2176" s="90">
        <f t="shared" si="1027"/>
        <v>7205.03</v>
      </c>
      <c r="E2176" s="91">
        <f t="shared" si="1042"/>
        <v>7245.38</v>
      </c>
      <c r="F2176" s="92">
        <f t="shared" si="1043"/>
        <v>47016</v>
      </c>
      <c r="G2176" s="93">
        <f t="shared" si="1028"/>
        <v>5.6002542668107669E-3</v>
      </c>
      <c r="H2176" s="94">
        <f t="shared" si="1029"/>
        <v>47078</v>
      </c>
      <c r="I2176" s="94">
        <f t="shared" si="1030"/>
        <v>47078</v>
      </c>
      <c r="J2176" s="95">
        <f t="shared" si="1020"/>
        <v>19</v>
      </c>
      <c r="K2176" s="95">
        <f t="shared" si="1041"/>
        <v>4</v>
      </c>
      <c r="L2176" s="8">
        <f t="shared" si="1031"/>
        <v>1.0011764000000001</v>
      </c>
      <c r="M2176" s="96">
        <f t="shared" si="1032"/>
        <v>1.0056002500000001</v>
      </c>
      <c r="N2176" s="96">
        <f t="shared" si="1033"/>
        <v>1.4250367903815573</v>
      </c>
      <c r="O2176" s="89">
        <f t="shared" si="1034"/>
        <v>1.4267132</v>
      </c>
      <c r="P2176" s="89">
        <f t="shared" si="1035"/>
        <v>0</v>
      </c>
      <c r="Q2176" s="11">
        <f t="shared" si="1023"/>
        <v>0</v>
      </c>
      <c r="R2176" s="7">
        <f t="shared" si="1021"/>
        <v>0</v>
      </c>
      <c r="S2176" s="89">
        <f t="shared" si="1036"/>
        <v>0</v>
      </c>
      <c r="T2176" s="98">
        <f t="shared" si="1022"/>
        <v>8.5000000000000006E-2</v>
      </c>
      <c r="U2176" s="97">
        <f t="shared" si="1037"/>
        <v>68</v>
      </c>
      <c r="V2176" s="97">
        <v>252</v>
      </c>
      <c r="W2176" s="96">
        <f t="shared" si="1038"/>
        <v>1.0222577349999999</v>
      </c>
      <c r="X2176" s="89">
        <f t="shared" si="1039"/>
        <v>0</v>
      </c>
      <c r="Y2176" s="137">
        <f t="shared" si="1018"/>
        <v>0</v>
      </c>
      <c r="Z2176" s="99" t="str">
        <f t="shared" si="1024"/>
        <v>J=</v>
      </c>
      <c r="AA2176" s="94">
        <f t="shared" si="1025"/>
        <v>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19"/>
        <v>47053</v>
      </c>
      <c r="B2177" s="89">
        <f t="shared" si="1026"/>
        <v>0</v>
      </c>
      <c r="C2177" s="89">
        <f t="shared" si="1040"/>
        <v>3.1009221856947988E-9</v>
      </c>
      <c r="D2177" s="90">
        <f t="shared" si="1027"/>
        <v>7205.03</v>
      </c>
      <c r="E2177" s="91">
        <f t="shared" si="1042"/>
        <v>7245.38</v>
      </c>
      <c r="F2177" s="92">
        <f t="shared" si="1043"/>
        <v>47016</v>
      </c>
      <c r="G2177" s="93">
        <f t="shared" si="1028"/>
        <v>5.6002542668107669E-3</v>
      </c>
      <c r="H2177" s="94">
        <f t="shared" si="1029"/>
        <v>47078</v>
      </c>
      <c r="I2177" s="94">
        <f t="shared" si="1030"/>
        <v>47078</v>
      </c>
      <c r="J2177" s="95">
        <f t="shared" si="1020"/>
        <v>19</v>
      </c>
      <c r="K2177" s="95">
        <f t="shared" si="1041"/>
        <v>5</v>
      </c>
      <c r="L2177" s="8">
        <f t="shared" si="1031"/>
        <v>1.0014707199999999</v>
      </c>
      <c r="M2177" s="96">
        <f t="shared" si="1032"/>
        <v>1.0056002500000001</v>
      </c>
      <c r="N2177" s="96">
        <f t="shared" si="1033"/>
        <v>1.4250367903815573</v>
      </c>
      <c r="O2177" s="89">
        <f t="shared" si="1034"/>
        <v>1.4271326200000001</v>
      </c>
      <c r="P2177" s="89">
        <f t="shared" si="1035"/>
        <v>0</v>
      </c>
      <c r="Q2177" s="11">
        <f t="shared" si="1023"/>
        <v>0</v>
      </c>
      <c r="R2177" s="7">
        <f t="shared" si="1021"/>
        <v>0</v>
      </c>
      <c r="S2177" s="89">
        <f t="shared" si="1036"/>
        <v>0</v>
      </c>
      <c r="T2177" s="98">
        <f t="shared" si="1022"/>
        <v>8.5000000000000006E-2</v>
      </c>
      <c r="U2177" s="97">
        <f t="shared" si="1037"/>
        <v>69</v>
      </c>
      <c r="V2177" s="97">
        <v>252</v>
      </c>
      <c r="W2177" s="96">
        <f t="shared" si="1038"/>
        <v>1.0225887250000001</v>
      </c>
      <c r="X2177" s="89">
        <f t="shared" si="1039"/>
        <v>0</v>
      </c>
      <c r="Y2177" s="137">
        <f t="shared" si="1018"/>
        <v>0</v>
      </c>
      <c r="Z2177" s="99" t="str">
        <f t="shared" si="1024"/>
        <v>J=</v>
      </c>
      <c r="AA2177" s="94">
        <f t="shared" si="1025"/>
        <v>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19"/>
        <v>47054</v>
      </c>
      <c r="B2178" s="89">
        <f t="shared" si="1026"/>
        <v>0</v>
      </c>
      <c r="C2178" s="89">
        <f t="shared" si="1040"/>
        <v>3.1009221856947988E-9</v>
      </c>
      <c r="D2178" s="90">
        <f t="shared" si="1027"/>
        <v>7205.03</v>
      </c>
      <c r="E2178" s="91">
        <f t="shared" si="1042"/>
        <v>7245.38</v>
      </c>
      <c r="F2178" s="92">
        <f t="shared" si="1043"/>
        <v>47016</v>
      </c>
      <c r="G2178" s="93">
        <f t="shared" si="1028"/>
        <v>5.6002542668107669E-3</v>
      </c>
      <c r="H2178" s="94">
        <f t="shared" si="1029"/>
        <v>47078</v>
      </c>
      <c r="I2178" s="94">
        <f t="shared" si="1030"/>
        <v>47078</v>
      </c>
      <c r="J2178" s="95">
        <f t="shared" si="1020"/>
        <v>19</v>
      </c>
      <c r="K2178" s="95">
        <f t="shared" si="1041"/>
        <v>6</v>
      </c>
      <c r="L2178" s="8">
        <f t="shared" si="1031"/>
        <v>1.00176512</v>
      </c>
      <c r="M2178" s="96">
        <f t="shared" si="1032"/>
        <v>1.0056002500000001</v>
      </c>
      <c r="N2178" s="96">
        <f t="shared" si="1033"/>
        <v>1.4250367903815573</v>
      </c>
      <c r="O2178" s="89">
        <f t="shared" si="1034"/>
        <v>1.4275521499999999</v>
      </c>
      <c r="P2178" s="89">
        <f t="shared" si="1035"/>
        <v>0</v>
      </c>
      <c r="Q2178" s="11">
        <f t="shared" si="1023"/>
        <v>0</v>
      </c>
      <c r="R2178" s="7">
        <f t="shared" si="1021"/>
        <v>0</v>
      </c>
      <c r="S2178" s="89">
        <f t="shared" si="1036"/>
        <v>0</v>
      </c>
      <c r="T2178" s="98">
        <f t="shared" si="1022"/>
        <v>8.5000000000000006E-2</v>
      </c>
      <c r="U2178" s="97">
        <f t="shared" si="1037"/>
        <v>70</v>
      </c>
      <c r="V2178" s="97">
        <v>252</v>
      </c>
      <c r="W2178" s="96">
        <f t="shared" si="1038"/>
        <v>1.0229198209999999</v>
      </c>
      <c r="X2178" s="89">
        <f t="shared" si="1039"/>
        <v>0</v>
      </c>
      <c r="Y2178" s="137">
        <f t="shared" si="1018"/>
        <v>0</v>
      </c>
      <c r="Z2178" s="99" t="str">
        <f t="shared" si="1024"/>
        <v>J=</v>
      </c>
      <c r="AA2178" s="94">
        <f t="shared" si="1025"/>
        <v>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19"/>
        <v>47055</v>
      </c>
      <c r="B2179" s="89">
        <f t="shared" si="1026"/>
        <v>0</v>
      </c>
      <c r="C2179" s="89">
        <f t="shared" si="1040"/>
        <v>3.1009221856947988E-9</v>
      </c>
      <c r="D2179" s="90">
        <f t="shared" si="1027"/>
        <v>7205.03</v>
      </c>
      <c r="E2179" s="91">
        <f t="shared" si="1042"/>
        <v>7245.38</v>
      </c>
      <c r="F2179" s="92">
        <f t="shared" si="1043"/>
        <v>47016</v>
      </c>
      <c r="G2179" s="93">
        <f t="shared" si="1028"/>
        <v>5.6002542668107669E-3</v>
      </c>
      <c r="H2179" s="94">
        <f t="shared" si="1029"/>
        <v>47078</v>
      </c>
      <c r="I2179" s="94">
        <f t="shared" si="1030"/>
        <v>47078</v>
      </c>
      <c r="J2179" s="95">
        <f t="shared" si="1020"/>
        <v>19</v>
      </c>
      <c r="K2179" s="95">
        <f t="shared" si="1041"/>
        <v>6</v>
      </c>
      <c r="L2179" s="8">
        <f t="shared" si="1031"/>
        <v>1.00176512</v>
      </c>
      <c r="M2179" s="96">
        <f t="shared" si="1032"/>
        <v>1.0056002500000001</v>
      </c>
      <c r="N2179" s="96">
        <f t="shared" si="1033"/>
        <v>1.4250367903815573</v>
      </c>
      <c r="O2179" s="89">
        <f t="shared" si="1034"/>
        <v>1.4275521499999999</v>
      </c>
      <c r="P2179" s="89">
        <f t="shared" si="1035"/>
        <v>0</v>
      </c>
      <c r="Q2179" s="11">
        <f t="shared" si="1023"/>
        <v>0</v>
      </c>
      <c r="R2179" s="7">
        <f t="shared" si="1021"/>
        <v>0</v>
      </c>
      <c r="S2179" s="89">
        <f t="shared" si="1036"/>
        <v>0</v>
      </c>
      <c r="T2179" s="98">
        <f t="shared" si="1022"/>
        <v>8.5000000000000006E-2</v>
      </c>
      <c r="U2179" s="97">
        <f t="shared" si="1037"/>
        <v>70</v>
      </c>
      <c r="V2179" s="97">
        <v>252</v>
      </c>
      <c r="W2179" s="96">
        <f t="shared" si="1038"/>
        <v>1.0229198209999999</v>
      </c>
      <c r="X2179" s="89">
        <f t="shared" si="1039"/>
        <v>0</v>
      </c>
      <c r="Y2179" s="137">
        <f t="shared" si="1018"/>
        <v>0</v>
      </c>
      <c r="Z2179" s="99" t="str">
        <f t="shared" si="1024"/>
        <v>J=</v>
      </c>
      <c r="AA2179" s="94">
        <f t="shared" si="1025"/>
        <v>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19"/>
        <v>47056</v>
      </c>
      <c r="B2180" s="89">
        <f t="shared" si="1026"/>
        <v>0</v>
      </c>
      <c r="C2180" s="89">
        <f t="shared" si="1040"/>
        <v>3.1009221856947988E-9</v>
      </c>
      <c r="D2180" s="90">
        <f t="shared" si="1027"/>
        <v>7205.03</v>
      </c>
      <c r="E2180" s="91">
        <f t="shared" si="1042"/>
        <v>7245.38</v>
      </c>
      <c r="F2180" s="92">
        <f t="shared" si="1043"/>
        <v>47016</v>
      </c>
      <c r="G2180" s="93">
        <f t="shared" si="1028"/>
        <v>5.6002542668107669E-3</v>
      </c>
      <c r="H2180" s="94">
        <f t="shared" si="1029"/>
        <v>47078</v>
      </c>
      <c r="I2180" s="94">
        <f t="shared" si="1030"/>
        <v>47078</v>
      </c>
      <c r="J2180" s="95">
        <f t="shared" si="1020"/>
        <v>19</v>
      </c>
      <c r="K2180" s="95">
        <f t="shared" si="1041"/>
        <v>6</v>
      </c>
      <c r="L2180" s="8">
        <f t="shared" si="1031"/>
        <v>1.00176512</v>
      </c>
      <c r="M2180" s="96">
        <f t="shared" si="1032"/>
        <v>1.0056002500000001</v>
      </c>
      <c r="N2180" s="96">
        <f t="shared" si="1033"/>
        <v>1.4250367903815573</v>
      </c>
      <c r="O2180" s="89">
        <f t="shared" si="1034"/>
        <v>1.4275521499999999</v>
      </c>
      <c r="P2180" s="89">
        <f t="shared" si="1035"/>
        <v>0</v>
      </c>
      <c r="Q2180" s="11">
        <f t="shared" si="1023"/>
        <v>0</v>
      </c>
      <c r="R2180" s="7">
        <f t="shared" si="1021"/>
        <v>0</v>
      </c>
      <c r="S2180" s="89">
        <f t="shared" si="1036"/>
        <v>0</v>
      </c>
      <c r="T2180" s="98">
        <f t="shared" si="1022"/>
        <v>8.5000000000000006E-2</v>
      </c>
      <c r="U2180" s="97">
        <f t="shared" si="1037"/>
        <v>70</v>
      </c>
      <c r="V2180" s="97">
        <v>252</v>
      </c>
      <c r="W2180" s="96">
        <f t="shared" si="1038"/>
        <v>1.0229198209999999</v>
      </c>
      <c r="X2180" s="89">
        <f t="shared" si="1039"/>
        <v>0</v>
      </c>
      <c r="Y2180" s="137">
        <f t="shared" si="1018"/>
        <v>0</v>
      </c>
      <c r="Z2180" s="99" t="str">
        <f t="shared" si="1024"/>
        <v>J=</v>
      </c>
      <c r="AA2180" s="94">
        <f t="shared" si="1025"/>
        <v>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19"/>
        <v>47057</v>
      </c>
      <c r="B2181" s="89">
        <f t="shared" si="1026"/>
        <v>0</v>
      </c>
      <c r="C2181" s="89">
        <f t="shared" si="1040"/>
        <v>3.1009221856947988E-9</v>
      </c>
      <c r="D2181" s="90">
        <f t="shared" si="1027"/>
        <v>7205.03</v>
      </c>
      <c r="E2181" s="91">
        <f t="shared" si="1042"/>
        <v>7245.38</v>
      </c>
      <c r="F2181" s="92">
        <f t="shared" si="1043"/>
        <v>47016</v>
      </c>
      <c r="G2181" s="93">
        <f t="shared" si="1028"/>
        <v>5.6002542668107669E-3</v>
      </c>
      <c r="H2181" s="94">
        <f t="shared" si="1029"/>
        <v>47078</v>
      </c>
      <c r="I2181" s="94">
        <f t="shared" si="1030"/>
        <v>47078</v>
      </c>
      <c r="J2181" s="95">
        <f t="shared" si="1020"/>
        <v>19</v>
      </c>
      <c r="K2181" s="95">
        <f t="shared" si="1041"/>
        <v>7</v>
      </c>
      <c r="L2181" s="8">
        <f t="shared" si="1031"/>
        <v>1.0020596100000001</v>
      </c>
      <c r="M2181" s="96">
        <f t="shared" si="1032"/>
        <v>1.0056002500000001</v>
      </c>
      <c r="N2181" s="96">
        <f t="shared" si="1033"/>
        <v>1.4250367903815573</v>
      </c>
      <c r="O2181" s="89">
        <f t="shared" si="1034"/>
        <v>1.4279718100000001</v>
      </c>
      <c r="P2181" s="89">
        <f t="shared" si="1035"/>
        <v>0</v>
      </c>
      <c r="Q2181" s="11">
        <f t="shared" si="1023"/>
        <v>0</v>
      </c>
      <c r="R2181" s="7">
        <f t="shared" si="1021"/>
        <v>0</v>
      </c>
      <c r="S2181" s="89">
        <f t="shared" si="1036"/>
        <v>0</v>
      </c>
      <c r="T2181" s="98">
        <f t="shared" si="1022"/>
        <v>8.5000000000000006E-2</v>
      </c>
      <c r="U2181" s="97">
        <f t="shared" si="1037"/>
        <v>71</v>
      </c>
      <c r="V2181" s="97">
        <v>252</v>
      </c>
      <c r="W2181" s="96">
        <f t="shared" si="1038"/>
        <v>1.0232510239999999</v>
      </c>
      <c r="X2181" s="89">
        <f t="shared" si="1039"/>
        <v>0</v>
      </c>
      <c r="Y2181" s="137">
        <f t="shared" si="1018"/>
        <v>0</v>
      </c>
      <c r="Z2181" s="99" t="str">
        <f t="shared" si="1024"/>
        <v>J=</v>
      </c>
      <c r="AA2181" s="94">
        <f t="shared" si="1025"/>
        <v>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19"/>
        <v>47058</v>
      </c>
      <c r="B2182" s="89">
        <f t="shared" si="1026"/>
        <v>0</v>
      </c>
      <c r="C2182" s="89">
        <f t="shared" si="1040"/>
        <v>3.1009221856947988E-9</v>
      </c>
      <c r="D2182" s="90">
        <f t="shared" si="1027"/>
        <v>7205.03</v>
      </c>
      <c r="E2182" s="91">
        <f t="shared" si="1042"/>
        <v>7245.38</v>
      </c>
      <c r="F2182" s="92">
        <f t="shared" si="1043"/>
        <v>47016</v>
      </c>
      <c r="G2182" s="93">
        <f t="shared" si="1028"/>
        <v>5.6002542668107669E-3</v>
      </c>
      <c r="H2182" s="94">
        <f t="shared" si="1029"/>
        <v>47078</v>
      </c>
      <c r="I2182" s="94">
        <f t="shared" si="1030"/>
        <v>47078</v>
      </c>
      <c r="J2182" s="95">
        <f t="shared" si="1020"/>
        <v>19</v>
      </c>
      <c r="K2182" s="95">
        <f t="shared" si="1041"/>
        <v>8</v>
      </c>
      <c r="L2182" s="8">
        <f t="shared" si="1031"/>
        <v>1.0023541899999999</v>
      </c>
      <c r="M2182" s="96">
        <f t="shared" si="1032"/>
        <v>1.0056002500000001</v>
      </c>
      <c r="N2182" s="96">
        <f t="shared" si="1033"/>
        <v>1.4250367903815573</v>
      </c>
      <c r="O2182" s="89">
        <f t="shared" si="1034"/>
        <v>1.4283915899999999</v>
      </c>
      <c r="P2182" s="89">
        <f t="shared" si="1035"/>
        <v>0</v>
      </c>
      <c r="Q2182" s="11">
        <f t="shared" si="1023"/>
        <v>0</v>
      </c>
      <c r="R2182" s="7">
        <f t="shared" si="1021"/>
        <v>0</v>
      </c>
      <c r="S2182" s="89">
        <f t="shared" si="1036"/>
        <v>0</v>
      </c>
      <c r="T2182" s="98">
        <f t="shared" si="1022"/>
        <v>8.5000000000000006E-2</v>
      </c>
      <c r="U2182" s="97">
        <f t="shared" si="1037"/>
        <v>72</v>
      </c>
      <c r="V2182" s="97">
        <v>252</v>
      </c>
      <c r="W2182" s="96">
        <f t="shared" si="1038"/>
        <v>1.023582335</v>
      </c>
      <c r="X2182" s="89">
        <f t="shared" si="1039"/>
        <v>0</v>
      </c>
      <c r="Y2182" s="137">
        <f t="shared" si="1018"/>
        <v>0</v>
      </c>
      <c r="Z2182" s="99" t="str">
        <f t="shared" si="1024"/>
        <v>J=</v>
      </c>
      <c r="AA2182" s="94">
        <f t="shared" si="1025"/>
        <v>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19"/>
        <v>47059</v>
      </c>
      <c r="B2183" s="89">
        <f t="shared" si="1026"/>
        <v>0</v>
      </c>
      <c r="C2183" s="89">
        <f t="shared" si="1040"/>
        <v>3.1009221856947988E-9</v>
      </c>
      <c r="D2183" s="90">
        <f t="shared" si="1027"/>
        <v>7205.03</v>
      </c>
      <c r="E2183" s="91">
        <f t="shared" si="1042"/>
        <v>7245.38</v>
      </c>
      <c r="F2183" s="92">
        <f t="shared" si="1043"/>
        <v>47016</v>
      </c>
      <c r="G2183" s="93">
        <f t="shared" si="1028"/>
        <v>5.6002542668107669E-3</v>
      </c>
      <c r="H2183" s="94">
        <f t="shared" si="1029"/>
        <v>47078</v>
      </c>
      <c r="I2183" s="94">
        <f t="shared" si="1030"/>
        <v>47078</v>
      </c>
      <c r="J2183" s="95">
        <f t="shared" si="1020"/>
        <v>19</v>
      </c>
      <c r="K2183" s="95">
        <f t="shared" si="1041"/>
        <v>9</v>
      </c>
      <c r="L2183" s="8">
        <f t="shared" si="1031"/>
        <v>1.0026488499999999</v>
      </c>
      <c r="M2183" s="96">
        <f t="shared" si="1032"/>
        <v>1.0056002500000001</v>
      </c>
      <c r="N2183" s="96">
        <f t="shared" si="1033"/>
        <v>1.4250367903815573</v>
      </c>
      <c r="O2183" s="89">
        <f t="shared" si="1034"/>
        <v>1.42881149</v>
      </c>
      <c r="P2183" s="89">
        <f t="shared" si="1035"/>
        <v>0</v>
      </c>
      <c r="Q2183" s="11">
        <f t="shared" si="1023"/>
        <v>0</v>
      </c>
      <c r="R2183" s="7">
        <f t="shared" si="1021"/>
        <v>0</v>
      </c>
      <c r="S2183" s="89">
        <f t="shared" si="1036"/>
        <v>0</v>
      </c>
      <c r="T2183" s="98">
        <f t="shared" si="1022"/>
        <v>8.5000000000000006E-2</v>
      </c>
      <c r="U2183" s="97">
        <f t="shared" si="1037"/>
        <v>73</v>
      </c>
      <c r="V2183" s="97">
        <v>252</v>
      </c>
      <c r="W2183" s="96">
        <f t="shared" si="1038"/>
        <v>1.023913753</v>
      </c>
      <c r="X2183" s="89">
        <f t="shared" si="1039"/>
        <v>0</v>
      </c>
      <c r="Y2183" s="137">
        <f t="shared" si="1018"/>
        <v>0</v>
      </c>
      <c r="Z2183" s="99" t="str">
        <f t="shared" si="1024"/>
        <v>J=</v>
      </c>
      <c r="AA2183" s="94">
        <f t="shared" si="1025"/>
        <v>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19"/>
        <v>47060</v>
      </c>
      <c r="B2184" s="89">
        <f t="shared" si="1026"/>
        <v>0</v>
      </c>
      <c r="C2184" s="89">
        <f t="shared" si="1040"/>
        <v>3.1009221856947988E-9</v>
      </c>
      <c r="D2184" s="90">
        <f t="shared" si="1027"/>
        <v>7205.03</v>
      </c>
      <c r="E2184" s="91">
        <f t="shared" si="1042"/>
        <v>7245.38</v>
      </c>
      <c r="F2184" s="92">
        <f t="shared" si="1043"/>
        <v>47016</v>
      </c>
      <c r="G2184" s="93">
        <f t="shared" si="1028"/>
        <v>5.6002542668107669E-3</v>
      </c>
      <c r="H2184" s="94">
        <f t="shared" si="1029"/>
        <v>47078</v>
      </c>
      <c r="I2184" s="94">
        <f t="shared" si="1030"/>
        <v>47078</v>
      </c>
      <c r="J2184" s="95">
        <f t="shared" si="1020"/>
        <v>19</v>
      </c>
      <c r="K2184" s="95">
        <f t="shared" si="1041"/>
        <v>9</v>
      </c>
      <c r="L2184" s="8">
        <f t="shared" si="1031"/>
        <v>1.0026488499999999</v>
      </c>
      <c r="M2184" s="96">
        <f t="shared" si="1032"/>
        <v>1.0056002500000001</v>
      </c>
      <c r="N2184" s="96">
        <f t="shared" si="1033"/>
        <v>1.4250367903815573</v>
      </c>
      <c r="O2184" s="89">
        <f t="shared" si="1034"/>
        <v>1.42881149</v>
      </c>
      <c r="P2184" s="89">
        <f t="shared" si="1035"/>
        <v>0</v>
      </c>
      <c r="Q2184" s="11">
        <f t="shared" si="1023"/>
        <v>0</v>
      </c>
      <c r="R2184" s="7">
        <f t="shared" si="1021"/>
        <v>0</v>
      </c>
      <c r="S2184" s="89">
        <f t="shared" si="1036"/>
        <v>0</v>
      </c>
      <c r="T2184" s="98">
        <f t="shared" si="1022"/>
        <v>8.5000000000000006E-2</v>
      </c>
      <c r="U2184" s="97">
        <f t="shared" si="1037"/>
        <v>73</v>
      </c>
      <c r="V2184" s="97">
        <v>252</v>
      </c>
      <c r="W2184" s="96">
        <f t="shared" si="1038"/>
        <v>1.023913753</v>
      </c>
      <c r="X2184" s="89">
        <f t="shared" si="1039"/>
        <v>0</v>
      </c>
      <c r="Y2184" s="137">
        <f t="shared" si="1018"/>
        <v>0</v>
      </c>
      <c r="Z2184" s="99" t="str">
        <f t="shared" si="1024"/>
        <v>J=</v>
      </c>
      <c r="AA2184" s="94">
        <f t="shared" si="1025"/>
        <v>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19"/>
        <v>47061</v>
      </c>
      <c r="B2185" s="89">
        <f t="shared" si="1026"/>
        <v>0</v>
      </c>
      <c r="C2185" s="89">
        <f t="shared" si="1040"/>
        <v>3.1009221856947988E-9</v>
      </c>
      <c r="D2185" s="90">
        <f t="shared" si="1027"/>
        <v>7205.03</v>
      </c>
      <c r="E2185" s="91">
        <f t="shared" si="1042"/>
        <v>7245.38</v>
      </c>
      <c r="F2185" s="92">
        <f t="shared" si="1043"/>
        <v>47016</v>
      </c>
      <c r="G2185" s="93">
        <f t="shared" si="1028"/>
        <v>5.6002542668107669E-3</v>
      </c>
      <c r="H2185" s="94">
        <f t="shared" si="1029"/>
        <v>47078</v>
      </c>
      <c r="I2185" s="94">
        <f t="shared" si="1030"/>
        <v>47078</v>
      </c>
      <c r="J2185" s="95">
        <f t="shared" si="1020"/>
        <v>19</v>
      </c>
      <c r="K2185" s="95">
        <f t="shared" si="1041"/>
        <v>10</v>
      </c>
      <c r="L2185" s="8">
        <f t="shared" si="1031"/>
        <v>1.0029436</v>
      </c>
      <c r="M2185" s="96">
        <f t="shared" si="1032"/>
        <v>1.0056002500000001</v>
      </c>
      <c r="N2185" s="96">
        <f t="shared" si="1033"/>
        <v>1.4250367903815573</v>
      </c>
      <c r="O2185" s="89">
        <f t="shared" si="1034"/>
        <v>1.4292315200000001</v>
      </c>
      <c r="P2185" s="89">
        <f t="shared" si="1035"/>
        <v>0</v>
      </c>
      <c r="Q2185" s="11">
        <f t="shared" si="1023"/>
        <v>0</v>
      </c>
      <c r="R2185" s="7">
        <f t="shared" si="1021"/>
        <v>0</v>
      </c>
      <c r="S2185" s="89">
        <f t="shared" si="1036"/>
        <v>0</v>
      </c>
      <c r="T2185" s="98">
        <f t="shared" si="1022"/>
        <v>8.5000000000000006E-2</v>
      </c>
      <c r="U2185" s="97">
        <f t="shared" si="1037"/>
        <v>74</v>
      </c>
      <c r="V2185" s="97">
        <v>252</v>
      </c>
      <c r="W2185" s="96">
        <f t="shared" si="1038"/>
        <v>1.0242452790000001</v>
      </c>
      <c r="X2185" s="89">
        <f t="shared" si="1039"/>
        <v>0</v>
      </c>
      <c r="Y2185" s="137">
        <f t="shared" si="1018"/>
        <v>0</v>
      </c>
      <c r="Z2185" s="99" t="str">
        <f t="shared" si="1024"/>
        <v>J=</v>
      </c>
      <c r="AA2185" s="94">
        <f t="shared" si="1025"/>
        <v>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19"/>
        <v>47062</v>
      </c>
      <c r="B2186" s="89">
        <f t="shared" si="1026"/>
        <v>0</v>
      </c>
      <c r="C2186" s="89">
        <f t="shared" si="1040"/>
        <v>3.1009221856947988E-9</v>
      </c>
      <c r="D2186" s="90">
        <f t="shared" si="1027"/>
        <v>7205.03</v>
      </c>
      <c r="E2186" s="91">
        <f t="shared" si="1042"/>
        <v>7245.38</v>
      </c>
      <c r="F2186" s="92">
        <f t="shared" si="1043"/>
        <v>47016</v>
      </c>
      <c r="G2186" s="93">
        <f t="shared" si="1028"/>
        <v>5.6002542668107669E-3</v>
      </c>
      <c r="H2186" s="94">
        <f t="shared" si="1029"/>
        <v>47078</v>
      </c>
      <c r="I2186" s="94">
        <f t="shared" si="1030"/>
        <v>47078</v>
      </c>
      <c r="J2186" s="95">
        <f t="shared" si="1020"/>
        <v>19</v>
      </c>
      <c r="K2186" s="95">
        <f t="shared" si="1041"/>
        <v>10</v>
      </c>
      <c r="L2186" s="8">
        <f t="shared" si="1031"/>
        <v>1.0029436</v>
      </c>
      <c r="M2186" s="96">
        <f t="shared" si="1032"/>
        <v>1.0056002500000001</v>
      </c>
      <c r="N2186" s="96">
        <f t="shared" si="1033"/>
        <v>1.4250367903815573</v>
      </c>
      <c r="O2186" s="89">
        <f t="shared" si="1034"/>
        <v>1.4292315200000001</v>
      </c>
      <c r="P2186" s="89">
        <f t="shared" si="1035"/>
        <v>0</v>
      </c>
      <c r="Q2186" s="11">
        <f t="shared" si="1023"/>
        <v>0</v>
      </c>
      <c r="R2186" s="7">
        <f t="shared" si="1021"/>
        <v>0</v>
      </c>
      <c r="S2186" s="89">
        <f t="shared" si="1036"/>
        <v>0</v>
      </c>
      <c r="T2186" s="98">
        <f t="shared" si="1022"/>
        <v>8.5000000000000006E-2</v>
      </c>
      <c r="U2186" s="97">
        <f t="shared" si="1037"/>
        <v>74</v>
      </c>
      <c r="V2186" s="97">
        <v>252</v>
      </c>
      <c r="W2186" s="96">
        <f t="shared" si="1038"/>
        <v>1.0242452790000001</v>
      </c>
      <c r="X2186" s="89">
        <f t="shared" si="1039"/>
        <v>0</v>
      </c>
      <c r="Y2186" s="137">
        <f t="shared" ref="Y2186:Y2249" si="1044">IF(AND(Q2186&gt;0,Z2186&lt;&gt;"INCORPJ="),S2186+X2186,0)</f>
        <v>0</v>
      </c>
      <c r="Z2186" s="99" t="str">
        <f t="shared" si="1024"/>
        <v>J=</v>
      </c>
      <c r="AA2186" s="94">
        <f t="shared" si="1025"/>
        <v>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45">(A2186+1)</f>
        <v>47063</v>
      </c>
      <c r="B2187" s="89">
        <f t="shared" si="1026"/>
        <v>0</v>
      </c>
      <c r="C2187" s="89">
        <f t="shared" si="1040"/>
        <v>3.1009221856947988E-9</v>
      </c>
      <c r="D2187" s="90">
        <f t="shared" si="1027"/>
        <v>7205.03</v>
      </c>
      <c r="E2187" s="91">
        <f t="shared" si="1042"/>
        <v>7245.38</v>
      </c>
      <c r="F2187" s="92">
        <f t="shared" si="1043"/>
        <v>47016</v>
      </c>
      <c r="G2187" s="93">
        <f t="shared" si="1028"/>
        <v>5.6002542668107669E-3</v>
      </c>
      <c r="H2187" s="94">
        <f t="shared" si="1029"/>
        <v>47078</v>
      </c>
      <c r="I2187" s="94">
        <f t="shared" si="1030"/>
        <v>47078</v>
      </c>
      <c r="J2187" s="95">
        <f t="shared" ref="J2187:J2250" si="1046">IF(I2187=I2186,J2186,NETWORKDAYS(I2186,I2187,$AD$201:$AD$502)-1)</f>
        <v>19</v>
      </c>
      <c r="K2187" s="95">
        <f t="shared" si="1041"/>
        <v>10</v>
      </c>
      <c r="L2187" s="8">
        <f t="shared" si="1031"/>
        <v>1.0029436</v>
      </c>
      <c r="M2187" s="96">
        <f t="shared" si="1032"/>
        <v>1.0056002500000001</v>
      </c>
      <c r="N2187" s="96">
        <f t="shared" si="1033"/>
        <v>1.4250367903815573</v>
      </c>
      <c r="O2187" s="89">
        <f t="shared" si="1034"/>
        <v>1.4292315200000001</v>
      </c>
      <c r="P2187" s="89">
        <f t="shared" si="1035"/>
        <v>0</v>
      </c>
      <c r="Q2187" s="11">
        <f t="shared" si="1023"/>
        <v>0</v>
      </c>
      <c r="R2187" s="7">
        <f t="shared" ref="R2187:R2250" si="1047">IF(Q2187&gt;0,VLOOKUP($A2187,$AD$10:$AI$200,6),0)</f>
        <v>0</v>
      </c>
      <c r="S2187" s="89">
        <f t="shared" si="1036"/>
        <v>0</v>
      </c>
      <c r="T2187" s="98">
        <f t="shared" ref="T2187:T2250" si="1048">(T2186)</f>
        <v>8.5000000000000006E-2</v>
      </c>
      <c r="U2187" s="97">
        <f t="shared" si="1037"/>
        <v>74</v>
      </c>
      <c r="V2187" s="97">
        <v>252</v>
      </c>
      <c r="W2187" s="96">
        <f t="shared" si="1038"/>
        <v>1.0242452790000001</v>
      </c>
      <c r="X2187" s="89">
        <f t="shared" si="1039"/>
        <v>0</v>
      </c>
      <c r="Y2187" s="137">
        <f t="shared" si="1044"/>
        <v>0</v>
      </c>
      <c r="Z2187" s="99" t="str">
        <f t="shared" si="1024"/>
        <v>J=</v>
      </c>
      <c r="AA2187" s="94">
        <f t="shared" si="1025"/>
        <v>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45"/>
        <v>47064</v>
      </c>
      <c r="B2188" s="89">
        <f t="shared" si="1026"/>
        <v>0</v>
      </c>
      <c r="C2188" s="89">
        <f t="shared" si="1040"/>
        <v>3.1009221856947988E-9</v>
      </c>
      <c r="D2188" s="90">
        <f t="shared" si="1027"/>
        <v>7205.03</v>
      </c>
      <c r="E2188" s="91">
        <f t="shared" si="1042"/>
        <v>7245.38</v>
      </c>
      <c r="F2188" s="92">
        <f t="shared" si="1043"/>
        <v>47016</v>
      </c>
      <c r="G2188" s="93">
        <f t="shared" si="1028"/>
        <v>5.6002542668107669E-3</v>
      </c>
      <c r="H2188" s="94">
        <f t="shared" si="1029"/>
        <v>47078</v>
      </c>
      <c r="I2188" s="94">
        <f t="shared" si="1030"/>
        <v>47078</v>
      </c>
      <c r="J2188" s="95">
        <f t="shared" si="1046"/>
        <v>19</v>
      </c>
      <c r="K2188" s="95">
        <f t="shared" si="1041"/>
        <v>11</v>
      </c>
      <c r="L2188" s="8">
        <f t="shared" si="1031"/>
        <v>1.0032384299999999</v>
      </c>
      <c r="M2188" s="96">
        <f t="shared" si="1032"/>
        <v>1.0056002500000001</v>
      </c>
      <c r="N2188" s="96">
        <f t="shared" si="1033"/>
        <v>1.4250367903815573</v>
      </c>
      <c r="O2188" s="89">
        <f t="shared" si="1034"/>
        <v>1.4296516699999999</v>
      </c>
      <c r="P2188" s="89">
        <f t="shared" si="1035"/>
        <v>0</v>
      </c>
      <c r="Q2188" s="11">
        <f t="shared" ref="Q2188:Q2251" si="1049">IF(VLOOKUP(A2188,AD$10:AK$200,8)=VLOOKUP(A2187,AD$10:AK$200,8),0,VLOOKUP(A2188,AD$10:AK$200,8))</f>
        <v>0</v>
      </c>
      <c r="R2188" s="7">
        <f t="shared" si="1047"/>
        <v>0</v>
      </c>
      <c r="S2188" s="89">
        <f t="shared" si="1036"/>
        <v>0</v>
      </c>
      <c r="T2188" s="98">
        <f t="shared" si="1048"/>
        <v>8.5000000000000006E-2</v>
      </c>
      <c r="U2188" s="97">
        <f t="shared" si="1037"/>
        <v>75</v>
      </c>
      <c r="V2188" s="97">
        <v>252</v>
      </c>
      <c r="W2188" s="96">
        <f t="shared" si="1038"/>
        <v>1.024576911</v>
      </c>
      <c r="X2188" s="89">
        <f t="shared" si="1039"/>
        <v>0</v>
      </c>
      <c r="Y2188" s="137">
        <f t="shared" si="1044"/>
        <v>0</v>
      </c>
      <c r="Z2188" s="99" t="str">
        <f t="shared" ref="Z2188:Z2251" si="1050">IF($Q2187&gt;0,VLOOKUP($A2187,$AD$10:$AM$200,9),Z2187)</f>
        <v>J=</v>
      </c>
      <c r="AA2188" s="94">
        <f t="shared" ref="AA2188:AA2251" si="1051">IF($Q2187&gt;0,VLOOKUP($A2187,$AD$10:$AM$200,10),AA2187)</f>
        <v>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45"/>
        <v>47065</v>
      </c>
      <c r="B2189" s="89">
        <f t="shared" si="1026"/>
        <v>0</v>
      </c>
      <c r="C2189" s="89">
        <f t="shared" si="1040"/>
        <v>3.1009221856947988E-9</v>
      </c>
      <c r="D2189" s="90">
        <f t="shared" si="1027"/>
        <v>7205.03</v>
      </c>
      <c r="E2189" s="91">
        <f t="shared" si="1042"/>
        <v>7245.38</v>
      </c>
      <c r="F2189" s="92">
        <f t="shared" si="1043"/>
        <v>47016</v>
      </c>
      <c r="G2189" s="93">
        <f t="shared" si="1028"/>
        <v>5.6002542668107669E-3</v>
      </c>
      <c r="H2189" s="94">
        <f t="shared" si="1029"/>
        <v>47078</v>
      </c>
      <c r="I2189" s="94">
        <f t="shared" si="1030"/>
        <v>47078</v>
      </c>
      <c r="J2189" s="95">
        <f t="shared" si="1046"/>
        <v>19</v>
      </c>
      <c r="K2189" s="95">
        <f t="shared" si="1041"/>
        <v>12</v>
      </c>
      <c r="L2189" s="8">
        <f t="shared" si="1031"/>
        <v>1.00353336</v>
      </c>
      <c r="M2189" s="96">
        <f t="shared" si="1032"/>
        <v>1.0056002500000001</v>
      </c>
      <c r="N2189" s="96">
        <f t="shared" si="1033"/>
        <v>1.4250367903815573</v>
      </c>
      <c r="O2189" s="89">
        <f t="shared" si="1034"/>
        <v>1.4300719500000001</v>
      </c>
      <c r="P2189" s="89">
        <f t="shared" si="1035"/>
        <v>0</v>
      </c>
      <c r="Q2189" s="11">
        <f t="shared" si="1049"/>
        <v>0</v>
      </c>
      <c r="R2189" s="7">
        <f t="shared" si="1047"/>
        <v>0</v>
      </c>
      <c r="S2189" s="89">
        <f t="shared" si="1036"/>
        <v>0</v>
      </c>
      <c r="T2189" s="98">
        <f t="shared" si="1048"/>
        <v>8.5000000000000006E-2</v>
      </c>
      <c r="U2189" s="97">
        <f t="shared" si="1037"/>
        <v>76</v>
      </c>
      <c r="V2189" s="97">
        <v>252</v>
      </c>
      <c r="W2189" s="96">
        <f t="shared" si="1038"/>
        <v>1.0249086510000001</v>
      </c>
      <c r="X2189" s="89">
        <f t="shared" si="1039"/>
        <v>0</v>
      </c>
      <c r="Y2189" s="137">
        <f t="shared" si="1044"/>
        <v>0</v>
      </c>
      <c r="Z2189" s="99" t="str">
        <f t="shared" si="1050"/>
        <v>J=</v>
      </c>
      <c r="AA2189" s="94">
        <f t="shared" si="1051"/>
        <v>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45"/>
        <v>47066</v>
      </c>
      <c r="B2190" s="89">
        <f t="shared" si="1026"/>
        <v>0</v>
      </c>
      <c r="C2190" s="89">
        <f t="shared" si="1040"/>
        <v>3.1009221856947988E-9</v>
      </c>
      <c r="D2190" s="90">
        <f t="shared" si="1027"/>
        <v>7205.03</v>
      </c>
      <c r="E2190" s="91">
        <f t="shared" si="1042"/>
        <v>7245.38</v>
      </c>
      <c r="F2190" s="92">
        <f t="shared" si="1043"/>
        <v>47016</v>
      </c>
      <c r="G2190" s="93">
        <f t="shared" si="1028"/>
        <v>5.6002542668107669E-3</v>
      </c>
      <c r="H2190" s="94">
        <f t="shared" si="1029"/>
        <v>47078</v>
      </c>
      <c r="I2190" s="94">
        <f t="shared" si="1030"/>
        <v>47078</v>
      </c>
      <c r="J2190" s="95">
        <f t="shared" si="1046"/>
        <v>19</v>
      </c>
      <c r="K2190" s="95">
        <f t="shared" si="1041"/>
        <v>13</v>
      </c>
      <c r="L2190" s="8">
        <f t="shared" si="1031"/>
        <v>1.0038283699999999</v>
      </c>
      <c r="M2190" s="96">
        <f t="shared" si="1032"/>
        <v>1.0056002500000001</v>
      </c>
      <c r="N2190" s="96">
        <f t="shared" si="1033"/>
        <v>1.4250367903815573</v>
      </c>
      <c r="O2190" s="89">
        <f t="shared" si="1034"/>
        <v>1.43049235</v>
      </c>
      <c r="P2190" s="89">
        <f t="shared" si="1035"/>
        <v>0</v>
      </c>
      <c r="Q2190" s="11">
        <f t="shared" si="1049"/>
        <v>0</v>
      </c>
      <c r="R2190" s="7">
        <f t="shared" si="1047"/>
        <v>0</v>
      </c>
      <c r="S2190" s="89">
        <f t="shared" si="1036"/>
        <v>0</v>
      </c>
      <c r="T2190" s="98">
        <f t="shared" si="1048"/>
        <v>8.5000000000000006E-2</v>
      </c>
      <c r="U2190" s="97">
        <f t="shared" si="1037"/>
        <v>77</v>
      </c>
      <c r="V2190" s="97">
        <v>252</v>
      </c>
      <c r="W2190" s="96">
        <f t="shared" si="1038"/>
        <v>1.0252404989999999</v>
      </c>
      <c r="X2190" s="89">
        <f t="shared" si="1039"/>
        <v>0</v>
      </c>
      <c r="Y2190" s="137">
        <f t="shared" si="1044"/>
        <v>0</v>
      </c>
      <c r="Z2190" s="99" t="str">
        <f t="shared" si="1050"/>
        <v>J=</v>
      </c>
      <c r="AA2190" s="94">
        <f t="shared" si="1051"/>
        <v>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45"/>
        <v>47067</v>
      </c>
      <c r="B2191" s="89">
        <f t="shared" si="1026"/>
        <v>0</v>
      </c>
      <c r="C2191" s="89">
        <f t="shared" si="1040"/>
        <v>3.1009221856947988E-9</v>
      </c>
      <c r="D2191" s="90">
        <f t="shared" si="1027"/>
        <v>7205.03</v>
      </c>
      <c r="E2191" s="91">
        <f t="shared" si="1042"/>
        <v>7245.38</v>
      </c>
      <c r="F2191" s="92">
        <f t="shared" si="1043"/>
        <v>47016</v>
      </c>
      <c r="G2191" s="93">
        <f t="shared" si="1028"/>
        <v>5.6002542668107669E-3</v>
      </c>
      <c r="H2191" s="94">
        <f t="shared" si="1029"/>
        <v>47078</v>
      </c>
      <c r="I2191" s="94">
        <f t="shared" si="1030"/>
        <v>47078</v>
      </c>
      <c r="J2191" s="95">
        <f t="shared" si="1046"/>
        <v>19</v>
      </c>
      <c r="K2191" s="95">
        <f t="shared" si="1041"/>
        <v>14</v>
      </c>
      <c r="L2191" s="8">
        <f t="shared" si="1031"/>
        <v>1.00412346</v>
      </c>
      <c r="M2191" s="96">
        <f t="shared" si="1032"/>
        <v>1.0056002500000001</v>
      </c>
      <c r="N2191" s="96">
        <f t="shared" si="1033"/>
        <v>1.4250367903815573</v>
      </c>
      <c r="O2191" s="89">
        <f t="shared" si="1034"/>
        <v>1.43091287</v>
      </c>
      <c r="P2191" s="89">
        <f t="shared" si="1035"/>
        <v>0</v>
      </c>
      <c r="Q2191" s="11">
        <f t="shared" si="1049"/>
        <v>0</v>
      </c>
      <c r="R2191" s="7">
        <f t="shared" si="1047"/>
        <v>0</v>
      </c>
      <c r="S2191" s="89">
        <f t="shared" si="1036"/>
        <v>0</v>
      </c>
      <c r="T2191" s="98">
        <f t="shared" si="1048"/>
        <v>8.5000000000000006E-2</v>
      </c>
      <c r="U2191" s="97">
        <f t="shared" si="1037"/>
        <v>78</v>
      </c>
      <c r="V2191" s="97">
        <v>252</v>
      </c>
      <c r="W2191" s="96">
        <f t="shared" si="1038"/>
        <v>1.025572454</v>
      </c>
      <c r="X2191" s="89">
        <f t="shared" si="1039"/>
        <v>0</v>
      </c>
      <c r="Y2191" s="137">
        <f t="shared" si="1044"/>
        <v>0</v>
      </c>
      <c r="Z2191" s="99" t="str">
        <f t="shared" si="1050"/>
        <v>J=</v>
      </c>
      <c r="AA2191" s="94">
        <f t="shared" si="1051"/>
        <v>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45"/>
        <v>47068</v>
      </c>
      <c r="B2192" s="89">
        <f t="shared" si="1026"/>
        <v>0</v>
      </c>
      <c r="C2192" s="89">
        <f t="shared" si="1040"/>
        <v>3.1009221856947988E-9</v>
      </c>
      <c r="D2192" s="90">
        <f t="shared" si="1027"/>
        <v>7205.03</v>
      </c>
      <c r="E2192" s="91">
        <f t="shared" si="1042"/>
        <v>7245.38</v>
      </c>
      <c r="F2192" s="92">
        <f t="shared" si="1043"/>
        <v>47016</v>
      </c>
      <c r="G2192" s="93">
        <f t="shared" si="1028"/>
        <v>5.6002542668107669E-3</v>
      </c>
      <c r="H2192" s="94">
        <f t="shared" si="1029"/>
        <v>47078</v>
      </c>
      <c r="I2192" s="94">
        <f t="shared" si="1030"/>
        <v>47078</v>
      </c>
      <c r="J2192" s="95">
        <f t="shared" si="1046"/>
        <v>19</v>
      </c>
      <c r="K2192" s="95">
        <f t="shared" si="1041"/>
        <v>15</v>
      </c>
      <c r="L2192" s="8">
        <f t="shared" si="1031"/>
        <v>1.0044186500000001</v>
      </c>
      <c r="M2192" s="96">
        <f t="shared" si="1032"/>
        <v>1.0056002500000001</v>
      </c>
      <c r="N2192" s="96">
        <f t="shared" si="1033"/>
        <v>1.4250367903815573</v>
      </c>
      <c r="O2192" s="89">
        <f t="shared" si="1034"/>
        <v>1.4313335199999999</v>
      </c>
      <c r="P2192" s="89">
        <f t="shared" si="1035"/>
        <v>0</v>
      </c>
      <c r="Q2192" s="11">
        <f t="shared" si="1049"/>
        <v>0</v>
      </c>
      <c r="R2192" s="7">
        <f t="shared" si="1047"/>
        <v>0</v>
      </c>
      <c r="S2192" s="89">
        <f t="shared" si="1036"/>
        <v>0</v>
      </c>
      <c r="T2192" s="98">
        <f t="shared" si="1048"/>
        <v>8.5000000000000006E-2</v>
      </c>
      <c r="U2192" s="97">
        <f t="shared" si="1037"/>
        <v>79</v>
      </c>
      <c r="V2192" s="97">
        <v>252</v>
      </c>
      <c r="W2192" s="96">
        <f t="shared" si="1038"/>
        <v>1.025904516</v>
      </c>
      <c r="X2192" s="89">
        <f t="shared" si="1039"/>
        <v>0</v>
      </c>
      <c r="Y2192" s="137">
        <f t="shared" si="1044"/>
        <v>0</v>
      </c>
      <c r="Z2192" s="99" t="str">
        <f t="shared" si="1050"/>
        <v>J=</v>
      </c>
      <c r="AA2192" s="94">
        <f t="shared" si="1051"/>
        <v>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45"/>
        <v>47069</v>
      </c>
      <c r="B2193" s="89">
        <f t="shared" si="1026"/>
        <v>0</v>
      </c>
      <c r="C2193" s="89">
        <f t="shared" si="1040"/>
        <v>3.1009221856947988E-9</v>
      </c>
      <c r="D2193" s="90">
        <f t="shared" si="1027"/>
        <v>7205.03</v>
      </c>
      <c r="E2193" s="91">
        <f t="shared" si="1042"/>
        <v>7245.38</v>
      </c>
      <c r="F2193" s="92">
        <f t="shared" si="1043"/>
        <v>47016</v>
      </c>
      <c r="G2193" s="93">
        <f t="shared" si="1028"/>
        <v>5.6002542668107669E-3</v>
      </c>
      <c r="H2193" s="94">
        <f t="shared" si="1029"/>
        <v>47078</v>
      </c>
      <c r="I2193" s="94">
        <f t="shared" si="1030"/>
        <v>47078</v>
      </c>
      <c r="J2193" s="95">
        <f t="shared" si="1046"/>
        <v>19</v>
      </c>
      <c r="K2193" s="95">
        <f t="shared" si="1041"/>
        <v>15</v>
      </c>
      <c r="L2193" s="8">
        <f t="shared" si="1031"/>
        <v>1.0044186500000001</v>
      </c>
      <c r="M2193" s="96">
        <f t="shared" si="1032"/>
        <v>1.0056002500000001</v>
      </c>
      <c r="N2193" s="96">
        <f t="shared" si="1033"/>
        <v>1.4250367903815573</v>
      </c>
      <c r="O2193" s="89">
        <f t="shared" si="1034"/>
        <v>1.4313335199999999</v>
      </c>
      <c r="P2193" s="89">
        <f t="shared" si="1035"/>
        <v>0</v>
      </c>
      <c r="Q2193" s="11">
        <f t="shared" si="1049"/>
        <v>0</v>
      </c>
      <c r="R2193" s="7">
        <f t="shared" si="1047"/>
        <v>0</v>
      </c>
      <c r="S2193" s="89">
        <f t="shared" si="1036"/>
        <v>0</v>
      </c>
      <c r="T2193" s="98">
        <f t="shared" si="1048"/>
        <v>8.5000000000000006E-2</v>
      </c>
      <c r="U2193" s="97">
        <f t="shared" si="1037"/>
        <v>79</v>
      </c>
      <c r="V2193" s="97">
        <v>252</v>
      </c>
      <c r="W2193" s="96">
        <f t="shared" si="1038"/>
        <v>1.025904516</v>
      </c>
      <c r="X2193" s="89">
        <f t="shared" si="1039"/>
        <v>0</v>
      </c>
      <c r="Y2193" s="137">
        <f t="shared" si="1044"/>
        <v>0</v>
      </c>
      <c r="Z2193" s="99" t="str">
        <f t="shared" si="1050"/>
        <v>J=</v>
      </c>
      <c r="AA2193" s="94">
        <f t="shared" si="1051"/>
        <v>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45"/>
        <v>47070</v>
      </c>
      <c r="B2194" s="89">
        <f t="shared" si="1026"/>
        <v>0</v>
      </c>
      <c r="C2194" s="89">
        <f t="shared" si="1040"/>
        <v>3.1009221856947988E-9</v>
      </c>
      <c r="D2194" s="90">
        <f t="shared" si="1027"/>
        <v>7205.03</v>
      </c>
      <c r="E2194" s="91">
        <f t="shared" si="1042"/>
        <v>7245.38</v>
      </c>
      <c r="F2194" s="92">
        <f t="shared" si="1043"/>
        <v>47016</v>
      </c>
      <c r="G2194" s="93">
        <f t="shared" si="1028"/>
        <v>5.6002542668107669E-3</v>
      </c>
      <c r="H2194" s="94">
        <f t="shared" si="1029"/>
        <v>47078</v>
      </c>
      <c r="I2194" s="94">
        <f t="shared" si="1030"/>
        <v>47078</v>
      </c>
      <c r="J2194" s="95">
        <f t="shared" si="1046"/>
        <v>19</v>
      </c>
      <c r="K2194" s="95">
        <f t="shared" si="1041"/>
        <v>15</v>
      </c>
      <c r="L2194" s="8">
        <f t="shared" si="1031"/>
        <v>1.0044186500000001</v>
      </c>
      <c r="M2194" s="96">
        <f t="shared" si="1032"/>
        <v>1.0056002500000001</v>
      </c>
      <c r="N2194" s="96">
        <f t="shared" si="1033"/>
        <v>1.4250367903815573</v>
      </c>
      <c r="O2194" s="89">
        <f t="shared" si="1034"/>
        <v>1.4313335199999999</v>
      </c>
      <c r="P2194" s="89">
        <f t="shared" si="1035"/>
        <v>0</v>
      </c>
      <c r="Q2194" s="11">
        <f t="shared" si="1049"/>
        <v>0</v>
      </c>
      <c r="R2194" s="7">
        <f t="shared" si="1047"/>
        <v>0</v>
      </c>
      <c r="S2194" s="89">
        <f t="shared" si="1036"/>
        <v>0</v>
      </c>
      <c r="T2194" s="98">
        <f t="shared" si="1048"/>
        <v>8.5000000000000006E-2</v>
      </c>
      <c r="U2194" s="97">
        <f t="shared" si="1037"/>
        <v>79</v>
      </c>
      <c r="V2194" s="97">
        <v>252</v>
      </c>
      <c r="W2194" s="96">
        <f t="shared" si="1038"/>
        <v>1.025904516</v>
      </c>
      <c r="X2194" s="89">
        <f t="shared" si="1039"/>
        <v>0</v>
      </c>
      <c r="Y2194" s="137">
        <f t="shared" si="1044"/>
        <v>0</v>
      </c>
      <c r="Z2194" s="99" t="str">
        <f t="shared" si="1050"/>
        <v>J=</v>
      </c>
      <c r="AA2194" s="94">
        <f t="shared" si="1051"/>
        <v>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45"/>
        <v>47071</v>
      </c>
      <c r="B2195" s="89">
        <f t="shared" si="1026"/>
        <v>0</v>
      </c>
      <c r="C2195" s="89">
        <f t="shared" si="1040"/>
        <v>3.1009221856947988E-9</v>
      </c>
      <c r="D2195" s="90">
        <f t="shared" si="1027"/>
        <v>7205.03</v>
      </c>
      <c r="E2195" s="91">
        <f t="shared" si="1042"/>
        <v>7245.38</v>
      </c>
      <c r="F2195" s="92">
        <f t="shared" si="1043"/>
        <v>47016</v>
      </c>
      <c r="G2195" s="93">
        <f t="shared" si="1028"/>
        <v>5.6002542668107669E-3</v>
      </c>
      <c r="H2195" s="94">
        <f t="shared" si="1029"/>
        <v>47078</v>
      </c>
      <c r="I2195" s="94">
        <f t="shared" si="1030"/>
        <v>47078</v>
      </c>
      <c r="J2195" s="95">
        <f t="shared" si="1046"/>
        <v>19</v>
      </c>
      <c r="K2195" s="95">
        <f t="shared" si="1041"/>
        <v>16</v>
      </c>
      <c r="L2195" s="8">
        <f t="shared" si="1031"/>
        <v>1.0047139199999999</v>
      </c>
      <c r="M2195" s="96">
        <f t="shared" si="1032"/>
        <v>1.0056002500000001</v>
      </c>
      <c r="N2195" s="96">
        <f t="shared" si="1033"/>
        <v>1.4250367903815573</v>
      </c>
      <c r="O2195" s="89">
        <f t="shared" si="1034"/>
        <v>1.43175429</v>
      </c>
      <c r="P2195" s="89">
        <f t="shared" si="1035"/>
        <v>0</v>
      </c>
      <c r="Q2195" s="11">
        <f t="shared" si="1049"/>
        <v>0</v>
      </c>
      <c r="R2195" s="7">
        <f t="shared" si="1047"/>
        <v>0</v>
      </c>
      <c r="S2195" s="89">
        <f t="shared" si="1036"/>
        <v>0</v>
      </c>
      <c r="T2195" s="98">
        <f t="shared" si="1048"/>
        <v>8.5000000000000006E-2</v>
      </c>
      <c r="U2195" s="97">
        <f t="shared" si="1037"/>
        <v>80</v>
      </c>
      <c r="V2195" s="97">
        <v>252</v>
      </c>
      <c r="W2195" s="96">
        <f t="shared" si="1038"/>
        <v>1.0262366860000001</v>
      </c>
      <c r="X2195" s="89">
        <f t="shared" si="1039"/>
        <v>0</v>
      </c>
      <c r="Y2195" s="137">
        <f t="shared" si="1044"/>
        <v>0</v>
      </c>
      <c r="Z2195" s="99" t="str">
        <f t="shared" si="1050"/>
        <v>J=</v>
      </c>
      <c r="AA2195" s="94">
        <f t="shared" si="1051"/>
        <v>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45"/>
        <v>47072</v>
      </c>
      <c r="B2196" s="89">
        <f t="shared" si="1026"/>
        <v>0</v>
      </c>
      <c r="C2196" s="89">
        <f t="shared" si="1040"/>
        <v>3.1009221856947988E-9</v>
      </c>
      <c r="D2196" s="90">
        <f t="shared" si="1027"/>
        <v>7205.03</v>
      </c>
      <c r="E2196" s="91">
        <f t="shared" si="1042"/>
        <v>7245.38</v>
      </c>
      <c r="F2196" s="92">
        <f t="shared" si="1043"/>
        <v>47016</v>
      </c>
      <c r="G2196" s="93">
        <f t="shared" si="1028"/>
        <v>5.6002542668107669E-3</v>
      </c>
      <c r="H2196" s="94">
        <f t="shared" si="1029"/>
        <v>47078</v>
      </c>
      <c r="I2196" s="94">
        <f t="shared" si="1030"/>
        <v>47078</v>
      </c>
      <c r="J2196" s="95">
        <f t="shared" si="1046"/>
        <v>19</v>
      </c>
      <c r="K2196" s="95">
        <f t="shared" si="1041"/>
        <v>17</v>
      </c>
      <c r="L2196" s="8">
        <f t="shared" si="1031"/>
        <v>1.00500927</v>
      </c>
      <c r="M2196" s="96">
        <f t="shared" si="1032"/>
        <v>1.0056002500000001</v>
      </c>
      <c r="N2196" s="96">
        <f t="shared" si="1033"/>
        <v>1.4250367903815573</v>
      </c>
      <c r="O2196" s="89">
        <f t="shared" si="1034"/>
        <v>1.43217518</v>
      </c>
      <c r="P2196" s="89">
        <f t="shared" si="1035"/>
        <v>0</v>
      </c>
      <c r="Q2196" s="11">
        <f t="shared" si="1049"/>
        <v>0</v>
      </c>
      <c r="R2196" s="7">
        <f t="shared" si="1047"/>
        <v>0</v>
      </c>
      <c r="S2196" s="89">
        <f t="shared" si="1036"/>
        <v>0</v>
      </c>
      <c r="T2196" s="98">
        <f t="shared" si="1048"/>
        <v>8.5000000000000006E-2</v>
      </c>
      <c r="U2196" s="97">
        <f t="shared" si="1037"/>
        <v>81</v>
      </c>
      <c r="V2196" s="97">
        <v>252</v>
      </c>
      <c r="W2196" s="96">
        <f t="shared" si="1038"/>
        <v>1.026568964</v>
      </c>
      <c r="X2196" s="89">
        <f t="shared" si="1039"/>
        <v>0</v>
      </c>
      <c r="Y2196" s="137">
        <f t="shared" si="1044"/>
        <v>0</v>
      </c>
      <c r="Z2196" s="99" t="str">
        <f t="shared" si="1050"/>
        <v>J=</v>
      </c>
      <c r="AA2196" s="94">
        <f t="shared" si="1051"/>
        <v>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45"/>
        <v>47073</v>
      </c>
      <c r="B2197" s="89">
        <f t="shared" si="1026"/>
        <v>0</v>
      </c>
      <c r="C2197" s="89">
        <f t="shared" si="1040"/>
        <v>3.1009221856947988E-9</v>
      </c>
      <c r="D2197" s="90">
        <f t="shared" si="1027"/>
        <v>7205.03</v>
      </c>
      <c r="E2197" s="91">
        <f t="shared" si="1042"/>
        <v>7245.38</v>
      </c>
      <c r="F2197" s="92">
        <f t="shared" si="1043"/>
        <v>47016</v>
      </c>
      <c r="G2197" s="93">
        <f t="shared" si="1028"/>
        <v>5.6002542668107669E-3</v>
      </c>
      <c r="H2197" s="94">
        <f t="shared" si="1029"/>
        <v>47078</v>
      </c>
      <c r="I2197" s="94">
        <f t="shared" si="1030"/>
        <v>47078</v>
      </c>
      <c r="J2197" s="95">
        <f t="shared" si="1046"/>
        <v>19</v>
      </c>
      <c r="K2197" s="95">
        <f t="shared" si="1041"/>
        <v>17</v>
      </c>
      <c r="L2197" s="8">
        <f t="shared" si="1031"/>
        <v>1.00500927</v>
      </c>
      <c r="M2197" s="96">
        <f t="shared" si="1032"/>
        <v>1.0056002500000001</v>
      </c>
      <c r="N2197" s="96">
        <f t="shared" si="1033"/>
        <v>1.4250367903815573</v>
      </c>
      <c r="O2197" s="89">
        <f t="shared" si="1034"/>
        <v>1.43217518</v>
      </c>
      <c r="P2197" s="89">
        <f t="shared" si="1035"/>
        <v>0</v>
      </c>
      <c r="Q2197" s="11">
        <f t="shared" si="1049"/>
        <v>0</v>
      </c>
      <c r="R2197" s="7">
        <f t="shared" si="1047"/>
        <v>0</v>
      </c>
      <c r="S2197" s="89">
        <f t="shared" si="1036"/>
        <v>0</v>
      </c>
      <c r="T2197" s="98">
        <f t="shared" si="1048"/>
        <v>8.5000000000000006E-2</v>
      </c>
      <c r="U2197" s="97">
        <f t="shared" si="1037"/>
        <v>81</v>
      </c>
      <c r="V2197" s="97">
        <v>252</v>
      </c>
      <c r="W2197" s="96">
        <f t="shared" si="1038"/>
        <v>1.026568964</v>
      </c>
      <c r="X2197" s="89">
        <f t="shared" si="1039"/>
        <v>0</v>
      </c>
      <c r="Y2197" s="137">
        <f t="shared" si="1044"/>
        <v>0</v>
      </c>
      <c r="Z2197" s="99" t="str">
        <f t="shared" si="1050"/>
        <v>J=</v>
      </c>
      <c r="AA2197" s="94">
        <f t="shared" si="1051"/>
        <v>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45"/>
        <v>47074</v>
      </c>
      <c r="B2198" s="89">
        <f t="shared" si="1026"/>
        <v>0</v>
      </c>
      <c r="C2198" s="89">
        <f t="shared" si="1040"/>
        <v>3.1009221856947988E-9</v>
      </c>
      <c r="D2198" s="90">
        <f t="shared" si="1027"/>
        <v>7205.03</v>
      </c>
      <c r="E2198" s="91">
        <f t="shared" si="1042"/>
        <v>7245.38</v>
      </c>
      <c r="F2198" s="92">
        <f t="shared" si="1043"/>
        <v>47016</v>
      </c>
      <c r="G2198" s="93">
        <f t="shared" si="1028"/>
        <v>5.6002542668107669E-3</v>
      </c>
      <c r="H2198" s="94">
        <f t="shared" si="1029"/>
        <v>47078</v>
      </c>
      <c r="I2198" s="94">
        <f t="shared" si="1030"/>
        <v>47078</v>
      </c>
      <c r="J2198" s="95">
        <f t="shared" si="1046"/>
        <v>19</v>
      </c>
      <c r="K2198" s="95">
        <f t="shared" si="1041"/>
        <v>18</v>
      </c>
      <c r="L2198" s="8">
        <f t="shared" si="1031"/>
        <v>1.00530472</v>
      </c>
      <c r="M2198" s="96">
        <f t="shared" si="1032"/>
        <v>1.0056002500000001</v>
      </c>
      <c r="N2198" s="96">
        <f t="shared" si="1033"/>
        <v>1.4250367903815573</v>
      </c>
      <c r="O2198" s="89">
        <f t="shared" si="1034"/>
        <v>1.43259621</v>
      </c>
      <c r="P2198" s="89">
        <f t="shared" si="1035"/>
        <v>0</v>
      </c>
      <c r="Q2198" s="11">
        <f t="shared" si="1049"/>
        <v>0</v>
      </c>
      <c r="R2198" s="7">
        <f t="shared" si="1047"/>
        <v>0</v>
      </c>
      <c r="S2198" s="89">
        <f t="shared" si="1036"/>
        <v>0</v>
      </c>
      <c r="T2198" s="98">
        <f t="shared" si="1048"/>
        <v>8.5000000000000006E-2</v>
      </c>
      <c r="U2198" s="97">
        <f t="shared" si="1037"/>
        <v>82</v>
      </c>
      <c r="V2198" s="97">
        <v>252</v>
      </c>
      <c r="W2198" s="96">
        <f t="shared" si="1038"/>
        <v>1.0269013490000001</v>
      </c>
      <c r="X2198" s="89">
        <f t="shared" si="1039"/>
        <v>0</v>
      </c>
      <c r="Y2198" s="137">
        <f t="shared" si="1044"/>
        <v>0</v>
      </c>
      <c r="Z2198" s="99" t="str">
        <f t="shared" si="1050"/>
        <v>J=</v>
      </c>
      <c r="AA2198" s="94">
        <f t="shared" si="1051"/>
        <v>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45"/>
        <v>47075</v>
      </c>
      <c r="B2199" s="89">
        <f t="shared" si="1026"/>
        <v>0</v>
      </c>
      <c r="C2199" s="89">
        <f t="shared" si="1040"/>
        <v>3.1009221856947988E-9</v>
      </c>
      <c r="D2199" s="90">
        <f t="shared" si="1027"/>
        <v>7205.03</v>
      </c>
      <c r="E2199" s="91">
        <f t="shared" si="1042"/>
        <v>7245.38</v>
      </c>
      <c r="F2199" s="92">
        <f t="shared" si="1043"/>
        <v>47016</v>
      </c>
      <c r="G2199" s="93">
        <f t="shared" si="1028"/>
        <v>5.6002542668107669E-3</v>
      </c>
      <c r="H2199" s="94">
        <f t="shared" si="1029"/>
        <v>47078</v>
      </c>
      <c r="I2199" s="94">
        <f t="shared" si="1030"/>
        <v>47078</v>
      </c>
      <c r="J2199" s="95">
        <f t="shared" si="1046"/>
        <v>19</v>
      </c>
      <c r="K2199" s="95">
        <f t="shared" si="1041"/>
        <v>19</v>
      </c>
      <c r="L2199" s="8">
        <f t="shared" si="1031"/>
        <v>1.0056002500000001</v>
      </c>
      <c r="M2199" s="96">
        <f t="shared" si="1032"/>
        <v>1.0056002500000001</v>
      </c>
      <c r="N2199" s="96">
        <f t="shared" si="1033"/>
        <v>1.4250367903815573</v>
      </c>
      <c r="O2199" s="89">
        <f t="shared" si="1034"/>
        <v>1.4330173500000001</v>
      </c>
      <c r="P2199" s="89">
        <f t="shared" si="1035"/>
        <v>0</v>
      </c>
      <c r="Q2199" s="11">
        <f t="shared" si="1049"/>
        <v>0</v>
      </c>
      <c r="R2199" s="7">
        <f t="shared" si="1047"/>
        <v>0</v>
      </c>
      <c r="S2199" s="89">
        <f t="shared" si="1036"/>
        <v>0</v>
      </c>
      <c r="T2199" s="98">
        <f t="shared" si="1048"/>
        <v>8.5000000000000006E-2</v>
      </c>
      <c r="U2199" s="97">
        <f t="shared" si="1037"/>
        <v>83</v>
      </c>
      <c r="V2199" s="97">
        <v>252</v>
      </c>
      <c r="W2199" s="96">
        <f t="shared" si="1038"/>
        <v>1.027233842</v>
      </c>
      <c r="X2199" s="89">
        <f t="shared" si="1039"/>
        <v>0</v>
      </c>
      <c r="Y2199" s="137">
        <f t="shared" si="1044"/>
        <v>0</v>
      </c>
      <c r="Z2199" s="99" t="str">
        <f t="shared" si="1050"/>
        <v>J=</v>
      </c>
      <c r="AA2199" s="94">
        <f t="shared" si="1051"/>
        <v>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45"/>
        <v>47076</v>
      </c>
      <c r="B2200" s="89">
        <f t="shared" si="1026"/>
        <v>0</v>
      </c>
      <c r="C2200" s="89">
        <f t="shared" si="1040"/>
        <v>3.1009221856947988E-9</v>
      </c>
      <c r="D2200" s="90">
        <f t="shared" si="1027"/>
        <v>7205.03</v>
      </c>
      <c r="E2200" s="91">
        <f t="shared" si="1042"/>
        <v>7245.38</v>
      </c>
      <c r="F2200" s="92">
        <f t="shared" si="1043"/>
        <v>47016</v>
      </c>
      <c r="G2200" s="93">
        <f t="shared" si="1028"/>
        <v>5.6002542668107669E-3</v>
      </c>
      <c r="H2200" s="94">
        <f t="shared" si="1029"/>
        <v>47078</v>
      </c>
      <c r="I2200" s="94">
        <f t="shared" si="1030"/>
        <v>47078</v>
      </c>
      <c r="J2200" s="95">
        <f t="shared" si="1046"/>
        <v>19</v>
      </c>
      <c r="K2200" s="95">
        <f t="shared" si="1041"/>
        <v>19</v>
      </c>
      <c r="L2200" s="8">
        <f t="shared" si="1031"/>
        <v>1.0056002500000001</v>
      </c>
      <c r="M2200" s="96">
        <f t="shared" si="1032"/>
        <v>1.0056002500000001</v>
      </c>
      <c r="N2200" s="96">
        <f t="shared" si="1033"/>
        <v>1.4250367903815573</v>
      </c>
      <c r="O2200" s="89">
        <f t="shared" si="1034"/>
        <v>1.4330173500000001</v>
      </c>
      <c r="P2200" s="89">
        <f t="shared" si="1035"/>
        <v>0</v>
      </c>
      <c r="Q2200" s="11">
        <f t="shared" si="1049"/>
        <v>0</v>
      </c>
      <c r="R2200" s="7">
        <f t="shared" si="1047"/>
        <v>0</v>
      </c>
      <c r="S2200" s="89">
        <f t="shared" si="1036"/>
        <v>0</v>
      </c>
      <c r="T2200" s="98">
        <f t="shared" si="1048"/>
        <v>8.5000000000000006E-2</v>
      </c>
      <c r="U2200" s="97">
        <f t="shared" si="1037"/>
        <v>83</v>
      </c>
      <c r="V2200" s="97">
        <v>252</v>
      </c>
      <c r="W2200" s="96">
        <f t="shared" si="1038"/>
        <v>1.027233842</v>
      </c>
      <c r="X2200" s="89">
        <f t="shared" si="1039"/>
        <v>0</v>
      </c>
      <c r="Y2200" s="137">
        <f t="shared" si="1044"/>
        <v>0</v>
      </c>
      <c r="Z2200" s="99" t="str">
        <f t="shared" si="1050"/>
        <v>J=</v>
      </c>
      <c r="AA2200" s="94">
        <f t="shared" si="1051"/>
        <v>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45"/>
        <v>47077</v>
      </c>
      <c r="B2201" s="89">
        <f t="shared" si="1026"/>
        <v>0</v>
      </c>
      <c r="C2201" s="89">
        <f t="shared" si="1040"/>
        <v>3.1009221856947988E-9</v>
      </c>
      <c r="D2201" s="90">
        <f t="shared" si="1027"/>
        <v>7205.03</v>
      </c>
      <c r="E2201" s="91">
        <f t="shared" si="1042"/>
        <v>7245.38</v>
      </c>
      <c r="F2201" s="92">
        <f t="shared" si="1043"/>
        <v>47016</v>
      </c>
      <c r="G2201" s="93">
        <f t="shared" si="1028"/>
        <v>5.6002542668107669E-3</v>
      </c>
      <c r="H2201" s="94">
        <f t="shared" si="1029"/>
        <v>47107</v>
      </c>
      <c r="I2201" s="94">
        <f t="shared" si="1030"/>
        <v>47078</v>
      </c>
      <c r="J2201" s="95">
        <f t="shared" si="1046"/>
        <v>19</v>
      </c>
      <c r="K2201" s="95">
        <f t="shared" si="1041"/>
        <v>19</v>
      </c>
      <c r="L2201" s="8">
        <f t="shared" si="1031"/>
        <v>1.0056002500000001</v>
      </c>
      <c r="M2201" s="96">
        <f t="shared" si="1032"/>
        <v>1.0056002500000001</v>
      </c>
      <c r="N2201" s="96">
        <f t="shared" si="1033"/>
        <v>1.4250367903815573</v>
      </c>
      <c r="O2201" s="89">
        <f t="shared" si="1034"/>
        <v>1.4330173500000001</v>
      </c>
      <c r="P2201" s="89">
        <f t="shared" si="1035"/>
        <v>0</v>
      </c>
      <c r="Q2201" s="11">
        <f t="shared" si="1049"/>
        <v>0</v>
      </c>
      <c r="R2201" s="7">
        <f t="shared" si="1047"/>
        <v>0</v>
      </c>
      <c r="S2201" s="89">
        <f t="shared" si="1036"/>
        <v>0</v>
      </c>
      <c r="T2201" s="98">
        <f t="shared" si="1048"/>
        <v>8.5000000000000006E-2</v>
      </c>
      <c r="U2201" s="97">
        <f t="shared" si="1037"/>
        <v>83</v>
      </c>
      <c r="V2201" s="97">
        <v>252</v>
      </c>
      <c r="W2201" s="96">
        <f t="shared" si="1038"/>
        <v>1.027233842</v>
      </c>
      <c r="X2201" s="89">
        <f t="shared" si="1039"/>
        <v>0</v>
      </c>
      <c r="Y2201" s="137">
        <f t="shared" si="1044"/>
        <v>0</v>
      </c>
      <c r="Z2201" s="99" t="str">
        <f t="shared" si="1050"/>
        <v>J=</v>
      </c>
      <c r="AA2201" s="94">
        <f t="shared" si="1051"/>
        <v>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45"/>
        <v>47078</v>
      </c>
      <c r="B2202" s="89">
        <f t="shared" si="1026"/>
        <v>0</v>
      </c>
      <c r="C2202" s="89">
        <f t="shared" si="1040"/>
        <v>3.1009221856947988E-9</v>
      </c>
      <c r="D2202" s="90">
        <f t="shared" si="1027"/>
        <v>7205.03</v>
      </c>
      <c r="E2202" s="91">
        <f t="shared" si="1042"/>
        <v>7245.38</v>
      </c>
      <c r="F2202" s="92">
        <f t="shared" si="1043"/>
        <v>47016</v>
      </c>
      <c r="G2202" s="93">
        <f t="shared" si="1028"/>
        <v>5.6002542668107669E-3</v>
      </c>
      <c r="H2202" s="94">
        <f t="shared" si="1029"/>
        <v>47107</v>
      </c>
      <c r="I2202" s="94">
        <f t="shared" si="1030"/>
        <v>47078</v>
      </c>
      <c r="J2202" s="95">
        <f t="shared" si="1046"/>
        <v>19</v>
      </c>
      <c r="K2202" s="95">
        <f t="shared" si="1041"/>
        <v>19</v>
      </c>
      <c r="L2202" s="8">
        <f t="shared" si="1031"/>
        <v>1.0056002500000001</v>
      </c>
      <c r="M2202" s="96">
        <f t="shared" si="1032"/>
        <v>1.0056002500000001</v>
      </c>
      <c r="N2202" s="96">
        <f t="shared" si="1033"/>
        <v>1.4250367903815573</v>
      </c>
      <c r="O2202" s="89">
        <f t="shared" si="1034"/>
        <v>1.4330173500000001</v>
      </c>
      <c r="P2202" s="89">
        <f t="shared" si="1035"/>
        <v>0</v>
      </c>
      <c r="Q2202" s="11">
        <f t="shared" si="1049"/>
        <v>0</v>
      </c>
      <c r="R2202" s="7">
        <f t="shared" si="1047"/>
        <v>0</v>
      </c>
      <c r="S2202" s="89">
        <f t="shared" si="1036"/>
        <v>0</v>
      </c>
      <c r="T2202" s="98">
        <f t="shared" si="1048"/>
        <v>8.5000000000000006E-2</v>
      </c>
      <c r="U2202" s="97">
        <f t="shared" si="1037"/>
        <v>83</v>
      </c>
      <c r="V2202" s="97">
        <v>252</v>
      </c>
      <c r="W2202" s="96">
        <f t="shared" si="1038"/>
        <v>1.027233842</v>
      </c>
      <c r="X2202" s="89">
        <f t="shared" si="1039"/>
        <v>0</v>
      </c>
      <c r="Y2202" s="137">
        <f t="shared" si="1044"/>
        <v>0</v>
      </c>
      <c r="Z2202" s="99" t="str">
        <f t="shared" si="1050"/>
        <v>J=</v>
      </c>
      <c r="AA2202" s="94">
        <f t="shared" si="1051"/>
        <v>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45"/>
        <v>47079</v>
      </c>
      <c r="B2203" s="89">
        <f t="shared" si="1026"/>
        <v>0</v>
      </c>
      <c r="C2203" s="89">
        <f t="shared" si="1040"/>
        <v>3.1009221856947988E-9</v>
      </c>
      <c r="D2203" s="90">
        <f t="shared" si="1027"/>
        <v>7205.03</v>
      </c>
      <c r="E2203" s="91">
        <f t="shared" si="1042"/>
        <v>7245.38</v>
      </c>
      <c r="F2203" s="92">
        <f t="shared" si="1043"/>
        <v>47047</v>
      </c>
      <c r="G2203" s="93">
        <f t="shared" si="1028"/>
        <v>5.6002542668107669E-3</v>
      </c>
      <c r="H2203" s="94">
        <f t="shared" si="1029"/>
        <v>47107</v>
      </c>
      <c r="I2203" s="94">
        <f t="shared" si="1030"/>
        <v>47107</v>
      </c>
      <c r="J2203" s="95">
        <f t="shared" si="1046"/>
        <v>21</v>
      </c>
      <c r="K2203" s="95">
        <f t="shared" si="1041"/>
        <v>1</v>
      </c>
      <c r="L2203" s="8">
        <f t="shared" si="1031"/>
        <v>1.0002659700000001</v>
      </c>
      <c r="M2203" s="96">
        <f t="shared" si="1032"/>
        <v>1.0056002500000001</v>
      </c>
      <c r="N2203" s="96">
        <f t="shared" si="1033"/>
        <v>1.4330173526668917</v>
      </c>
      <c r="O2203" s="89">
        <f t="shared" si="1034"/>
        <v>1.4333984900000001</v>
      </c>
      <c r="P2203" s="89">
        <f t="shared" si="1035"/>
        <v>0</v>
      </c>
      <c r="Q2203" s="11">
        <f t="shared" si="1049"/>
        <v>0</v>
      </c>
      <c r="R2203" s="7">
        <f t="shared" si="1047"/>
        <v>0</v>
      </c>
      <c r="S2203" s="89">
        <f t="shared" si="1036"/>
        <v>0</v>
      </c>
      <c r="T2203" s="98">
        <f t="shared" si="1048"/>
        <v>8.5000000000000006E-2</v>
      </c>
      <c r="U2203" s="97">
        <f t="shared" si="1037"/>
        <v>84</v>
      </c>
      <c r="V2203" s="97">
        <v>252</v>
      </c>
      <c r="W2203" s="96">
        <f t="shared" si="1038"/>
        <v>1.0275664419999999</v>
      </c>
      <c r="X2203" s="89">
        <f t="shared" si="1039"/>
        <v>0</v>
      </c>
      <c r="Y2203" s="137">
        <f t="shared" si="1044"/>
        <v>0</v>
      </c>
      <c r="Z2203" s="99" t="str">
        <f t="shared" si="1050"/>
        <v>J=</v>
      </c>
      <c r="AA2203" s="94">
        <f t="shared" si="1051"/>
        <v>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45"/>
        <v>47080</v>
      </c>
      <c r="B2204" s="89">
        <f t="shared" si="1026"/>
        <v>0</v>
      </c>
      <c r="C2204" s="89">
        <f t="shared" si="1040"/>
        <v>3.1009221856947988E-9</v>
      </c>
      <c r="D2204" s="90">
        <f t="shared" si="1027"/>
        <v>7205.03</v>
      </c>
      <c r="E2204" s="91">
        <f t="shared" si="1042"/>
        <v>7245.38</v>
      </c>
      <c r="F2204" s="92">
        <f t="shared" si="1043"/>
        <v>47047</v>
      </c>
      <c r="G2204" s="93">
        <f t="shared" si="1028"/>
        <v>5.6002542668107669E-3</v>
      </c>
      <c r="H2204" s="94">
        <f t="shared" si="1029"/>
        <v>47107</v>
      </c>
      <c r="I2204" s="94">
        <f t="shared" si="1030"/>
        <v>47107</v>
      </c>
      <c r="J2204" s="95">
        <f t="shared" si="1046"/>
        <v>21</v>
      </c>
      <c r="K2204" s="95">
        <f t="shared" si="1041"/>
        <v>2</v>
      </c>
      <c r="L2204" s="8">
        <f t="shared" si="1031"/>
        <v>1.0005320099999999</v>
      </c>
      <c r="M2204" s="96">
        <f t="shared" si="1032"/>
        <v>1.0056002500000001</v>
      </c>
      <c r="N2204" s="96">
        <f t="shared" si="1033"/>
        <v>1.4330173526668917</v>
      </c>
      <c r="O2204" s="89">
        <f t="shared" si="1034"/>
        <v>1.4337797299999999</v>
      </c>
      <c r="P2204" s="89">
        <f t="shared" si="1035"/>
        <v>0</v>
      </c>
      <c r="Q2204" s="11">
        <f t="shared" si="1049"/>
        <v>0</v>
      </c>
      <c r="R2204" s="7">
        <f t="shared" si="1047"/>
        <v>0</v>
      </c>
      <c r="S2204" s="89">
        <f t="shared" si="1036"/>
        <v>0</v>
      </c>
      <c r="T2204" s="98">
        <f t="shared" si="1048"/>
        <v>8.5000000000000006E-2</v>
      </c>
      <c r="U2204" s="97">
        <f t="shared" si="1037"/>
        <v>85</v>
      </c>
      <c r="V2204" s="97">
        <v>252</v>
      </c>
      <c r="W2204" s="96">
        <f t="shared" si="1038"/>
        <v>1.0278991500000001</v>
      </c>
      <c r="X2204" s="89">
        <f t="shared" si="1039"/>
        <v>0</v>
      </c>
      <c r="Y2204" s="137">
        <f t="shared" si="1044"/>
        <v>0</v>
      </c>
      <c r="Z2204" s="99" t="str">
        <f t="shared" si="1050"/>
        <v>J=</v>
      </c>
      <c r="AA2204" s="94">
        <f t="shared" si="1051"/>
        <v>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45"/>
        <v>47081</v>
      </c>
      <c r="B2205" s="89">
        <f t="shared" si="1026"/>
        <v>0</v>
      </c>
      <c r="C2205" s="89">
        <f t="shared" si="1040"/>
        <v>3.1009221856947988E-9</v>
      </c>
      <c r="D2205" s="90">
        <f t="shared" si="1027"/>
        <v>7205.03</v>
      </c>
      <c r="E2205" s="91">
        <f t="shared" si="1042"/>
        <v>7245.38</v>
      </c>
      <c r="F2205" s="92">
        <f t="shared" si="1043"/>
        <v>47047</v>
      </c>
      <c r="G2205" s="93">
        <f t="shared" si="1028"/>
        <v>5.6002542668107669E-3</v>
      </c>
      <c r="H2205" s="94">
        <f t="shared" si="1029"/>
        <v>47107</v>
      </c>
      <c r="I2205" s="94">
        <f t="shared" si="1030"/>
        <v>47107</v>
      </c>
      <c r="J2205" s="95">
        <f t="shared" si="1046"/>
        <v>21</v>
      </c>
      <c r="K2205" s="95">
        <f t="shared" si="1041"/>
        <v>3</v>
      </c>
      <c r="L2205" s="8">
        <f t="shared" si="1031"/>
        <v>1.00079812</v>
      </c>
      <c r="M2205" s="96">
        <f t="shared" si="1032"/>
        <v>1.0056002500000001</v>
      </c>
      <c r="N2205" s="96">
        <f t="shared" si="1033"/>
        <v>1.4330173526668917</v>
      </c>
      <c r="O2205" s="89">
        <f t="shared" si="1034"/>
        <v>1.43416107</v>
      </c>
      <c r="P2205" s="89">
        <f t="shared" si="1035"/>
        <v>0</v>
      </c>
      <c r="Q2205" s="11">
        <f t="shared" si="1049"/>
        <v>0</v>
      </c>
      <c r="R2205" s="7">
        <f t="shared" si="1047"/>
        <v>0</v>
      </c>
      <c r="S2205" s="89">
        <f t="shared" si="1036"/>
        <v>0</v>
      </c>
      <c r="T2205" s="98">
        <f t="shared" si="1048"/>
        <v>8.5000000000000006E-2</v>
      </c>
      <c r="U2205" s="97">
        <f t="shared" si="1037"/>
        <v>86</v>
      </c>
      <c r="V2205" s="97">
        <v>252</v>
      </c>
      <c r="W2205" s="96">
        <f t="shared" si="1038"/>
        <v>1.0282319660000001</v>
      </c>
      <c r="X2205" s="89">
        <f t="shared" si="1039"/>
        <v>0</v>
      </c>
      <c r="Y2205" s="137">
        <f t="shared" si="1044"/>
        <v>0</v>
      </c>
      <c r="Z2205" s="99" t="str">
        <f t="shared" si="1050"/>
        <v>J=</v>
      </c>
      <c r="AA2205" s="94">
        <f t="shared" si="1051"/>
        <v>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45"/>
        <v>47082</v>
      </c>
      <c r="B2206" s="89">
        <f t="shared" si="1026"/>
        <v>0</v>
      </c>
      <c r="C2206" s="89">
        <f t="shared" si="1040"/>
        <v>3.1009221856947988E-9</v>
      </c>
      <c r="D2206" s="90">
        <f t="shared" si="1027"/>
        <v>7205.03</v>
      </c>
      <c r="E2206" s="91">
        <f t="shared" si="1042"/>
        <v>7245.38</v>
      </c>
      <c r="F2206" s="92">
        <f t="shared" si="1043"/>
        <v>47047</v>
      </c>
      <c r="G2206" s="93">
        <f t="shared" si="1028"/>
        <v>5.6002542668107669E-3</v>
      </c>
      <c r="H2206" s="94">
        <f t="shared" si="1029"/>
        <v>47107</v>
      </c>
      <c r="I2206" s="94">
        <f t="shared" si="1030"/>
        <v>47107</v>
      </c>
      <c r="J2206" s="95">
        <f t="shared" si="1046"/>
        <v>21</v>
      </c>
      <c r="K2206" s="95">
        <f t="shared" si="1041"/>
        <v>4</v>
      </c>
      <c r="L2206" s="8">
        <f t="shared" si="1031"/>
        <v>1.0010642999999999</v>
      </c>
      <c r="M2206" s="96">
        <f t="shared" si="1032"/>
        <v>1.0056002500000001</v>
      </c>
      <c r="N2206" s="96">
        <f t="shared" si="1033"/>
        <v>1.4330173526668917</v>
      </c>
      <c r="O2206" s="89">
        <f t="shared" si="1034"/>
        <v>1.43454251</v>
      </c>
      <c r="P2206" s="89">
        <f t="shared" si="1035"/>
        <v>0</v>
      </c>
      <c r="Q2206" s="11">
        <f t="shared" si="1049"/>
        <v>0</v>
      </c>
      <c r="R2206" s="7">
        <f t="shared" si="1047"/>
        <v>0</v>
      </c>
      <c r="S2206" s="89">
        <f t="shared" si="1036"/>
        <v>0</v>
      </c>
      <c r="T2206" s="98">
        <f t="shared" si="1048"/>
        <v>8.5000000000000006E-2</v>
      </c>
      <c r="U2206" s="97">
        <f t="shared" si="1037"/>
        <v>87</v>
      </c>
      <c r="V2206" s="97">
        <v>252</v>
      </c>
      <c r="W2206" s="96">
        <f t="shared" si="1038"/>
        <v>1.0285648890000001</v>
      </c>
      <c r="X2206" s="89">
        <f t="shared" si="1039"/>
        <v>0</v>
      </c>
      <c r="Y2206" s="137">
        <f t="shared" si="1044"/>
        <v>0</v>
      </c>
      <c r="Z2206" s="99" t="str">
        <f t="shared" si="1050"/>
        <v>J=</v>
      </c>
      <c r="AA2206" s="94">
        <f t="shared" si="1051"/>
        <v>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45"/>
        <v>47083</v>
      </c>
      <c r="B2207" s="89">
        <f t="shared" si="1026"/>
        <v>0</v>
      </c>
      <c r="C2207" s="89">
        <f t="shared" si="1040"/>
        <v>3.1009221856947988E-9</v>
      </c>
      <c r="D2207" s="90">
        <f t="shared" si="1027"/>
        <v>7205.03</v>
      </c>
      <c r="E2207" s="91">
        <f t="shared" si="1042"/>
        <v>7245.38</v>
      </c>
      <c r="F2207" s="92">
        <f t="shared" si="1043"/>
        <v>47047</v>
      </c>
      <c r="G2207" s="93">
        <f t="shared" si="1028"/>
        <v>5.6002542668107669E-3</v>
      </c>
      <c r="H2207" s="94">
        <f t="shared" si="1029"/>
        <v>47107</v>
      </c>
      <c r="I2207" s="94">
        <f t="shared" si="1030"/>
        <v>47107</v>
      </c>
      <c r="J2207" s="95">
        <f t="shared" si="1046"/>
        <v>21</v>
      </c>
      <c r="K2207" s="95">
        <f t="shared" si="1041"/>
        <v>4</v>
      </c>
      <c r="L2207" s="8">
        <f t="shared" si="1031"/>
        <v>1.0010642999999999</v>
      </c>
      <c r="M2207" s="96">
        <f t="shared" si="1032"/>
        <v>1.0056002500000001</v>
      </c>
      <c r="N2207" s="96">
        <f t="shared" si="1033"/>
        <v>1.4330173526668917</v>
      </c>
      <c r="O2207" s="89">
        <f t="shared" si="1034"/>
        <v>1.43454251</v>
      </c>
      <c r="P2207" s="89">
        <f t="shared" si="1035"/>
        <v>0</v>
      </c>
      <c r="Q2207" s="11">
        <f t="shared" si="1049"/>
        <v>0</v>
      </c>
      <c r="R2207" s="7">
        <f t="shared" si="1047"/>
        <v>0</v>
      </c>
      <c r="S2207" s="89">
        <f t="shared" si="1036"/>
        <v>0</v>
      </c>
      <c r="T2207" s="98">
        <f t="shared" si="1048"/>
        <v>8.5000000000000006E-2</v>
      </c>
      <c r="U2207" s="97">
        <f t="shared" si="1037"/>
        <v>87</v>
      </c>
      <c r="V2207" s="97">
        <v>252</v>
      </c>
      <c r="W2207" s="96">
        <f t="shared" si="1038"/>
        <v>1.0285648890000001</v>
      </c>
      <c r="X2207" s="89">
        <f t="shared" si="1039"/>
        <v>0</v>
      </c>
      <c r="Y2207" s="137">
        <f t="shared" si="1044"/>
        <v>0</v>
      </c>
      <c r="Z2207" s="99" t="str">
        <f t="shared" si="1050"/>
        <v>J=</v>
      </c>
      <c r="AA2207" s="94">
        <f t="shared" si="1051"/>
        <v>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45"/>
        <v>47084</v>
      </c>
      <c r="B2208" s="89">
        <f t="shared" si="1026"/>
        <v>0</v>
      </c>
      <c r="C2208" s="89">
        <f t="shared" si="1040"/>
        <v>3.1009221856947988E-9</v>
      </c>
      <c r="D2208" s="90">
        <f t="shared" si="1027"/>
        <v>7205.03</v>
      </c>
      <c r="E2208" s="91">
        <f t="shared" si="1042"/>
        <v>7245.38</v>
      </c>
      <c r="F2208" s="92">
        <f t="shared" si="1043"/>
        <v>47047</v>
      </c>
      <c r="G2208" s="93">
        <f t="shared" si="1028"/>
        <v>5.6002542668107669E-3</v>
      </c>
      <c r="H2208" s="94">
        <f t="shared" si="1029"/>
        <v>47107</v>
      </c>
      <c r="I2208" s="94">
        <f t="shared" si="1030"/>
        <v>47107</v>
      </c>
      <c r="J2208" s="95">
        <f t="shared" si="1046"/>
        <v>21</v>
      </c>
      <c r="K2208" s="95">
        <f t="shared" si="1041"/>
        <v>4</v>
      </c>
      <c r="L2208" s="8">
        <f t="shared" si="1031"/>
        <v>1.0010642999999999</v>
      </c>
      <c r="M2208" s="96">
        <f t="shared" si="1032"/>
        <v>1.0056002500000001</v>
      </c>
      <c r="N2208" s="96">
        <f t="shared" si="1033"/>
        <v>1.4330173526668917</v>
      </c>
      <c r="O2208" s="89">
        <f t="shared" si="1034"/>
        <v>1.43454251</v>
      </c>
      <c r="P2208" s="89">
        <f t="shared" si="1035"/>
        <v>0</v>
      </c>
      <c r="Q2208" s="11">
        <f t="shared" si="1049"/>
        <v>0</v>
      </c>
      <c r="R2208" s="7">
        <f t="shared" si="1047"/>
        <v>0</v>
      </c>
      <c r="S2208" s="89">
        <f t="shared" si="1036"/>
        <v>0</v>
      </c>
      <c r="T2208" s="98">
        <f t="shared" si="1048"/>
        <v>8.5000000000000006E-2</v>
      </c>
      <c r="U2208" s="97">
        <f t="shared" si="1037"/>
        <v>87</v>
      </c>
      <c r="V2208" s="97">
        <v>252</v>
      </c>
      <c r="W2208" s="96">
        <f t="shared" si="1038"/>
        <v>1.0285648890000001</v>
      </c>
      <c r="X2208" s="89">
        <f t="shared" si="1039"/>
        <v>0</v>
      </c>
      <c r="Y2208" s="137">
        <f t="shared" si="1044"/>
        <v>0</v>
      </c>
      <c r="Z2208" s="99" t="str">
        <f t="shared" si="1050"/>
        <v>J=</v>
      </c>
      <c r="AA2208" s="94">
        <f t="shared" si="1051"/>
        <v>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45"/>
        <v>47085</v>
      </c>
      <c r="B2209" s="89">
        <f t="shared" si="1026"/>
        <v>0</v>
      </c>
      <c r="C2209" s="89">
        <f t="shared" si="1040"/>
        <v>3.1009221856947988E-9</v>
      </c>
      <c r="D2209" s="90">
        <f t="shared" si="1027"/>
        <v>7205.03</v>
      </c>
      <c r="E2209" s="91">
        <f t="shared" si="1042"/>
        <v>7245.38</v>
      </c>
      <c r="F2209" s="92">
        <f t="shared" si="1043"/>
        <v>47047</v>
      </c>
      <c r="G2209" s="93">
        <f t="shared" si="1028"/>
        <v>5.6002542668107669E-3</v>
      </c>
      <c r="H2209" s="94">
        <f t="shared" si="1029"/>
        <v>47107</v>
      </c>
      <c r="I2209" s="94">
        <f t="shared" si="1030"/>
        <v>47107</v>
      </c>
      <c r="J2209" s="95">
        <f t="shared" si="1046"/>
        <v>21</v>
      </c>
      <c r="K2209" s="95">
        <f t="shared" si="1041"/>
        <v>5</v>
      </c>
      <c r="L2209" s="8">
        <f t="shared" si="1031"/>
        <v>1.00133055</v>
      </c>
      <c r="M2209" s="96">
        <f t="shared" si="1032"/>
        <v>1.0056002500000001</v>
      </c>
      <c r="N2209" s="96">
        <f t="shared" si="1033"/>
        <v>1.4330173526668917</v>
      </c>
      <c r="O2209" s="89">
        <f t="shared" si="1034"/>
        <v>1.43492405</v>
      </c>
      <c r="P2209" s="89">
        <f t="shared" si="1035"/>
        <v>0</v>
      </c>
      <c r="Q2209" s="11">
        <f t="shared" si="1049"/>
        <v>0</v>
      </c>
      <c r="R2209" s="7">
        <f t="shared" si="1047"/>
        <v>0</v>
      </c>
      <c r="S2209" s="89">
        <f t="shared" si="1036"/>
        <v>0</v>
      </c>
      <c r="T2209" s="98">
        <f t="shared" si="1048"/>
        <v>8.5000000000000006E-2</v>
      </c>
      <c r="U2209" s="97">
        <f t="shared" si="1037"/>
        <v>88</v>
      </c>
      <c r="V2209" s="97">
        <v>252</v>
      </c>
      <c r="W2209" s="96">
        <f t="shared" si="1038"/>
        <v>1.028897921</v>
      </c>
      <c r="X2209" s="89">
        <f t="shared" si="1039"/>
        <v>0</v>
      </c>
      <c r="Y2209" s="137">
        <f t="shared" si="1044"/>
        <v>0</v>
      </c>
      <c r="Z2209" s="99" t="str">
        <f t="shared" si="1050"/>
        <v>J=</v>
      </c>
      <c r="AA2209" s="94">
        <f t="shared" si="1051"/>
        <v>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45"/>
        <v>47086</v>
      </c>
      <c r="B2210" s="89">
        <f t="shared" ref="B2210:B2273" si="1052">(P2210+X2210)</f>
        <v>0</v>
      </c>
      <c r="C2210" s="89">
        <f t="shared" si="1040"/>
        <v>3.1009221856947988E-9</v>
      </c>
      <c r="D2210" s="90">
        <f t="shared" ref="D2210:D2273" si="1053">IF(E2210=E2209,D2209,E2209)</f>
        <v>7205.03</v>
      </c>
      <c r="E2210" s="91">
        <f t="shared" si="1042"/>
        <v>7245.38</v>
      </c>
      <c r="F2210" s="92">
        <f t="shared" si="1043"/>
        <v>47047</v>
      </c>
      <c r="G2210" s="93">
        <f t="shared" ref="G2210:G2273" si="1054">(E2210/D2210)-1</f>
        <v>5.6002542668107669E-3</v>
      </c>
      <c r="H2210" s="94">
        <f t="shared" ref="H2210:H2273" si="1055">IF(DAY(A2210)=H$9,VLOOKUP(A2210,AH$118:AN$450,4),H2209)</f>
        <v>47107</v>
      </c>
      <c r="I2210" s="94">
        <f t="shared" ref="I2210:I2273" si="1056">IF(A2210&gt;I2209,H2210,I2209)</f>
        <v>47107</v>
      </c>
      <c r="J2210" s="95">
        <f t="shared" si="1046"/>
        <v>21</v>
      </c>
      <c r="K2210" s="95">
        <f t="shared" si="1041"/>
        <v>6</v>
      </c>
      <c r="L2210" s="8">
        <f t="shared" ref="L2210:L2273" si="1057">IF(E2210&lt;D2210,1,TRUNC((E2210/D2210)^TRUNC((K2210/J2210),9),8))</f>
        <v>1.0015968799999999</v>
      </c>
      <c r="M2210" s="96">
        <f t="shared" ref="M2210:M2273" si="1058">IF(I2210&gt;I2209,L2209,M2209)</f>
        <v>1.0056002500000001</v>
      </c>
      <c r="N2210" s="96">
        <f t="shared" ref="N2210:N2273" si="1059">IF(I2210&gt;I2209,N2209*M2210,N2209)</f>
        <v>1.4330173526668917</v>
      </c>
      <c r="O2210" s="89">
        <f t="shared" ref="O2210:O2273" si="1060">TRUNC(TRUNC((L2210*N2210),15),8)</f>
        <v>1.4353057</v>
      </c>
      <c r="P2210" s="89">
        <f t="shared" ref="P2210:P2273" si="1061">TRUNC(C2210*O2210,8)</f>
        <v>0</v>
      </c>
      <c r="Q2210" s="11">
        <f t="shared" si="1049"/>
        <v>0</v>
      </c>
      <c r="R2210" s="7">
        <f t="shared" si="1047"/>
        <v>0</v>
      </c>
      <c r="S2210" s="89">
        <f t="shared" ref="S2210:S2273" si="1062">IF(R2210&gt;0,TRUNC(R2210*P2210,8),0)</f>
        <v>0</v>
      </c>
      <c r="T2210" s="98">
        <f t="shared" si="1048"/>
        <v>8.5000000000000006E-2</v>
      </c>
      <c r="U2210" s="97">
        <f t="shared" ref="U2210:U2273" si="1063">IF(Q2209&gt;0,1,IF(K2210=K2209,U2209,U2209+1))</f>
        <v>89</v>
      </c>
      <c r="V2210" s="97">
        <v>252</v>
      </c>
      <c r="W2210" s="96">
        <f t="shared" ref="W2210:W2273" si="1064">ROUND((1+T2210)^TRUNC((U2210/V2210),9),9)</f>
        <v>1.0292310600000001</v>
      </c>
      <c r="X2210" s="89">
        <f t="shared" ref="X2210:X2273" si="1065">TRUNC((P2210*(W2210-1)),8)</f>
        <v>0</v>
      </c>
      <c r="Y2210" s="137">
        <f t="shared" si="1044"/>
        <v>0</v>
      </c>
      <c r="Z2210" s="99" t="str">
        <f t="shared" si="1050"/>
        <v>J=</v>
      </c>
      <c r="AA2210" s="94">
        <f t="shared" si="1051"/>
        <v>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45"/>
        <v>47087</v>
      </c>
      <c r="B2211" s="89">
        <f t="shared" si="1052"/>
        <v>0</v>
      </c>
      <c r="C2211" s="89">
        <f t="shared" si="1040"/>
        <v>3.1009221856947988E-9</v>
      </c>
      <c r="D2211" s="90">
        <f t="shared" si="1053"/>
        <v>7205.03</v>
      </c>
      <c r="E2211" s="91">
        <f t="shared" si="1042"/>
        <v>7245.38</v>
      </c>
      <c r="F2211" s="92">
        <f t="shared" si="1043"/>
        <v>47047</v>
      </c>
      <c r="G2211" s="93">
        <f t="shared" si="1054"/>
        <v>5.6002542668107669E-3</v>
      </c>
      <c r="H2211" s="94">
        <f t="shared" si="1055"/>
        <v>47107</v>
      </c>
      <c r="I2211" s="94">
        <f t="shared" si="1056"/>
        <v>47107</v>
      </c>
      <c r="J2211" s="95">
        <f t="shared" si="1046"/>
        <v>21</v>
      </c>
      <c r="K2211" s="95">
        <f t="shared" si="1041"/>
        <v>7</v>
      </c>
      <c r="L2211" s="8">
        <f t="shared" si="1057"/>
        <v>1.0018632700000001</v>
      </c>
      <c r="M2211" s="96">
        <f t="shared" si="1058"/>
        <v>1.0056002500000001</v>
      </c>
      <c r="N2211" s="96">
        <f t="shared" si="1059"/>
        <v>1.4330173526668917</v>
      </c>
      <c r="O2211" s="89">
        <f t="shared" si="1060"/>
        <v>1.4356874500000001</v>
      </c>
      <c r="P2211" s="89">
        <f t="shared" si="1061"/>
        <v>0</v>
      </c>
      <c r="Q2211" s="11">
        <f t="shared" si="1049"/>
        <v>0</v>
      </c>
      <c r="R2211" s="7">
        <f t="shared" si="1047"/>
        <v>0</v>
      </c>
      <c r="S2211" s="89">
        <f t="shared" si="1062"/>
        <v>0</v>
      </c>
      <c r="T2211" s="98">
        <f t="shared" si="1048"/>
        <v>8.5000000000000006E-2</v>
      </c>
      <c r="U2211" s="97">
        <f t="shared" si="1063"/>
        <v>90</v>
      </c>
      <c r="V2211" s="97">
        <v>252</v>
      </c>
      <c r="W2211" s="96">
        <f t="shared" si="1064"/>
        <v>1.029564307</v>
      </c>
      <c r="X2211" s="89">
        <f t="shared" si="1065"/>
        <v>0</v>
      </c>
      <c r="Y2211" s="137">
        <f t="shared" si="1044"/>
        <v>0</v>
      </c>
      <c r="Z2211" s="99" t="str">
        <f t="shared" si="1050"/>
        <v>J=</v>
      </c>
      <c r="AA2211" s="94">
        <f t="shared" si="1051"/>
        <v>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45"/>
        <v>47088</v>
      </c>
      <c r="B2212" s="89">
        <f t="shared" si="1052"/>
        <v>0</v>
      </c>
      <c r="C2212" s="89">
        <f t="shared" si="1040"/>
        <v>3.1009221856947988E-9</v>
      </c>
      <c r="D2212" s="90">
        <f t="shared" si="1053"/>
        <v>7205.03</v>
      </c>
      <c r="E2212" s="91">
        <f t="shared" si="1042"/>
        <v>7245.38</v>
      </c>
      <c r="F2212" s="92">
        <f t="shared" si="1043"/>
        <v>47047</v>
      </c>
      <c r="G2212" s="93">
        <f t="shared" si="1054"/>
        <v>5.6002542668107669E-3</v>
      </c>
      <c r="H2212" s="94">
        <f t="shared" si="1055"/>
        <v>47107</v>
      </c>
      <c r="I2212" s="94">
        <f t="shared" si="1056"/>
        <v>47107</v>
      </c>
      <c r="J2212" s="95">
        <f t="shared" si="1046"/>
        <v>21</v>
      </c>
      <c r="K2212" s="95">
        <f t="shared" si="1041"/>
        <v>8</v>
      </c>
      <c r="L2212" s="8">
        <f t="shared" si="1057"/>
        <v>1.00212974</v>
      </c>
      <c r="M2212" s="96">
        <f t="shared" si="1058"/>
        <v>1.0056002500000001</v>
      </c>
      <c r="N2212" s="96">
        <f t="shared" si="1059"/>
        <v>1.4330173526668917</v>
      </c>
      <c r="O2212" s="89">
        <f t="shared" si="1060"/>
        <v>1.4360693</v>
      </c>
      <c r="P2212" s="89">
        <f t="shared" si="1061"/>
        <v>0</v>
      </c>
      <c r="Q2212" s="11">
        <f t="shared" si="1049"/>
        <v>0</v>
      </c>
      <c r="R2212" s="7">
        <f t="shared" si="1047"/>
        <v>0</v>
      </c>
      <c r="S2212" s="89">
        <f t="shared" si="1062"/>
        <v>0</v>
      </c>
      <c r="T2212" s="98">
        <f t="shared" si="1048"/>
        <v>8.5000000000000006E-2</v>
      </c>
      <c r="U2212" s="97">
        <f t="shared" si="1063"/>
        <v>91</v>
      </c>
      <c r="V2212" s="97">
        <v>252</v>
      </c>
      <c r="W2212" s="96">
        <f t="shared" si="1064"/>
        <v>1.029897662</v>
      </c>
      <c r="X2212" s="89">
        <f t="shared" si="1065"/>
        <v>0</v>
      </c>
      <c r="Y2212" s="137">
        <f t="shared" si="1044"/>
        <v>0</v>
      </c>
      <c r="Z2212" s="99" t="str">
        <f t="shared" si="1050"/>
        <v>J=</v>
      </c>
      <c r="AA2212" s="94">
        <f t="shared" si="1051"/>
        <v>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45"/>
        <v>47089</v>
      </c>
      <c r="B2213" s="89">
        <f t="shared" si="1052"/>
        <v>0</v>
      </c>
      <c r="C2213" s="89">
        <f t="shared" si="1040"/>
        <v>3.1009221856947988E-9</v>
      </c>
      <c r="D2213" s="90">
        <f t="shared" si="1053"/>
        <v>7205.03</v>
      </c>
      <c r="E2213" s="91">
        <f t="shared" si="1042"/>
        <v>7245.38</v>
      </c>
      <c r="F2213" s="92">
        <f t="shared" si="1043"/>
        <v>47047</v>
      </c>
      <c r="G2213" s="93">
        <f t="shared" si="1054"/>
        <v>5.6002542668107669E-3</v>
      </c>
      <c r="H2213" s="94">
        <f t="shared" si="1055"/>
        <v>47107</v>
      </c>
      <c r="I2213" s="94">
        <f t="shared" si="1056"/>
        <v>47107</v>
      </c>
      <c r="J2213" s="95">
        <f t="shared" si="1046"/>
        <v>21</v>
      </c>
      <c r="K2213" s="95">
        <f t="shared" si="1041"/>
        <v>9</v>
      </c>
      <c r="L2213" s="8">
        <f t="shared" si="1057"/>
        <v>1.00239627</v>
      </c>
      <c r="M2213" s="96">
        <f t="shared" si="1058"/>
        <v>1.0056002500000001</v>
      </c>
      <c r="N2213" s="96">
        <f t="shared" si="1059"/>
        <v>1.4330173526668917</v>
      </c>
      <c r="O2213" s="89">
        <f t="shared" si="1060"/>
        <v>1.43645124</v>
      </c>
      <c r="P2213" s="89">
        <f t="shared" si="1061"/>
        <v>0</v>
      </c>
      <c r="Q2213" s="11">
        <f t="shared" si="1049"/>
        <v>0</v>
      </c>
      <c r="R2213" s="7">
        <f t="shared" si="1047"/>
        <v>0</v>
      </c>
      <c r="S2213" s="89">
        <f t="shared" si="1062"/>
        <v>0</v>
      </c>
      <c r="T2213" s="98">
        <f t="shared" si="1048"/>
        <v>8.5000000000000006E-2</v>
      </c>
      <c r="U2213" s="97">
        <f t="shared" si="1063"/>
        <v>92</v>
      </c>
      <c r="V2213" s="97">
        <v>252</v>
      </c>
      <c r="W2213" s="96">
        <f t="shared" si="1064"/>
        <v>1.030231125</v>
      </c>
      <c r="X2213" s="89">
        <f t="shared" si="1065"/>
        <v>0</v>
      </c>
      <c r="Y2213" s="137">
        <f t="shared" si="1044"/>
        <v>0</v>
      </c>
      <c r="Z2213" s="99" t="str">
        <f t="shared" si="1050"/>
        <v>J=</v>
      </c>
      <c r="AA2213" s="94">
        <f t="shared" si="1051"/>
        <v>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45"/>
        <v>47090</v>
      </c>
      <c r="B2214" s="89">
        <f t="shared" si="1052"/>
        <v>0</v>
      </c>
      <c r="C2214" s="89">
        <f t="shared" si="1040"/>
        <v>3.1009221856947988E-9</v>
      </c>
      <c r="D2214" s="90">
        <f t="shared" si="1053"/>
        <v>7205.03</v>
      </c>
      <c r="E2214" s="91">
        <f t="shared" si="1042"/>
        <v>7245.38</v>
      </c>
      <c r="F2214" s="92">
        <f t="shared" si="1043"/>
        <v>47047</v>
      </c>
      <c r="G2214" s="93">
        <f t="shared" si="1054"/>
        <v>5.6002542668107669E-3</v>
      </c>
      <c r="H2214" s="94">
        <f t="shared" si="1055"/>
        <v>47107</v>
      </c>
      <c r="I2214" s="94">
        <f t="shared" si="1056"/>
        <v>47107</v>
      </c>
      <c r="J2214" s="95">
        <f t="shared" si="1046"/>
        <v>21</v>
      </c>
      <c r="K2214" s="95">
        <f t="shared" si="1041"/>
        <v>9</v>
      </c>
      <c r="L2214" s="8">
        <f t="shared" si="1057"/>
        <v>1.00239627</v>
      </c>
      <c r="M2214" s="96">
        <f t="shared" si="1058"/>
        <v>1.0056002500000001</v>
      </c>
      <c r="N2214" s="96">
        <f t="shared" si="1059"/>
        <v>1.4330173526668917</v>
      </c>
      <c r="O2214" s="89">
        <f t="shared" si="1060"/>
        <v>1.43645124</v>
      </c>
      <c r="P2214" s="89">
        <f t="shared" si="1061"/>
        <v>0</v>
      </c>
      <c r="Q2214" s="11">
        <f t="shared" si="1049"/>
        <v>0</v>
      </c>
      <c r="R2214" s="7">
        <f t="shared" si="1047"/>
        <v>0</v>
      </c>
      <c r="S2214" s="89">
        <f t="shared" si="1062"/>
        <v>0</v>
      </c>
      <c r="T2214" s="98">
        <f t="shared" si="1048"/>
        <v>8.5000000000000006E-2</v>
      </c>
      <c r="U2214" s="97">
        <f t="shared" si="1063"/>
        <v>92</v>
      </c>
      <c r="V2214" s="97">
        <v>252</v>
      </c>
      <c r="W2214" s="96">
        <f t="shared" si="1064"/>
        <v>1.030231125</v>
      </c>
      <c r="X2214" s="89">
        <f t="shared" si="1065"/>
        <v>0</v>
      </c>
      <c r="Y2214" s="137">
        <f t="shared" si="1044"/>
        <v>0</v>
      </c>
      <c r="Z2214" s="99" t="str">
        <f t="shared" si="1050"/>
        <v>J=</v>
      </c>
      <c r="AA2214" s="94">
        <f t="shared" si="1051"/>
        <v>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45"/>
        <v>47091</v>
      </c>
      <c r="B2215" s="89">
        <f t="shared" si="1052"/>
        <v>0</v>
      </c>
      <c r="C2215" s="89">
        <f t="shared" si="1040"/>
        <v>3.1009221856947988E-9</v>
      </c>
      <c r="D2215" s="90">
        <f t="shared" si="1053"/>
        <v>7205.03</v>
      </c>
      <c r="E2215" s="91">
        <f t="shared" si="1042"/>
        <v>7245.38</v>
      </c>
      <c r="F2215" s="92">
        <f t="shared" si="1043"/>
        <v>47047</v>
      </c>
      <c r="G2215" s="93">
        <f t="shared" si="1054"/>
        <v>5.6002542668107669E-3</v>
      </c>
      <c r="H2215" s="94">
        <f t="shared" si="1055"/>
        <v>47107</v>
      </c>
      <c r="I2215" s="94">
        <f t="shared" si="1056"/>
        <v>47107</v>
      </c>
      <c r="J2215" s="95">
        <f t="shared" si="1046"/>
        <v>21</v>
      </c>
      <c r="K2215" s="95">
        <f t="shared" si="1041"/>
        <v>9</v>
      </c>
      <c r="L2215" s="8">
        <f t="shared" si="1057"/>
        <v>1.00239627</v>
      </c>
      <c r="M2215" s="96">
        <f t="shared" si="1058"/>
        <v>1.0056002500000001</v>
      </c>
      <c r="N2215" s="96">
        <f t="shared" si="1059"/>
        <v>1.4330173526668917</v>
      </c>
      <c r="O2215" s="89">
        <f t="shared" si="1060"/>
        <v>1.43645124</v>
      </c>
      <c r="P2215" s="89">
        <f t="shared" si="1061"/>
        <v>0</v>
      </c>
      <c r="Q2215" s="11">
        <f t="shared" si="1049"/>
        <v>0</v>
      </c>
      <c r="R2215" s="7">
        <f t="shared" si="1047"/>
        <v>0</v>
      </c>
      <c r="S2215" s="89">
        <f t="shared" si="1062"/>
        <v>0</v>
      </c>
      <c r="T2215" s="98">
        <f t="shared" si="1048"/>
        <v>8.5000000000000006E-2</v>
      </c>
      <c r="U2215" s="97">
        <f t="shared" si="1063"/>
        <v>92</v>
      </c>
      <c r="V2215" s="97">
        <v>252</v>
      </c>
      <c r="W2215" s="96">
        <f t="shared" si="1064"/>
        <v>1.030231125</v>
      </c>
      <c r="X2215" s="89">
        <f t="shared" si="1065"/>
        <v>0</v>
      </c>
      <c r="Y2215" s="137">
        <f t="shared" si="1044"/>
        <v>0</v>
      </c>
      <c r="Z2215" s="99" t="str">
        <f t="shared" si="1050"/>
        <v>J=</v>
      </c>
      <c r="AA2215" s="94">
        <f t="shared" si="1051"/>
        <v>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45"/>
        <v>47092</v>
      </c>
      <c r="B2216" s="89">
        <f t="shared" si="1052"/>
        <v>0</v>
      </c>
      <c r="C2216" s="89">
        <f t="shared" si="1040"/>
        <v>3.1009221856947988E-9</v>
      </c>
      <c r="D2216" s="90">
        <f t="shared" si="1053"/>
        <v>7205.03</v>
      </c>
      <c r="E2216" s="91">
        <f t="shared" si="1042"/>
        <v>7245.38</v>
      </c>
      <c r="F2216" s="92">
        <f t="shared" si="1043"/>
        <v>47047</v>
      </c>
      <c r="G2216" s="93">
        <f t="shared" si="1054"/>
        <v>5.6002542668107669E-3</v>
      </c>
      <c r="H2216" s="94">
        <f t="shared" si="1055"/>
        <v>47107</v>
      </c>
      <c r="I2216" s="94">
        <f t="shared" si="1056"/>
        <v>47107</v>
      </c>
      <c r="J2216" s="95">
        <f t="shared" si="1046"/>
        <v>21</v>
      </c>
      <c r="K2216" s="95">
        <f t="shared" si="1041"/>
        <v>10</v>
      </c>
      <c r="L2216" s="8">
        <f t="shared" si="1057"/>
        <v>1.0026628799999999</v>
      </c>
      <c r="M2216" s="96">
        <f t="shared" si="1058"/>
        <v>1.0056002500000001</v>
      </c>
      <c r="N2216" s="96">
        <f t="shared" si="1059"/>
        <v>1.4330173526668917</v>
      </c>
      <c r="O2216" s="89">
        <f t="shared" si="1060"/>
        <v>1.4368333</v>
      </c>
      <c r="P2216" s="89">
        <f t="shared" si="1061"/>
        <v>0</v>
      </c>
      <c r="Q2216" s="11">
        <f t="shared" si="1049"/>
        <v>0</v>
      </c>
      <c r="R2216" s="7">
        <f t="shared" si="1047"/>
        <v>0</v>
      </c>
      <c r="S2216" s="89">
        <f t="shared" si="1062"/>
        <v>0</v>
      </c>
      <c r="T2216" s="98">
        <f t="shared" si="1048"/>
        <v>8.5000000000000006E-2</v>
      </c>
      <c r="U2216" s="97">
        <f t="shared" si="1063"/>
        <v>93</v>
      </c>
      <c r="V2216" s="97">
        <v>252</v>
      </c>
      <c r="W2216" s="96">
        <f t="shared" si="1064"/>
        <v>1.030564695</v>
      </c>
      <c r="X2216" s="89">
        <f t="shared" si="1065"/>
        <v>0</v>
      </c>
      <c r="Y2216" s="137">
        <f t="shared" si="1044"/>
        <v>0</v>
      </c>
      <c r="Z2216" s="99" t="str">
        <f t="shared" si="1050"/>
        <v>J=</v>
      </c>
      <c r="AA2216" s="94">
        <f t="shared" si="1051"/>
        <v>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45"/>
        <v>47093</v>
      </c>
      <c r="B2217" s="89">
        <f t="shared" si="1052"/>
        <v>0</v>
      </c>
      <c r="C2217" s="89">
        <f t="shared" si="1040"/>
        <v>3.1009221856947988E-9</v>
      </c>
      <c r="D2217" s="90">
        <f t="shared" si="1053"/>
        <v>7205.03</v>
      </c>
      <c r="E2217" s="91">
        <f t="shared" si="1042"/>
        <v>7245.38</v>
      </c>
      <c r="F2217" s="92">
        <f t="shared" si="1043"/>
        <v>47047</v>
      </c>
      <c r="G2217" s="93">
        <f t="shared" si="1054"/>
        <v>5.6002542668107669E-3</v>
      </c>
      <c r="H2217" s="94">
        <f t="shared" si="1055"/>
        <v>47107</v>
      </c>
      <c r="I2217" s="94">
        <f t="shared" si="1056"/>
        <v>47107</v>
      </c>
      <c r="J2217" s="95">
        <f t="shared" si="1046"/>
        <v>21</v>
      </c>
      <c r="K2217" s="95">
        <f t="shared" si="1041"/>
        <v>11</v>
      </c>
      <c r="L2217" s="8">
        <f t="shared" si="1057"/>
        <v>1.0029295600000001</v>
      </c>
      <c r="M2217" s="96">
        <f t="shared" si="1058"/>
        <v>1.0056002500000001</v>
      </c>
      <c r="N2217" s="96">
        <f t="shared" si="1059"/>
        <v>1.4330173526668917</v>
      </c>
      <c r="O2217" s="89">
        <f t="shared" si="1060"/>
        <v>1.43721546</v>
      </c>
      <c r="P2217" s="89">
        <f t="shared" si="1061"/>
        <v>0</v>
      </c>
      <c r="Q2217" s="11">
        <f t="shared" si="1049"/>
        <v>0</v>
      </c>
      <c r="R2217" s="7">
        <f t="shared" si="1047"/>
        <v>0</v>
      </c>
      <c r="S2217" s="89">
        <f t="shared" si="1062"/>
        <v>0</v>
      </c>
      <c r="T2217" s="98">
        <f t="shared" si="1048"/>
        <v>8.5000000000000006E-2</v>
      </c>
      <c r="U2217" s="97">
        <f t="shared" si="1063"/>
        <v>94</v>
      </c>
      <c r="V2217" s="97">
        <v>252</v>
      </c>
      <c r="W2217" s="96">
        <f t="shared" si="1064"/>
        <v>1.030898374</v>
      </c>
      <c r="X2217" s="89">
        <f t="shared" si="1065"/>
        <v>0</v>
      </c>
      <c r="Y2217" s="137">
        <f t="shared" si="1044"/>
        <v>0</v>
      </c>
      <c r="Z2217" s="99" t="str">
        <f t="shared" si="1050"/>
        <v>J=</v>
      </c>
      <c r="AA2217" s="94">
        <f t="shared" si="1051"/>
        <v>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45"/>
        <v>47094</v>
      </c>
      <c r="B2218" s="89">
        <f t="shared" si="1052"/>
        <v>0</v>
      </c>
      <c r="C2218" s="89">
        <f t="shared" ref="C2218:C2281" si="1066">C2217-(S2217/O2217)</f>
        <v>3.1009221856947988E-9</v>
      </c>
      <c r="D2218" s="90">
        <f t="shared" si="1053"/>
        <v>7205.03</v>
      </c>
      <c r="E2218" s="91">
        <f t="shared" si="1042"/>
        <v>7245.38</v>
      </c>
      <c r="F2218" s="92">
        <f t="shared" si="1043"/>
        <v>47047</v>
      </c>
      <c r="G2218" s="93">
        <f t="shared" si="1054"/>
        <v>5.6002542668107669E-3</v>
      </c>
      <c r="H2218" s="94">
        <f t="shared" si="1055"/>
        <v>47107</v>
      </c>
      <c r="I2218" s="94">
        <f t="shared" si="1056"/>
        <v>47107</v>
      </c>
      <c r="J2218" s="95">
        <f t="shared" si="1046"/>
        <v>21</v>
      </c>
      <c r="K2218" s="95">
        <f t="shared" si="1041"/>
        <v>12</v>
      </c>
      <c r="L2218" s="8">
        <f t="shared" si="1057"/>
        <v>1.0031963100000001</v>
      </c>
      <c r="M2218" s="96">
        <f t="shared" si="1058"/>
        <v>1.0056002500000001</v>
      </c>
      <c r="N2218" s="96">
        <f t="shared" si="1059"/>
        <v>1.4330173526668917</v>
      </c>
      <c r="O2218" s="89">
        <f t="shared" si="1060"/>
        <v>1.4375977200000001</v>
      </c>
      <c r="P2218" s="89">
        <f t="shared" si="1061"/>
        <v>0</v>
      </c>
      <c r="Q2218" s="11">
        <f t="shared" si="1049"/>
        <v>0</v>
      </c>
      <c r="R2218" s="7">
        <f t="shared" si="1047"/>
        <v>0</v>
      </c>
      <c r="S2218" s="89">
        <f t="shared" si="1062"/>
        <v>0</v>
      </c>
      <c r="T2218" s="98">
        <f t="shared" si="1048"/>
        <v>8.5000000000000006E-2</v>
      </c>
      <c r="U2218" s="97">
        <f t="shared" si="1063"/>
        <v>95</v>
      </c>
      <c r="V2218" s="97">
        <v>252</v>
      </c>
      <c r="W2218" s="96">
        <f t="shared" si="1064"/>
        <v>1.0312321609999999</v>
      </c>
      <c r="X2218" s="89">
        <f t="shared" si="1065"/>
        <v>0</v>
      </c>
      <c r="Y2218" s="137">
        <f t="shared" si="1044"/>
        <v>0</v>
      </c>
      <c r="Z2218" s="99" t="str">
        <f t="shared" si="1050"/>
        <v>J=</v>
      </c>
      <c r="AA2218" s="94">
        <f t="shared" si="1051"/>
        <v>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45"/>
        <v>47095</v>
      </c>
      <c r="B2219" s="89">
        <f t="shared" si="1052"/>
        <v>0</v>
      </c>
      <c r="C2219" s="89">
        <f t="shared" si="1066"/>
        <v>3.1009221856947988E-9</v>
      </c>
      <c r="D2219" s="90">
        <f t="shared" si="1053"/>
        <v>7205.03</v>
      </c>
      <c r="E2219" s="91">
        <f t="shared" si="1042"/>
        <v>7245.38</v>
      </c>
      <c r="F2219" s="92">
        <f t="shared" si="1043"/>
        <v>47047</v>
      </c>
      <c r="G2219" s="93">
        <f t="shared" si="1054"/>
        <v>5.6002542668107669E-3</v>
      </c>
      <c r="H2219" s="94">
        <f t="shared" si="1055"/>
        <v>47107</v>
      </c>
      <c r="I2219" s="94">
        <f t="shared" si="1056"/>
        <v>47107</v>
      </c>
      <c r="J2219" s="95">
        <f t="shared" si="1046"/>
        <v>21</v>
      </c>
      <c r="K2219" s="95">
        <f t="shared" ref="K2219:K2282" si="1067">(J2219-(NETWORKDAYS(A2219,I2219,AD$201:AD$502)-1))</f>
        <v>13</v>
      </c>
      <c r="L2219" s="8">
        <f t="shared" si="1057"/>
        <v>1.0034631300000001</v>
      </c>
      <c r="M2219" s="96">
        <f t="shared" si="1058"/>
        <v>1.0056002500000001</v>
      </c>
      <c r="N2219" s="96">
        <f t="shared" si="1059"/>
        <v>1.4330173526668917</v>
      </c>
      <c r="O2219" s="89">
        <f t="shared" si="1060"/>
        <v>1.4379800700000001</v>
      </c>
      <c r="P2219" s="89">
        <f t="shared" si="1061"/>
        <v>0</v>
      </c>
      <c r="Q2219" s="11">
        <f t="shared" si="1049"/>
        <v>0</v>
      </c>
      <c r="R2219" s="7">
        <f t="shared" si="1047"/>
        <v>0</v>
      </c>
      <c r="S2219" s="89">
        <f t="shared" si="1062"/>
        <v>0</v>
      </c>
      <c r="T2219" s="98">
        <f t="shared" si="1048"/>
        <v>8.5000000000000006E-2</v>
      </c>
      <c r="U2219" s="97">
        <f t="shared" si="1063"/>
        <v>96</v>
      </c>
      <c r="V2219" s="97">
        <v>252</v>
      </c>
      <c r="W2219" s="96">
        <f t="shared" si="1064"/>
        <v>1.031566056</v>
      </c>
      <c r="X2219" s="89">
        <f t="shared" si="1065"/>
        <v>0</v>
      </c>
      <c r="Y2219" s="137">
        <f t="shared" si="1044"/>
        <v>0</v>
      </c>
      <c r="Z2219" s="99" t="str">
        <f t="shared" si="1050"/>
        <v>J=</v>
      </c>
      <c r="AA2219" s="94">
        <f t="shared" si="1051"/>
        <v>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45"/>
        <v>47096</v>
      </c>
      <c r="B2220" s="89">
        <f t="shared" si="1052"/>
        <v>0</v>
      </c>
      <c r="C2220" s="89">
        <f t="shared" si="1066"/>
        <v>3.1009221856947988E-9</v>
      </c>
      <c r="D2220" s="90">
        <f t="shared" si="1053"/>
        <v>7205.03</v>
      </c>
      <c r="E2220" s="91">
        <f t="shared" ref="E2220:E2283" si="1068">IF($K2220=1,VLOOKUP($A2219,$AO$10:$AS$200,4),E2219)</f>
        <v>7245.38</v>
      </c>
      <c r="F2220" s="92">
        <f t="shared" ref="F2220:F2283" si="1069">IF($K2220=1,VLOOKUP($A2219,$AO$10:$AS$200,5),F2219)</f>
        <v>47047</v>
      </c>
      <c r="G2220" s="93">
        <f t="shared" si="1054"/>
        <v>5.6002542668107669E-3</v>
      </c>
      <c r="H2220" s="94">
        <f t="shared" si="1055"/>
        <v>47107</v>
      </c>
      <c r="I2220" s="94">
        <f t="shared" si="1056"/>
        <v>47107</v>
      </c>
      <c r="J2220" s="95">
        <f t="shared" si="1046"/>
        <v>21</v>
      </c>
      <c r="K2220" s="95">
        <f t="shared" si="1067"/>
        <v>14</v>
      </c>
      <c r="L2220" s="8">
        <f t="shared" si="1057"/>
        <v>1.0037300199999999</v>
      </c>
      <c r="M2220" s="96">
        <f t="shared" si="1058"/>
        <v>1.0056002500000001</v>
      </c>
      <c r="N2220" s="96">
        <f t="shared" si="1059"/>
        <v>1.4330173526668917</v>
      </c>
      <c r="O2220" s="89">
        <f t="shared" si="1060"/>
        <v>1.43836253</v>
      </c>
      <c r="P2220" s="89">
        <f t="shared" si="1061"/>
        <v>0</v>
      </c>
      <c r="Q2220" s="11">
        <f t="shared" si="1049"/>
        <v>0</v>
      </c>
      <c r="R2220" s="7">
        <f t="shared" si="1047"/>
        <v>0</v>
      </c>
      <c r="S2220" s="89">
        <f t="shared" si="1062"/>
        <v>0</v>
      </c>
      <c r="T2220" s="98">
        <f t="shared" si="1048"/>
        <v>8.5000000000000006E-2</v>
      </c>
      <c r="U2220" s="97">
        <f t="shared" si="1063"/>
        <v>97</v>
      </c>
      <c r="V2220" s="97">
        <v>252</v>
      </c>
      <c r="W2220" s="96">
        <f t="shared" si="1064"/>
        <v>1.031900059</v>
      </c>
      <c r="X2220" s="89">
        <f t="shared" si="1065"/>
        <v>0</v>
      </c>
      <c r="Y2220" s="137">
        <f t="shared" si="1044"/>
        <v>0</v>
      </c>
      <c r="Z2220" s="99" t="str">
        <f t="shared" si="1050"/>
        <v>J=</v>
      </c>
      <c r="AA2220" s="94">
        <f t="shared" si="1051"/>
        <v>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45"/>
        <v>47097</v>
      </c>
      <c r="B2221" s="89">
        <f t="shared" si="1052"/>
        <v>0</v>
      </c>
      <c r="C2221" s="89">
        <f t="shared" si="1066"/>
        <v>3.1009221856947988E-9</v>
      </c>
      <c r="D2221" s="90">
        <f t="shared" si="1053"/>
        <v>7205.03</v>
      </c>
      <c r="E2221" s="91">
        <f t="shared" si="1068"/>
        <v>7245.38</v>
      </c>
      <c r="F2221" s="92">
        <f t="shared" si="1069"/>
        <v>47047</v>
      </c>
      <c r="G2221" s="93">
        <f t="shared" si="1054"/>
        <v>5.6002542668107669E-3</v>
      </c>
      <c r="H2221" s="94">
        <f t="shared" si="1055"/>
        <v>47107</v>
      </c>
      <c r="I2221" s="94">
        <f t="shared" si="1056"/>
        <v>47107</v>
      </c>
      <c r="J2221" s="95">
        <f t="shared" si="1046"/>
        <v>21</v>
      </c>
      <c r="K2221" s="95">
        <f t="shared" si="1067"/>
        <v>14</v>
      </c>
      <c r="L2221" s="8">
        <f t="shared" si="1057"/>
        <v>1.0037300199999999</v>
      </c>
      <c r="M2221" s="96">
        <f t="shared" si="1058"/>
        <v>1.0056002500000001</v>
      </c>
      <c r="N2221" s="96">
        <f t="shared" si="1059"/>
        <v>1.4330173526668917</v>
      </c>
      <c r="O2221" s="89">
        <f t="shared" si="1060"/>
        <v>1.43836253</v>
      </c>
      <c r="P2221" s="89">
        <f t="shared" si="1061"/>
        <v>0</v>
      </c>
      <c r="Q2221" s="11">
        <f t="shared" si="1049"/>
        <v>0</v>
      </c>
      <c r="R2221" s="7">
        <f t="shared" si="1047"/>
        <v>0</v>
      </c>
      <c r="S2221" s="89">
        <f t="shared" si="1062"/>
        <v>0</v>
      </c>
      <c r="T2221" s="98">
        <f t="shared" si="1048"/>
        <v>8.5000000000000006E-2</v>
      </c>
      <c r="U2221" s="97">
        <f t="shared" si="1063"/>
        <v>97</v>
      </c>
      <c r="V2221" s="97">
        <v>252</v>
      </c>
      <c r="W2221" s="96">
        <f t="shared" si="1064"/>
        <v>1.031900059</v>
      </c>
      <c r="X2221" s="89">
        <f t="shared" si="1065"/>
        <v>0</v>
      </c>
      <c r="Y2221" s="137">
        <f t="shared" si="1044"/>
        <v>0</v>
      </c>
      <c r="Z2221" s="99" t="str">
        <f t="shared" si="1050"/>
        <v>J=</v>
      </c>
      <c r="AA2221" s="94">
        <f t="shared" si="1051"/>
        <v>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45"/>
        <v>47098</v>
      </c>
      <c r="B2222" s="89">
        <f t="shared" si="1052"/>
        <v>0</v>
      </c>
      <c r="C2222" s="89">
        <f t="shared" si="1066"/>
        <v>3.1009221856947988E-9</v>
      </c>
      <c r="D2222" s="90">
        <f t="shared" si="1053"/>
        <v>7205.03</v>
      </c>
      <c r="E2222" s="91">
        <f t="shared" si="1068"/>
        <v>7245.38</v>
      </c>
      <c r="F2222" s="92">
        <f t="shared" si="1069"/>
        <v>47047</v>
      </c>
      <c r="G2222" s="93">
        <f t="shared" si="1054"/>
        <v>5.6002542668107669E-3</v>
      </c>
      <c r="H2222" s="94">
        <f t="shared" si="1055"/>
        <v>47107</v>
      </c>
      <c r="I2222" s="94">
        <f t="shared" si="1056"/>
        <v>47107</v>
      </c>
      <c r="J2222" s="95">
        <f t="shared" si="1046"/>
        <v>21</v>
      </c>
      <c r="K2222" s="95">
        <f t="shared" si="1067"/>
        <v>14</v>
      </c>
      <c r="L2222" s="8">
        <f t="shared" si="1057"/>
        <v>1.0037300199999999</v>
      </c>
      <c r="M2222" s="96">
        <f t="shared" si="1058"/>
        <v>1.0056002500000001</v>
      </c>
      <c r="N2222" s="96">
        <f t="shared" si="1059"/>
        <v>1.4330173526668917</v>
      </c>
      <c r="O2222" s="89">
        <f t="shared" si="1060"/>
        <v>1.43836253</v>
      </c>
      <c r="P2222" s="89">
        <f t="shared" si="1061"/>
        <v>0</v>
      </c>
      <c r="Q2222" s="11">
        <f t="shared" si="1049"/>
        <v>0</v>
      </c>
      <c r="R2222" s="7">
        <f t="shared" si="1047"/>
        <v>0</v>
      </c>
      <c r="S2222" s="89">
        <f t="shared" si="1062"/>
        <v>0</v>
      </c>
      <c r="T2222" s="98">
        <f t="shared" si="1048"/>
        <v>8.5000000000000006E-2</v>
      </c>
      <c r="U2222" s="97">
        <f t="shared" si="1063"/>
        <v>97</v>
      </c>
      <c r="V2222" s="97">
        <v>252</v>
      </c>
      <c r="W2222" s="96">
        <f t="shared" si="1064"/>
        <v>1.031900059</v>
      </c>
      <c r="X2222" s="89">
        <f t="shared" si="1065"/>
        <v>0</v>
      </c>
      <c r="Y2222" s="137">
        <f t="shared" si="1044"/>
        <v>0</v>
      </c>
      <c r="Z2222" s="99" t="str">
        <f t="shared" si="1050"/>
        <v>J=</v>
      </c>
      <c r="AA2222" s="94">
        <f t="shared" si="1051"/>
        <v>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45"/>
        <v>47099</v>
      </c>
      <c r="B2223" s="89">
        <f t="shared" si="1052"/>
        <v>0</v>
      </c>
      <c r="C2223" s="89">
        <f t="shared" si="1066"/>
        <v>3.1009221856947988E-9</v>
      </c>
      <c r="D2223" s="90">
        <f t="shared" si="1053"/>
        <v>7205.03</v>
      </c>
      <c r="E2223" s="91">
        <f t="shared" si="1068"/>
        <v>7245.38</v>
      </c>
      <c r="F2223" s="92">
        <f t="shared" si="1069"/>
        <v>47047</v>
      </c>
      <c r="G2223" s="93">
        <f t="shared" si="1054"/>
        <v>5.6002542668107669E-3</v>
      </c>
      <c r="H2223" s="94">
        <f t="shared" si="1055"/>
        <v>47107</v>
      </c>
      <c r="I2223" s="94">
        <f t="shared" si="1056"/>
        <v>47107</v>
      </c>
      <c r="J2223" s="95">
        <f t="shared" si="1046"/>
        <v>21</v>
      </c>
      <c r="K2223" s="95">
        <f t="shared" si="1067"/>
        <v>15</v>
      </c>
      <c r="L2223" s="8">
        <f t="shared" si="1057"/>
        <v>1.0039969799999999</v>
      </c>
      <c r="M2223" s="96">
        <f t="shared" si="1058"/>
        <v>1.0056002500000001</v>
      </c>
      <c r="N2223" s="96">
        <f t="shared" si="1059"/>
        <v>1.4330173526668917</v>
      </c>
      <c r="O2223" s="89">
        <f t="shared" si="1060"/>
        <v>1.4387450900000001</v>
      </c>
      <c r="P2223" s="89">
        <f t="shared" si="1061"/>
        <v>0</v>
      </c>
      <c r="Q2223" s="11">
        <f t="shared" si="1049"/>
        <v>0</v>
      </c>
      <c r="R2223" s="7">
        <f t="shared" si="1047"/>
        <v>0</v>
      </c>
      <c r="S2223" s="89">
        <f t="shared" si="1062"/>
        <v>0</v>
      </c>
      <c r="T2223" s="98">
        <f t="shared" si="1048"/>
        <v>8.5000000000000006E-2</v>
      </c>
      <c r="U2223" s="97">
        <f t="shared" si="1063"/>
        <v>98</v>
      </c>
      <c r="V2223" s="97">
        <v>252</v>
      </c>
      <c r="W2223" s="96">
        <f t="shared" si="1064"/>
        <v>1.03223417</v>
      </c>
      <c r="X2223" s="89">
        <f t="shared" si="1065"/>
        <v>0</v>
      </c>
      <c r="Y2223" s="137">
        <f t="shared" si="1044"/>
        <v>0</v>
      </c>
      <c r="Z2223" s="99" t="str">
        <f t="shared" si="1050"/>
        <v>J=</v>
      </c>
      <c r="AA2223" s="94">
        <f t="shared" si="1051"/>
        <v>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45"/>
        <v>47100</v>
      </c>
      <c r="B2224" s="89">
        <f t="shared" si="1052"/>
        <v>0</v>
      </c>
      <c r="C2224" s="89">
        <f t="shared" si="1066"/>
        <v>3.1009221856947988E-9</v>
      </c>
      <c r="D2224" s="90">
        <f t="shared" si="1053"/>
        <v>7205.03</v>
      </c>
      <c r="E2224" s="91">
        <f t="shared" si="1068"/>
        <v>7245.38</v>
      </c>
      <c r="F2224" s="92">
        <f t="shared" si="1069"/>
        <v>47047</v>
      </c>
      <c r="G2224" s="93">
        <f t="shared" si="1054"/>
        <v>5.6002542668107669E-3</v>
      </c>
      <c r="H2224" s="94">
        <f t="shared" si="1055"/>
        <v>47107</v>
      </c>
      <c r="I2224" s="94">
        <f t="shared" si="1056"/>
        <v>47107</v>
      </c>
      <c r="J2224" s="95">
        <f t="shared" si="1046"/>
        <v>21</v>
      </c>
      <c r="K2224" s="95">
        <f t="shared" si="1067"/>
        <v>16</v>
      </c>
      <c r="L2224" s="8">
        <f t="shared" si="1057"/>
        <v>1.0042640199999999</v>
      </c>
      <c r="M2224" s="96">
        <f t="shared" si="1058"/>
        <v>1.0056002500000001</v>
      </c>
      <c r="N2224" s="96">
        <f t="shared" si="1059"/>
        <v>1.4330173526668917</v>
      </c>
      <c r="O2224" s="89">
        <f t="shared" si="1060"/>
        <v>1.4391277600000001</v>
      </c>
      <c r="P2224" s="89">
        <f t="shared" si="1061"/>
        <v>0</v>
      </c>
      <c r="Q2224" s="11">
        <f t="shared" si="1049"/>
        <v>0</v>
      </c>
      <c r="R2224" s="7">
        <f t="shared" si="1047"/>
        <v>0</v>
      </c>
      <c r="S2224" s="89">
        <f t="shared" si="1062"/>
        <v>0</v>
      </c>
      <c r="T2224" s="98">
        <f t="shared" si="1048"/>
        <v>8.5000000000000006E-2</v>
      </c>
      <c r="U2224" s="97">
        <f t="shared" si="1063"/>
        <v>99</v>
      </c>
      <c r="V2224" s="97">
        <v>252</v>
      </c>
      <c r="W2224" s="96">
        <f t="shared" si="1064"/>
        <v>1.03256839</v>
      </c>
      <c r="X2224" s="89">
        <f t="shared" si="1065"/>
        <v>0</v>
      </c>
      <c r="Y2224" s="137">
        <f t="shared" si="1044"/>
        <v>0</v>
      </c>
      <c r="Z2224" s="99" t="str">
        <f t="shared" si="1050"/>
        <v>J=</v>
      </c>
      <c r="AA2224" s="94">
        <f t="shared" si="1051"/>
        <v>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45"/>
        <v>47101</v>
      </c>
      <c r="B2225" s="89">
        <f t="shared" si="1052"/>
        <v>0</v>
      </c>
      <c r="C2225" s="89">
        <f t="shared" si="1066"/>
        <v>3.1009221856947988E-9</v>
      </c>
      <c r="D2225" s="90">
        <f t="shared" si="1053"/>
        <v>7205.03</v>
      </c>
      <c r="E2225" s="91">
        <f t="shared" si="1068"/>
        <v>7245.38</v>
      </c>
      <c r="F2225" s="92">
        <f t="shared" si="1069"/>
        <v>47047</v>
      </c>
      <c r="G2225" s="93">
        <f t="shared" si="1054"/>
        <v>5.6002542668107669E-3</v>
      </c>
      <c r="H2225" s="94">
        <f t="shared" si="1055"/>
        <v>47107</v>
      </c>
      <c r="I2225" s="94">
        <f t="shared" si="1056"/>
        <v>47107</v>
      </c>
      <c r="J2225" s="95">
        <f t="shared" si="1046"/>
        <v>21</v>
      </c>
      <c r="K2225" s="95">
        <f t="shared" si="1067"/>
        <v>17</v>
      </c>
      <c r="L2225" s="8">
        <f t="shared" si="1057"/>
        <v>1.00453112</v>
      </c>
      <c r="M2225" s="96">
        <f t="shared" si="1058"/>
        <v>1.0056002500000001</v>
      </c>
      <c r="N2225" s="96">
        <f t="shared" si="1059"/>
        <v>1.4330173526668917</v>
      </c>
      <c r="O2225" s="89">
        <f t="shared" si="1060"/>
        <v>1.43951052</v>
      </c>
      <c r="P2225" s="89">
        <f t="shared" si="1061"/>
        <v>0</v>
      </c>
      <c r="Q2225" s="11">
        <f t="shared" si="1049"/>
        <v>0</v>
      </c>
      <c r="R2225" s="7">
        <f t="shared" si="1047"/>
        <v>0</v>
      </c>
      <c r="S2225" s="89">
        <f t="shared" si="1062"/>
        <v>0</v>
      </c>
      <c r="T2225" s="98">
        <f t="shared" si="1048"/>
        <v>8.5000000000000006E-2</v>
      </c>
      <c r="U2225" s="97">
        <f t="shared" si="1063"/>
        <v>100</v>
      </c>
      <c r="V2225" s="97">
        <v>252</v>
      </c>
      <c r="W2225" s="96">
        <f t="shared" si="1064"/>
        <v>1.032902717</v>
      </c>
      <c r="X2225" s="89">
        <f t="shared" si="1065"/>
        <v>0</v>
      </c>
      <c r="Y2225" s="137">
        <f t="shared" si="1044"/>
        <v>0</v>
      </c>
      <c r="Z2225" s="99" t="str">
        <f t="shared" si="1050"/>
        <v>J=</v>
      </c>
      <c r="AA2225" s="94">
        <f t="shared" si="1051"/>
        <v>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45"/>
        <v>47102</v>
      </c>
      <c r="B2226" s="89">
        <f t="shared" si="1052"/>
        <v>0</v>
      </c>
      <c r="C2226" s="89">
        <f t="shared" si="1066"/>
        <v>3.1009221856947988E-9</v>
      </c>
      <c r="D2226" s="90">
        <f t="shared" si="1053"/>
        <v>7205.03</v>
      </c>
      <c r="E2226" s="91">
        <f t="shared" si="1068"/>
        <v>7245.38</v>
      </c>
      <c r="F2226" s="92">
        <f t="shared" si="1069"/>
        <v>47047</v>
      </c>
      <c r="G2226" s="93">
        <f t="shared" si="1054"/>
        <v>5.6002542668107669E-3</v>
      </c>
      <c r="H2226" s="94">
        <f t="shared" si="1055"/>
        <v>47107</v>
      </c>
      <c r="I2226" s="94">
        <f t="shared" si="1056"/>
        <v>47107</v>
      </c>
      <c r="J2226" s="95">
        <f t="shared" si="1046"/>
        <v>21</v>
      </c>
      <c r="K2226" s="95">
        <f t="shared" si="1067"/>
        <v>18</v>
      </c>
      <c r="L2226" s="8">
        <f t="shared" si="1057"/>
        <v>1.0047983</v>
      </c>
      <c r="M2226" s="96">
        <f t="shared" si="1058"/>
        <v>1.0056002500000001</v>
      </c>
      <c r="N2226" s="96">
        <f t="shared" si="1059"/>
        <v>1.4330173526668917</v>
      </c>
      <c r="O2226" s="89">
        <f t="shared" si="1060"/>
        <v>1.4398933899999999</v>
      </c>
      <c r="P2226" s="89">
        <f t="shared" si="1061"/>
        <v>0</v>
      </c>
      <c r="Q2226" s="11">
        <f t="shared" si="1049"/>
        <v>0</v>
      </c>
      <c r="R2226" s="7">
        <f t="shared" si="1047"/>
        <v>0</v>
      </c>
      <c r="S2226" s="89">
        <f t="shared" si="1062"/>
        <v>0</v>
      </c>
      <c r="T2226" s="98">
        <f t="shared" si="1048"/>
        <v>8.5000000000000006E-2</v>
      </c>
      <c r="U2226" s="97">
        <f t="shared" si="1063"/>
        <v>101</v>
      </c>
      <c r="V2226" s="97">
        <v>252</v>
      </c>
      <c r="W2226" s="96">
        <f t="shared" si="1064"/>
        <v>1.033237153</v>
      </c>
      <c r="X2226" s="89">
        <f t="shared" si="1065"/>
        <v>0</v>
      </c>
      <c r="Y2226" s="137">
        <f t="shared" si="1044"/>
        <v>0</v>
      </c>
      <c r="Z2226" s="99" t="str">
        <f t="shared" si="1050"/>
        <v>J=</v>
      </c>
      <c r="AA2226" s="94">
        <f t="shared" si="1051"/>
        <v>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45"/>
        <v>47103</v>
      </c>
      <c r="B2227" s="89">
        <f t="shared" si="1052"/>
        <v>0</v>
      </c>
      <c r="C2227" s="89">
        <f t="shared" si="1066"/>
        <v>3.1009221856947988E-9</v>
      </c>
      <c r="D2227" s="90">
        <f t="shared" si="1053"/>
        <v>7205.03</v>
      </c>
      <c r="E2227" s="91">
        <f t="shared" si="1068"/>
        <v>7245.38</v>
      </c>
      <c r="F2227" s="92">
        <f t="shared" si="1069"/>
        <v>47047</v>
      </c>
      <c r="G2227" s="93">
        <f t="shared" si="1054"/>
        <v>5.6002542668107669E-3</v>
      </c>
      <c r="H2227" s="94">
        <f t="shared" si="1055"/>
        <v>47107</v>
      </c>
      <c r="I2227" s="94">
        <f t="shared" si="1056"/>
        <v>47107</v>
      </c>
      <c r="J2227" s="95">
        <f t="shared" si="1046"/>
        <v>21</v>
      </c>
      <c r="K2227" s="95">
        <f t="shared" si="1067"/>
        <v>19</v>
      </c>
      <c r="L2227" s="8">
        <f t="shared" si="1057"/>
        <v>1.0050655399999999</v>
      </c>
      <c r="M2227" s="96">
        <f t="shared" si="1058"/>
        <v>1.0056002500000001</v>
      </c>
      <c r="N2227" s="96">
        <f t="shared" si="1059"/>
        <v>1.4330173526668917</v>
      </c>
      <c r="O2227" s="89">
        <f t="shared" si="1060"/>
        <v>1.44027635</v>
      </c>
      <c r="P2227" s="89">
        <f t="shared" si="1061"/>
        <v>0</v>
      </c>
      <c r="Q2227" s="11">
        <f t="shared" si="1049"/>
        <v>0</v>
      </c>
      <c r="R2227" s="7">
        <f t="shared" si="1047"/>
        <v>0</v>
      </c>
      <c r="S2227" s="89">
        <f t="shared" si="1062"/>
        <v>0</v>
      </c>
      <c r="T2227" s="98">
        <f t="shared" si="1048"/>
        <v>8.5000000000000006E-2</v>
      </c>
      <c r="U2227" s="97">
        <f t="shared" si="1063"/>
        <v>102</v>
      </c>
      <c r="V2227" s="97">
        <v>252</v>
      </c>
      <c r="W2227" s="96">
        <f t="shared" si="1064"/>
        <v>1.033571697</v>
      </c>
      <c r="X2227" s="89">
        <f t="shared" si="1065"/>
        <v>0</v>
      </c>
      <c r="Y2227" s="137">
        <f t="shared" si="1044"/>
        <v>0</v>
      </c>
      <c r="Z2227" s="99" t="str">
        <f t="shared" si="1050"/>
        <v>J=</v>
      </c>
      <c r="AA2227" s="94">
        <f t="shared" si="1051"/>
        <v>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45"/>
        <v>47104</v>
      </c>
      <c r="B2228" s="89">
        <f t="shared" si="1052"/>
        <v>0</v>
      </c>
      <c r="C2228" s="89">
        <f t="shared" si="1066"/>
        <v>3.1009221856947988E-9</v>
      </c>
      <c r="D2228" s="90">
        <f t="shared" si="1053"/>
        <v>7205.03</v>
      </c>
      <c r="E2228" s="91">
        <f t="shared" si="1068"/>
        <v>7245.38</v>
      </c>
      <c r="F2228" s="92">
        <f t="shared" si="1069"/>
        <v>47047</v>
      </c>
      <c r="G2228" s="93">
        <f t="shared" si="1054"/>
        <v>5.6002542668107669E-3</v>
      </c>
      <c r="H2228" s="94">
        <f t="shared" si="1055"/>
        <v>47107</v>
      </c>
      <c r="I2228" s="94">
        <f t="shared" si="1056"/>
        <v>47107</v>
      </c>
      <c r="J2228" s="95">
        <f t="shared" si="1046"/>
        <v>21</v>
      </c>
      <c r="K2228" s="95">
        <f t="shared" si="1067"/>
        <v>19</v>
      </c>
      <c r="L2228" s="8">
        <f t="shared" si="1057"/>
        <v>1.0050655399999999</v>
      </c>
      <c r="M2228" s="96">
        <f t="shared" si="1058"/>
        <v>1.0056002500000001</v>
      </c>
      <c r="N2228" s="96">
        <f t="shared" si="1059"/>
        <v>1.4330173526668917</v>
      </c>
      <c r="O2228" s="89">
        <f t="shared" si="1060"/>
        <v>1.44027635</v>
      </c>
      <c r="P2228" s="89">
        <f t="shared" si="1061"/>
        <v>0</v>
      </c>
      <c r="Q2228" s="11">
        <f t="shared" si="1049"/>
        <v>0</v>
      </c>
      <c r="R2228" s="7">
        <f t="shared" si="1047"/>
        <v>0</v>
      </c>
      <c r="S2228" s="89">
        <f t="shared" si="1062"/>
        <v>0</v>
      </c>
      <c r="T2228" s="98">
        <f t="shared" si="1048"/>
        <v>8.5000000000000006E-2</v>
      </c>
      <c r="U2228" s="97">
        <f t="shared" si="1063"/>
        <v>102</v>
      </c>
      <c r="V2228" s="97">
        <v>252</v>
      </c>
      <c r="W2228" s="96">
        <f t="shared" si="1064"/>
        <v>1.033571697</v>
      </c>
      <c r="X2228" s="89">
        <f t="shared" si="1065"/>
        <v>0</v>
      </c>
      <c r="Y2228" s="137">
        <f t="shared" si="1044"/>
        <v>0</v>
      </c>
      <c r="Z2228" s="99" t="str">
        <f t="shared" si="1050"/>
        <v>J=</v>
      </c>
      <c r="AA2228" s="94">
        <f t="shared" si="1051"/>
        <v>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45"/>
        <v>47105</v>
      </c>
      <c r="B2229" s="89">
        <f t="shared" si="1052"/>
        <v>0</v>
      </c>
      <c r="C2229" s="89">
        <f t="shared" si="1066"/>
        <v>3.1009221856947988E-9</v>
      </c>
      <c r="D2229" s="90">
        <f t="shared" si="1053"/>
        <v>7205.03</v>
      </c>
      <c r="E2229" s="91">
        <f t="shared" si="1068"/>
        <v>7245.38</v>
      </c>
      <c r="F2229" s="92">
        <f t="shared" si="1069"/>
        <v>47047</v>
      </c>
      <c r="G2229" s="93">
        <f t="shared" si="1054"/>
        <v>5.6002542668107669E-3</v>
      </c>
      <c r="H2229" s="94">
        <f t="shared" si="1055"/>
        <v>47107</v>
      </c>
      <c r="I2229" s="94">
        <f t="shared" si="1056"/>
        <v>47107</v>
      </c>
      <c r="J2229" s="95">
        <f t="shared" si="1046"/>
        <v>21</v>
      </c>
      <c r="K2229" s="95">
        <f t="shared" si="1067"/>
        <v>19</v>
      </c>
      <c r="L2229" s="8">
        <f t="shared" si="1057"/>
        <v>1.0050655399999999</v>
      </c>
      <c r="M2229" s="96">
        <f t="shared" si="1058"/>
        <v>1.0056002500000001</v>
      </c>
      <c r="N2229" s="96">
        <f t="shared" si="1059"/>
        <v>1.4330173526668917</v>
      </c>
      <c r="O2229" s="89">
        <f t="shared" si="1060"/>
        <v>1.44027635</v>
      </c>
      <c r="P2229" s="89">
        <f t="shared" si="1061"/>
        <v>0</v>
      </c>
      <c r="Q2229" s="11">
        <f t="shared" si="1049"/>
        <v>0</v>
      </c>
      <c r="R2229" s="7">
        <f t="shared" si="1047"/>
        <v>0</v>
      </c>
      <c r="S2229" s="89">
        <f t="shared" si="1062"/>
        <v>0</v>
      </c>
      <c r="T2229" s="98">
        <f t="shared" si="1048"/>
        <v>8.5000000000000006E-2</v>
      </c>
      <c r="U2229" s="97">
        <f t="shared" si="1063"/>
        <v>102</v>
      </c>
      <c r="V2229" s="97">
        <v>252</v>
      </c>
      <c r="W2229" s="96">
        <f t="shared" si="1064"/>
        <v>1.033571697</v>
      </c>
      <c r="X2229" s="89">
        <f t="shared" si="1065"/>
        <v>0</v>
      </c>
      <c r="Y2229" s="137">
        <f t="shared" si="1044"/>
        <v>0</v>
      </c>
      <c r="Z2229" s="99" t="str">
        <f t="shared" si="1050"/>
        <v>J=</v>
      </c>
      <c r="AA2229" s="94">
        <f t="shared" si="1051"/>
        <v>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45"/>
        <v>47106</v>
      </c>
      <c r="B2230" s="89">
        <f t="shared" si="1052"/>
        <v>0</v>
      </c>
      <c r="C2230" s="89">
        <f t="shared" si="1066"/>
        <v>3.1009221856947988E-9</v>
      </c>
      <c r="D2230" s="90">
        <f t="shared" si="1053"/>
        <v>7205.03</v>
      </c>
      <c r="E2230" s="91">
        <f t="shared" si="1068"/>
        <v>7245.38</v>
      </c>
      <c r="F2230" s="92">
        <f t="shared" si="1069"/>
        <v>47047</v>
      </c>
      <c r="G2230" s="93">
        <f t="shared" si="1054"/>
        <v>5.6002542668107669E-3</v>
      </c>
      <c r="H2230" s="94">
        <f t="shared" si="1055"/>
        <v>47107</v>
      </c>
      <c r="I2230" s="94">
        <f t="shared" si="1056"/>
        <v>47107</v>
      </c>
      <c r="J2230" s="95">
        <f t="shared" si="1046"/>
        <v>21</v>
      </c>
      <c r="K2230" s="95">
        <f t="shared" si="1067"/>
        <v>20</v>
      </c>
      <c r="L2230" s="8">
        <f t="shared" si="1057"/>
        <v>1.00533286</v>
      </c>
      <c r="M2230" s="96">
        <f t="shared" si="1058"/>
        <v>1.0056002500000001</v>
      </c>
      <c r="N2230" s="96">
        <f t="shared" si="1059"/>
        <v>1.4330173526668917</v>
      </c>
      <c r="O2230" s="89">
        <f t="shared" si="1060"/>
        <v>1.44065943</v>
      </c>
      <c r="P2230" s="89">
        <f t="shared" si="1061"/>
        <v>0</v>
      </c>
      <c r="Q2230" s="11">
        <f t="shared" si="1049"/>
        <v>0</v>
      </c>
      <c r="R2230" s="7">
        <f t="shared" si="1047"/>
        <v>0</v>
      </c>
      <c r="S2230" s="89">
        <f t="shared" si="1062"/>
        <v>0</v>
      </c>
      <c r="T2230" s="98">
        <f t="shared" si="1048"/>
        <v>8.5000000000000006E-2</v>
      </c>
      <c r="U2230" s="97">
        <f t="shared" si="1063"/>
        <v>103</v>
      </c>
      <c r="V2230" s="97">
        <v>252</v>
      </c>
      <c r="W2230" s="96">
        <f t="shared" si="1064"/>
        <v>1.0339063500000001</v>
      </c>
      <c r="X2230" s="89">
        <f t="shared" si="1065"/>
        <v>0</v>
      </c>
      <c r="Y2230" s="137">
        <f t="shared" si="1044"/>
        <v>0</v>
      </c>
      <c r="Z2230" s="99" t="str">
        <f t="shared" si="1050"/>
        <v>J=</v>
      </c>
      <c r="AA2230" s="94">
        <f t="shared" si="1051"/>
        <v>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45"/>
        <v>47107</v>
      </c>
      <c r="B2231" s="89">
        <f t="shared" si="1052"/>
        <v>0</v>
      </c>
      <c r="C2231" s="89">
        <f t="shared" si="1066"/>
        <v>3.1009221856947988E-9</v>
      </c>
      <c r="D2231" s="90">
        <f t="shared" si="1053"/>
        <v>7205.03</v>
      </c>
      <c r="E2231" s="91">
        <f t="shared" si="1068"/>
        <v>7245.38</v>
      </c>
      <c r="F2231" s="92">
        <f t="shared" si="1069"/>
        <v>47047</v>
      </c>
      <c r="G2231" s="93">
        <f t="shared" si="1054"/>
        <v>5.6002542668107669E-3</v>
      </c>
      <c r="H2231" s="94">
        <f t="shared" si="1055"/>
        <v>47140</v>
      </c>
      <c r="I2231" s="94">
        <f t="shared" si="1056"/>
        <v>47107</v>
      </c>
      <c r="J2231" s="95">
        <f t="shared" si="1046"/>
        <v>21</v>
      </c>
      <c r="K2231" s="95">
        <f t="shared" si="1067"/>
        <v>21</v>
      </c>
      <c r="L2231" s="8">
        <f t="shared" si="1057"/>
        <v>1.0056002500000001</v>
      </c>
      <c r="M2231" s="96">
        <f t="shared" si="1058"/>
        <v>1.0056002500000001</v>
      </c>
      <c r="N2231" s="96">
        <f t="shared" si="1059"/>
        <v>1.4330173526668917</v>
      </c>
      <c r="O2231" s="89">
        <f t="shared" si="1060"/>
        <v>1.4410426000000001</v>
      </c>
      <c r="P2231" s="89">
        <f t="shared" si="1061"/>
        <v>0</v>
      </c>
      <c r="Q2231" s="11">
        <f t="shared" si="1049"/>
        <v>0</v>
      </c>
      <c r="R2231" s="7">
        <f t="shared" si="1047"/>
        <v>0</v>
      </c>
      <c r="S2231" s="89">
        <f t="shared" si="1062"/>
        <v>0</v>
      </c>
      <c r="T2231" s="98">
        <f t="shared" si="1048"/>
        <v>8.5000000000000006E-2</v>
      </c>
      <c r="U2231" s="97">
        <f t="shared" si="1063"/>
        <v>104</v>
      </c>
      <c r="V2231" s="97">
        <v>252</v>
      </c>
      <c r="W2231" s="96">
        <f t="shared" si="1064"/>
        <v>1.03424111</v>
      </c>
      <c r="X2231" s="89">
        <f t="shared" si="1065"/>
        <v>0</v>
      </c>
      <c r="Y2231" s="137">
        <f t="shared" si="1044"/>
        <v>0</v>
      </c>
      <c r="Z2231" s="99" t="str">
        <f t="shared" si="1050"/>
        <v>J=</v>
      </c>
      <c r="AA2231" s="94">
        <f t="shared" si="1051"/>
        <v>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45"/>
        <v>47108</v>
      </c>
      <c r="B2232" s="89">
        <f t="shared" si="1052"/>
        <v>0</v>
      </c>
      <c r="C2232" s="89">
        <f t="shared" si="1066"/>
        <v>3.1009221856947988E-9</v>
      </c>
      <c r="D2232" s="90">
        <f t="shared" si="1053"/>
        <v>7205.03</v>
      </c>
      <c r="E2232" s="91">
        <f t="shared" si="1068"/>
        <v>7245.38</v>
      </c>
      <c r="F2232" s="92">
        <f t="shared" si="1069"/>
        <v>47077</v>
      </c>
      <c r="G2232" s="93">
        <f t="shared" si="1054"/>
        <v>5.6002542668107669E-3</v>
      </c>
      <c r="H2232" s="94">
        <f t="shared" si="1055"/>
        <v>47140</v>
      </c>
      <c r="I2232" s="94">
        <f t="shared" si="1056"/>
        <v>47140</v>
      </c>
      <c r="J2232" s="95">
        <f t="shared" si="1046"/>
        <v>21</v>
      </c>
      <c r="K2232" s="95">
        <f t="shared" si="1067"/>
        <v>1</v>
      </c>
      <c r="L2232" s="8">
        <f t="shared" si="1057"/>
        <v>1.0002659700000001</v>
      </c>
      <c r="M2232" s="96">
        <f t="shared" si="1058"/>
        <v>1.0056002500000001</v>
      </c>
      <c r="N2232" s="96">
        <f t="shared" si="1059"/>
        <v>1.4410426080961645</v>
      </c>
      <c r="O2232" s="89">
        <f t="shared" si="1060"/>
        <v>1.4414258799999999</v>
      </c>
      <c r="P2232" s="89">
        <f t="shared" si="1061"/>
        <v>0</v>
      </c>
      <c r="Q2232" s="11">
        <f t="shared" si="1049"/>
        <v>0</v>
      </c>
      <c r="R2232" s="7">
        <f t="shared" si="1047"/>
        <v>0</v>
      </c>
      <c r="S2232" s="89">
        <f t="shared" si="1062"/>
        <v>0</v>
      </c>
      <c r="T2232" s="98">
        <f t="shared" si="1048"/>
        <v>8.5000000000000006E-2</v>
      </c>
      <c r="U2232" s="97">
        <f t="shared" si="1063"/>
        <v>105</v>
      </c>
      <c r="V2232" s="97">
        <v>252</v>
      </c>
      <c r="W2232" s="96">
        <f t="shared" si="1064"/>
        <v>1.0345759800000001</v>
      </c>
      <c r="X2232" s="89">
        <f t="shared" si="1065"/>
        <v>0</v>
      </c>
      <c r="Y2232" s="137">
        <f t="shared" si="1044"/>
        <v>0</v>
      </c>
      <c r="Z2232" s="99" t="str">
        <f t="shared" si="1050"/>
        <v>J=</v>
      </c>
      <c r="AA2232" s="94">
        <f t="shared" si="1051"/>
        <v>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45"/>
        <v>47109</v>
      </c>
      <c r="B2233" s="89">
        <f t="shared" si="1052"/>
        <v>0</v>
      </c>
      <c r="C2233" s="89">
        <f t="shared" si="1066"/>
        <v>3.1009221856947988E-9</v>
      </c>
      <c r="D2233" s="90">
        <f t="shared" si="1053"/>
        <v>7205.03</v>
      </c>
      <c r="E2233" s="91">
        <f t="shared" si="1068"/>
        <v>7245.38</v>
      </c>
      <c r="F2233" s="92">
        <f t="shared" si="1069"/>
        <v>47077</v>
      </c>
      <c r="G2233" s="93">
        <f t="shared" si="1054"/>
        <v>5.6002542668107669E-3</v>
      </c>
      <c r="H2233" s="94">
        <f t="shared" si="1055"/>
        <v>47140</v>
      </c>
      <c r="I2233" s="94">
        <f t="shared" si="1056"/>
        <v>47140</v>
      </c>
      <c r="J2233" s="95">
        <f t="shared" si="1046"/>
        <v>21</v>
      </c>
      <c r="K2233" s="95">
        <f t="shared" si="1067"/>
        <v>2</v>
      </c>
      <c r="L2233" s="8">
        <f t="shared" si="1057"/>
        <v>1.0005320099999999</v>
      </c>
      <c r="M2233" s="96">
        <f t="shared" si="1058"/>
        <v>1.0056002500000001</v>
      </c>
      <c r="N2233" s="96">
        <f t="shared" si="1059"/>
        <v>1.4410426080961645</v>
      </c>
      <c r="O2233" s="89">
        <f t="shared" si="1060"/>
        <v>1.4418092499999999</v>
      </c>
      <c r="P2233" s="89">
        <f t="shared" si="1061"/>
        <v>0</v>
      </c>
      <c r="Q2233" s="11">
        <f t="shared" si="1049"/>
        <v>0</v>
      </c>
      <c r="R2233" s="7">
        <f t="shared" si="1047"/>
        <v>0</v>
      </c>
      <c r="S2233" s="89">
        <f t="shared" si="1062"/>
        <v>0</v>
      </c>
      <c r="T2233" s="98">
        <f t="shared" si="1048"/>
        <v>8.5000000000000006E-2</v>
      </c>
      <c r="U2233" s="97">
        <f t="shared" si="1063"/>
        <v>106</v>
      </c>
      <c r="V2233" s="97">
        <v>252</v>
      </c>
      <c r="W2233" s="96">
        <f t="shared" si="1064"/>
        <v>1.0349109569999999</v>
      </c>
      <c r="X2233" s="89">
        <f t="shared" si="1065"/>
        <v>0</v>
      </c>
      <c r="Y2233" s="137">
        <f t="shared" si="1044"/>
        <v>0</v>
      </c>
      <c r="Z2233" s="99" t="str">
        <f t="shared" si="1050"/>
        <v>J=</v>
      </c>
      <c r="AA2233" s="94">
        <f t="shared" si="1051"/>
        <v>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45"/>
        <v>47110</v>
      </c>
      <c r="B2234" s="89">
        <f t="shared" si="1052"/>
        <v>0</v>
      </c>
      <c r="C2234" s="89">
        <f t="shared" si="1066"/>
        <v>3.1009221856947988E-9</v>
      </c>
      <c r="D2234" s="90">
        <f t="shared" si="1053"/>
        <v>7205.03</v>
      </c>
      <c r="E2234" s="91">
        <f t="shared" si="1068"/>
        <v>7245.38</v>
      </c>
      <c r="F2234" s="92">
        <f t="shared" si="1069"/>
        <v>47077</v>
      </c>
      <c r="G2234" s="93">
        <f t="shared" si="1054"/>
        <v>5.6002542668107669E-3</v>
      </c>
      <c r="H2234" s="94">
        <f t="shared" si="1055"/>
        <v>47140</v>
      </c>
      <c r="I2234" s="94">
        <f t="shared" si="1056"/>
        <v>47140</v>
      </c>
      <c r="J2234" s="95">
        <f t="shared" si="1046"/>
        <v>21</v>
      </c>
      <c r="K2234" s="95">
        <f t="shared" si="1067"/>
        <v>3</v>
      </c>
      <c r="L2234" s="8">
        <f t="shared" si="1057"/>
        <v>1.00079812</v>
      </c>
      <c r="M2234" s="96">
        <f t="shared" si="1058"/>
        <v>1.0056002500000001</v>
      </c>
      <c r="N2234" s="96">
        <f t="shared" si="1059"/>
        <v>1.4410426080961645</v>
      </c>
      <c r="O2234" s="89">
        <f t="shared" si="1060"/>
        <v>1.4421927299999999</v>
      </c>
      <c r="P2234" s="89">
        <f t="shared" si="1061"/>
        <v>0</v>
      </c>
      <c r="Q2234" s="11">
        <f t="shared" si="1049"/>
        <v>0</v>
      </c>
      <c r="R2234" s="7">
        <f t="shared" si="1047"/>
        <v>0</v>
      </c>
      <c r="S2234" s="89">
        <f t="shared" si="1062"/>
        <v>0</v>
      </c>
      <c r="T2234" s="98">
        <f t="shared" si="1048"/>
        <v>8.5000000000000006E-2</v>
      </c>
      <c r="U2234" s="97">
        <f t="shared" si="1063"/>
        <v>107</v>
      </c>
      <c r="V2234" s="97">
        <v>252</v>
      </c>
      <c r="W2234" s="96">
        <f t="shared" si="1064"/>
        <v>1.0352460429999999</v>
      </c>
      <c r="X2234" s="89">
        <f t="shared" si="1065"/>
        <v>0</v>
      </c>
      <c r="Y2234" s="137">
        <f t="shared" si="1044"/>
        <v>0</v>
      </c>
      <c r="Z2234" s="99" t="str">
        <f t="shared" si="1050"/>
        <v>J=</v>
      </c>
      <c r="AA2234" s="94">
        <f t="shared" si="1051"/>
        <v>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45"/>
        <v>47111</v>
      </c>
      <c r="B2235" s="89">
        <f t="shared" si="1052"/>
        <v>0</v>
      </c>
      <c r="C2235" s="89">
        <f t="shared" si="1066"/>
        <v>3.1009221856947988E-9</v>
      </c>
      <c r="D2235" s="90">
        <f t="shared" si="1053"/>
        <v>7205.03</v>
      </c>
      <c r="E2235" s="91">
        <f t="shared" si="1068"/>
        <v>7245.38</v>
      </c>
      <c r="F2235" s="92">
        <f t="shared" si="1069"/>
        <v>47077</v>
      </c>
      <c r="G2235" s="93">
        <f t="shared" si="1054"/>
        <v>5.6002542668107669E-3</v>
      </c>
      <c r="H2235" s="94">
        <f t="shared" si="1055"/>
        <v>47140</v>
      </c>
      <c r="I2235" s="94">
        <f t="shared" si="1056"/>
        <v>47140</v>
      </c>
      <c r="J2235" s="95">
        <f t="shared" si="1046"/>
        <v>21</v>
      </c>
      <c r="K2235" s="95">
        <f t="shared" si="1067"/>
        <v>3</v>
      </c>
      <c r="L2235" s="8">
        <f t="shared" si="1057"/>
        <v>1.00079812</v>
      </c>
      <c r="M2235" s="96">
        <f t="shared" si="1058"/>
        <v>1.0056002500000001</v>
      </c>
      <c r="N2235" s="96">
        <f t="shared" si="1059"/>
        <v>1.4410426080961645</v>
      </c>
      <c r="O2235" s="89">
        <f t="shared" si="1060"/>
        <v>1.4421927299999999</v>
      </c>
      <c r="P2235" s="89">
        <f t="shared" si="1061"/>
        <v>0</v>
      </c>
      <c r="Q2235" s="11">
        <f t="shared" si="1049"/>
        <v>0</v>
      </c>
      <c r="R2235" s="7">
        <f t="shared" si="1047"/>
        <v>0</v>
      </c>
      <c r="S2235" s="89">
        <f t="shared" si="1062"/>
        <v>0</v>
      </c>
      <c r="T2235" s="98">
        <f t="shared" si="1048"/>
        <v>8.5000000000000006E-2</v>
      </c>
      <c r="U2235" s="97">
        <f t="shared" si="1063"/>
        <v>107</v>
      </c>
      <c r="V2235" s="97">
        <v>252</v>
      </c>
      <c r="W2235" s="96">
        <f t="shared" si="1064"/>
        <v>1.0352460429999999</v>
      </c>
      <c r="X2235" s="89">
        <f t="shared" si="1065"/>
        <v>0</v>
      </c>
      <c r="Y2235" s="137">
        <f t="shared" si="1044"/>
        <v>0</v>
      </c>
      <c r="Z2235" s="99" t="str">
        <f t="shared" si="1050"/>
        <v>J=</v>
      </c>
      <c r="AA2235" s="94">
        <f t="shared" si="1051"/>
        <v>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45"/>
        <v>47112</v>
      </c>
      <c r="B2236" s="89">
        <f t="shared" si="1052"/>
        <v>0</v>
      </c>
      <c r="C2236" s="89">
        <f t="shared" si="1066"/>
        <v>3.1009221856947988E-9</v>
      </c>
      <c r="D2236" s="90">
        <f t="shared" si="1053"/>
        <v>7205.03</v>
      </c>
      <c r="E2236" s="91">
        <f t="shared" si="1068"/>
        <v>7245.38</v>
      </c>
      <c r="F2236" s="92">
        <f t="shared" si="1069"/>
        <v>47077</v>
      </c>
      <c r="G2236" s="93">
        <f t="shared" si="1054"/>
        <v>5.6002542668107669E-3</v>
      </c>
      <c r="H2236" s="94">
        <f t="shared" si="1055"/>
        <v>47140</v>
      </c>
      <c r="I2236" s="94">
        <f t="shared" si="1056"/>
        <v>47140</v>
      </c>
      <c r="J2236" s="95">
        <f t="shared" si="1046"/>
        <v>21</v>
      </c>
      <c r="K2236" s="95">
        <f t="shared" si="1067"/>
        <v>3</v>
      </c>
      <c r="L2236" s="8">
        <f t="shared" si="1057"/>
        <v>1.00079812</v>
      </c>
      <c r="M2236" s="96">
        <f t="shared" si="1058"/>
        <v>1.0056002500000001</v>
      </c>
      <c r="N2236" s="96">
        <f t="shared" si="1059"/>
        <v>1.4410426080961645</v>
      </c>
      <c r="O2236" s="89">
        <f t="shared" si="1060"/>
        <v>1.4421927299999999</v>
      </c>
      <c r="P2236" s="89">
        <f t="shared" si="1061"/>
        <v>0</v>
      </c>
      <c r="Q2236" s="11">
        <f t="shared" si="1049"/>
        <v>0</v>
      </c>
      <c r="R2236" s="7">
        <f t="shared" si="1047"/>
        <v>0</v>
      </c>
      <c r="S2236" s="89">
        <f t="shared" si="1062"/>
        <v>0</v>
      </c>
      <c r="T2236" s="98">
        <f t="shared" si="1048"/>
        <v>8.5000000000000006E-2</v>
      </c>
      <c r="U2236" s="97">
        <f t="shared" si="1063"/>
        <v>107</v>
      </c>
      <c r="V2236" s="97">
        <v>252</v>
      </c>
      <c r="W2236" s="96">
        <f t="shared" si="1064"/>
        <v>1.0352460429999999</v>
      </c>
      <c r="X2236" s="89">
        <f t="shared" si="1065"/>
        <v>0</v>
      </c>
      <c r="Y2236" s="137">
        <f t="shared" si="1044"/>
        <v>0</v>
      </c>
      <c r="Z2236" s="99" t="str">
        <f t="shared" si="1050"/>
        <v>J=</v>
      </c>
      <c r="AA2236" s="94">
        <f t="shared" si="1051"/>
        <v>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45"/>
        <v>47113</v>
      </c>
      <c r="B2237" s="89">
        <f t="shared" si="1052"/>
        <v>0</v>
      </c>
      <c r="C2237" s="89">
        <f t="shared" si="1066"/>
        <v>3.1009221856947988E-9</v>
      </c>
      <c r="D2237" s="90">
        <f t="shared" si="1053"/>
        <v>7205.03</v>
      </c>
      <c r="E2237" s="91">
        <f t="shared" si="1068"/>
        <v>7245.38</v>
      </c>
      <c r="F2237" s="92">
        <f t="shared" si="1069"/>
        <v>47077</v>
      </c>
      <c r="G2237" s="93">
        <f t="shared" si="1054"/>
        <v>5.6002542668107669E-3</v>
      </c>
      <c r="H2237" s="94">
        <f t="shared" si="1055"/>
        <v>47140</v>
      </c>
      <c r="I2237" s="94">
        <f t="shared" si="1056"/>
        <v>47140</v>
      </c>
      <c r="J2237" s="95">
        <f t="shared" si="1046"/>
        <v>21</v>
      </c>
      <c r="K2237" s="95">
        <f t="shared" si="1067"/>
        <v>3</v>
      </c>
      <c r="L2237" s="8">
        <f t="shared" si="1057"/>
        <v>1.00079812</v>
      </c>
      <c r="M2237" s="96">
        <f t="shared" si="1058"/>
        <v>1.0056002500000001</v>
      </c>
      <c r="N2237" s="96">
        <f t="shared" si="1059"/>
        <v>1.4410426080961645</v>
      </c>
      <c r="O2237" s="89">
        <f t="shared" si="1060"/>
        <v>1.4421927299999999</v>
      </c>
      <c r="P2237" s="89">
        <f t="shared" si="1061"/>
        <v>0</v>
      </c>
      <c r="Q2237" s="11">
        <f t="shared" si="1049"/>
        <v>0</v>
      </c>
      <c r="R2237" s="7">
        <f t="shared" si="1047"/>
        <v>0</v>
      </c>
      <c r="S2237" s="89">
        <f t="shared" si="1062"/>
        <v>0</v>
      </c>
      <c r="T2237" s="98">
        <f t="shared" si="1048"/>
        <v>8.5000000000000006E-2</v>
      </c>
      <c r="U2237" s="97">
        <f t="shared" si="1063"/>
        <v>107</v>
      </c>
      <c r="V2237" s="97">
        <v>252</v>
      </c>
      <c r="W2237" s="96">
        <f t="shared" si="1064"/>
        <v>1.0352460429999999</v>
      </c>
      <c r="X2237" s="89">
        <f t="shared" si="1065"/>
        <v>0</v>
      </c>
      <c r="Y2237" s="137">
        <f t="shared" si="1044"/>
        <v>0</v>
      </c>
      <c r="Z2237" s="99" t="str">
        <f t="shared" si="1050"/>
        <v>J=</v>
      </c>
      <c r="AA2237" s="94">
        <f t="shared" si="1051"/>
        <v>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45"/>
        <v>47114</v>
      </c>
      <c r="B2238" s="89">
        <f t="shared" si="1052"/>
        <v>0</v>
      </c>
      <c r="C2238" s="89">
        <f t="shared" si="1066"/>
        <v>3.1009221856947988E-9</v>
      </c>
      <c r="D2238" s="90">
        <f t="shared" si="1053"/>
        <v>7205.03</v>
      </c>
      <c r="E2238" s="91">
        <f t="shared" si="1068"/>
        <v>7245.38</v>
      </c>
      <c r="F2238" s="92">
        <f t="shared" si="1069"/>
        <v>47077</v>
      </c>
      <c r="G2238" s="93">
        <f t="shared" si="1054"/>
        <v>5.6002542668107669E-3</v>
      </c>
      <c r="H2238" s="94">
        <f t="shared" si="1055"/>
        <v>47140</v>
      </c>
      <c r="I2238" s="94">
        <f t="shared" si="1056"/>
        <v>47140</v>
      </c>
      <c r="J2238" s="95">
        <f t="shared" si="1046"/>
        <v>21</v>
      </c>
      <c r="K2238" s="95">
        <f t="shared" si="1067"/>
        <v>4</v>
      </c>
      <c r="L2238" s="8">
        <f t="shared" si="1057"/>
        <v>1.0010642999999999</v>
      </c>
      <c r="M2238" s="96">
        <f t="shared" si="1058"/>
        <v>1.0056002500000001</v>
      </c>
      <c r="N2238" s="96">
        <f t="shared" si="1059"/>
        <v>1.4410426080961645</v>
      </c>
      <c r="O2238" s="89">
        <f t="shared" si="1060"/>
        <v>1.4425763</v>
      </c>
      <c r="P2238" s="89">
        <f t="shared" si="1061"/>
        <v>0</v>
      </c>
      <c r="Q2238" s="11">
        <f t="shared" si="1049"/>
        <v>0</v>
      </c>
      <c r="R2238" s="7">
        <f t="shared" si="1047"/>
        <v>0</v>
      </c>
      <c r="S2238" s="89">
        <f t="shared" si="1062"/>
        <v>0</v>
      </c>
      <c r="T2238" s="98">
        <f t="shared" si="1048"/>
        <v>8.5000000000000006E-2</v>
      </c>
      <c r="U2238" s="97">
        <f t="shared" si="1063"/>
        <v>108</v>
      </c>
      <c r="V2238" s="97">
        <v>252</v>
      </c>
      <c r="W2238" s="96">
        <f t="shared" si="1064"/>
        <v>1.035581238</v>
      </c>
      <c r="X2238" s="89">
        <f t="shared" si="1065"/>
        <v>0</v>
      </c>
      <c r="Y2238" s="137">
        <f t="shared" si="1044"/>
        <v>0</v>
      </c>
      <c r="Z2238" s="99" t="str">
        <f t="shared" si="1050"/>
        <v>J=</v>
      </c>
      <c r="AA2238" s="94">
        <f t="shared" si="1051"/>
        <v>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45"/>
        <v>47115</v>
      </c>
      <c r="B2239" s="89">
        <f t="shared" si="1052"/>
        <v>0</v>
      </c>
      <c r="C2239" s="89">
        <f t="shared" si="1066"/>
        <v>3.1009221856947988E-9</v>
      </c>
      <c r="D2239" s="90">
        <f t="shared" si="1053"/>
        <v>7205.03</v>
      </c>
      <c r="E2239" s="91">
        <f t="shared" si="1068"/>
        <v>7245.38</v>
      </c>
      <c r="F2239" s="92">
        <f t="shared" si="1069"/>
        <v>47077</v>
      </c>
      <c r="G2239" s="93">
        <f t="shared" si="1054"/>
        <v>5.6002542668107669E-3</v>
      </c>
      <c r="H2239" s="94">
        <f t="shared" si="1055"/>
        <v>47140</v>
      </c>
      <c r="I2239" s="94">
        <f t="shared" si="1056"/>
        <v>47140</v>
      </c>
      <c r="J2239" s="95">
        <f t="shared" si="1046"/>
        <v>21</v>
      </c>
      <c r="K2239" s="95">
        <f t="shared" si="1067"/>
        <v>5</v>
      </c>
      <c r="L2239" s="8">
        <f t="shared" si="1057"/>
        <v>1.00133055</v>
      </c>
      <c r="M2239" s="96">
        <f t="shared" si="1058"/>
        <v>1.0056002500000001</v>
      </c>
      <c r="N2239" s="96">
        <f t="shared" si="1059"/>
        <v>1.4410426080961645</v>
      </c>
      <c r="O2239" s="89">
        <f t="shared" si="1060"/>
        <v>1.4429599799999999</v>
      </c>
      <c r="P2239" s="89">
        <f t="shared" si="1061"/>
        <v>0</v>
      </c>
      <c r="Q2239" s="11">
        <f t="shared" si="1049"/>
        <v>0</v>
      </c>
      <c r="R2239" s="7">
        <f t="shared" si="1047"/>
        <v>0</v>
      </c>
      <c r="S2239" s="89">
        <f t="shared" si="1062"/>
        <v>0</v>
      </c>
      <c r="T2239" s="98">
        <f t="shared" si="1048"/>
        <v>8.5000000000000006E-2</v>
      </c>
      <c r="U2239" s="97">
        <f t="shared" si="1063"/>
        <v>109</v>
      </c>
      <c r="V2239" s="97">
        <v>252</v>
      </c>
      <c r="W2239" s="96">
        <f t="shared" si="1064"/>
        <v>1.035916541</v>
      </c>
      <c r="X2239" s="89">
        <f t="shared" si="1065"/>
        <v>0</v>
      </c>
      <c r="Y2239" s="137">
        <f t="shared" si="1044"/>
        <v>0</v>
      </c>
      <c r="Z2239" s="99" t="str">
        <f t="shared" si="1050"/>
        <v>J=</v>
      </c>
      <c r="AA2239" s="94">
        <f t="shared" si="1051"/>
        <v>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45"/>
        <v>47116</v>
      </c>
      <c r="B2240" s="89">
        <f t="shared" si="1052"/>
        <v>0</v>
      </c>
      <c r="C2240" s="89">
        <f t="shared" si="1066"/>
        <v>3.1009221856947988E-9</v>
      </c>
      <c r="D2240" s="90">
        <f t="shared" si="1053"/>
        <v>7205.03</v>
      </c>
      <c r="E2240" s="91">
        <f t="shared" si="1068"/>
        <v>7245.38</v>
      </c>
      <c r="F2240" s="92">
        <f t="shared" si="1069"/>
        <v>47077</v>
      </c>
      <c r="G2240" s="93">
        <f t="shared" si="1054"/>
        <v>5.6002542668107669E-3</v>
      </c>
      <c r="H2240" s="94">
        <f t="shared" si="1055"/>
        <v>47140</v>
      </c>
      <c r="I2240" s="94">
        <f t="shared" si="1056"/>
        <v>47140</v>
      </c>
      <c r="J2240" s="95">
        <f t="shared" si="1046"/>
        <v>21</v>
      </c>
      <c r="K2240" s="95">
        <f t="shared" si="1067"/>
        <v>6</v>
      </c>
      <c r="L2240" s="8">
        <f t="shared" si="1057"/>
        <v>1.0015968799999999</v>
      </c>
      <c r="M2240" s="96">
        <f t="shared" si="1058"/>
        <v>1.0056002500000001</v>
      </c>
      <c r="N2240" s="96">
        <f t="shared" si="1059"/>
        <v>1.4410426080961645</v>
      </c>
      <c r="O2240" s="89">
        <f t="shared" si="1060"/>
        <v>1.44334378</v>
      </c>
      <c r="P2240" s="89">
        <f t="shared" si="1061"/>
        <v>0</v>
      </c>
      <c r="Q2240" s="11">
        <f t="shared" si="1049"/>
        <v>0</v>
      </c>
      <c r="R2240" s="7">
        <f t="shared" si="1047"/>
        <v>0</v>
      </c>
      <c r="S2240" s="89">
        <f t="shared" si="1062"/>
        <v>0</v>
      </c>
      <c r="T2240" s="98">
        <f t="shared" si="1048"/>
        <v>8.5000000000000006E-2</v>
      </c>
      <c r="U2240" s="97">
        <f t="shared" si="1063"/>
        <v>110</v>
      </c>
      <c r="V2240" s="97">
        <v>252</v>
      </c>
      <c r="W2240" s="96">
        <f t="shared" si="1064"/>
        <v>1.0362519530000001</v>
      </c>
      <c r="X2240" s="89">
        <f t="shared" si="1065"/>
        <v>0</v>
      </c>
      <c r="Y2240" s="137">
        <f t="shared" si="1044"/>
        <v>0</v>
      </c>
      <c r="Z2240" s="99" t="str">
        <f t="shared" si="1050"/>
        <v>J=</v>
      </c>
      <c r="AA2240" s="94">
        <f t="shared" si="1051"/>
        <v>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45"/>
        <v>47117</v>
      </c>
      <c r="B2241" s="89">
        <f t="shared" si="1052"/>
        <v>0</v>
      </c>
      <c r="C2241" s="89">
        <f t="shared" si="1066"/>
        <v>3.1009221856947988E-9</v>
      </c>
      <c r="D2241" s="90">
        <f t="shared" si="1053"/>
        <v>7205.03</v>
      </c>
      <c r="E2241" s="91">
        <f t="shared" si="1068"/>
        <v>7245.38</v>
      </c>
      <c r="F2241" s="92">
        <f t="shared" si="1069"/>
        <v>47077</v>
      </c>
      <c r="G2241" s="93">
        <f t="shared" si="1054"/>
        <v>5.6002542668107669E-3</v>
      </c>
      <c r="H2241" s="94">
        <f t="shared" si="1055"/>
        <v>47140</v>
      </c>
      <c r="I2241" s="94">
        <f t="shared" si="1056"/>
        <v>47140</v>
      </c>
      <c r="J2241" s="95">
        <f t="shared" si="1046"/>
        <v>21</v>
      </c>
      <c r="K2241" s="95">
        <f t="shared" si="1067"/>
        <v>7</v>
      </c>
      <c r="L2241" s="8">
        <f t="shared" si="1057"/>
        <v>1.0018632700000001</v>
      </c>
      <c r="M2241" s="96">
        <f t="shared" si="1058"/>
        <v>1.0056002500000001</v>
      </c>
      <c r="N2241" s="96">
        <f t="shared" si="1059"/>
        <v>1.4410426080961645</v>
      </c>
      <c r="O2241" s="89">
        <f t="shared" si="1060"/>
        <v>1.44372765</v>
      </c>
      <c r="P2241" s="89">
        <f t="shared" si="1061"/>
        <v>0</v>
      </c>
      <c r="Q2241" s="11">
        <f t="shared" si="1049"/>
        <v>0</v>
      </c>
      <c r="R2241" s="7">
        <f t="shared" si="1047"/>
        <v>0</v>
      </c>
      <c r="S2241" s="89">
        <f t="shared" si="1062"/>
        <v>0</v>
      </c>
      <c r="T2241" s="98">
        <f t="shared" si="1048"/>
        <v>8.5000000000000006E-2</v>
      </c>
      <c r="U2241" s="97">
        <f t="shared" si="1063"/>
        <v>111</v>
      </c>
      <c r="V2241" s="97">
        <v>252</v>
      </c>
      <c r="W2241" s="96">
        <f t="shared" si="1064"/>
        <v>1.036587473</v>
      </c>
      <c r="X2241" s="89">
        <f t="shared" si="1065"/>
        <v>0</v>
      </c>
      <c r="Y2241" s="137">
        <f t="shared" si="1044"/>
        <v>0</v>
      </c>
      <c r="Z2241" s="99" t="str">
        <f t="shared" si="1050"/>
        <v>J=</v>
      </c>
      <c r="AA2241" s="94">
        <f t="shared" si="1051"/>
        <v>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45"/>
        <v>47118</v>
      </c>
      <c r="B2242" s="89">
        <f t="shared" si="1052"/>
        <v>0</v>
      </c>
      <c r="C2242" s="89">
        <f t="shared" si="1066"/>
        <v>3.1009221856947988E-9</v>
      </c>
      <c r="D2242" s="90">
        <f t="shared" si="1053"/>
        <v>7205.03</v>
      </c>
      <c r="E2242" s="91">
        <f t="shared" si="1068"/>
        <v>7245.38</v>
      </c>
      <c r="F2242" s="92">
        <f t="shared" si="1069"/>
        <v>47077</v>
      </c>
      <c r="G2242" s="93">
        <f t="shared" si="1054"/>
        <v>5.6002542668107669E-3</v>
      </c>
      <c r="H2242" s="94">
        <f t="shared" si="1055"/>
        <v>47140</v>
      </c>
      <c r="I2242" s="94">
        <f t="shared" si="1056"/>
        <v>47140</v>
      </c>
      <c r="J2242" s="95">
        <f t="shared" si="1046"/>
        <v>21</v>
      </c>
      <c r="K2242" s="95">
        <f t="shared" si="1067"/>
        <v>7</v>
      </c>
      <c r="L2242" s="8">
        <f t="shared" si="1057"/>
        <v>1.0018632700000001</v>
      </c>
      <c r="M2242" s="96">
        <f t="shared" si="1058"/>
        <v>1.0056002500000001</v>
      </c>
      <c r="N2242" s="96">
        <f t="shared" si="1059"/>
        <v>1.4410426080961645</v>
      </c>
      <c r="O2242" s="89">
        <f t="shared" si="1060"/>
        <v>1.44372765</v>
      </c>
      <c r="P2242" s="89">
        <f t="shared" si="1061"/>
        <v>0</v>
      </c>
      <c r="Q2242" s="11">
        <f t="shared" si="1049"/>
        <v>0</v>
      </c>
      <c r="R2242" s="7">
        <f t="shared" si="1047"/>
        <v>0</v>
      </c>
      <c r="S2242" s="89">
        <f t="shared" si="1062"/>
        <v>0</v>
      </c>
      <c r="T2242" s="98">
        <f t="shared" si="1048"/>
        <v>8.5000000000000006E-2</v>
      </c>
      <c r="U2242" s="97">
        <f t="shared" si="1063"/>
        <v>111</v>
      </c>
      <c r="V2242" s="97">
        <v>252</v>
      </c>
      <c r="W2242" s="96">
        <f t="shared" si="1064"/>
        <v>1.036587473</v>
      </c>
      <c r="X2242" s="89">
        <f t="shared" si="1065"/>
        <v>0</v>
      </c>
      <c r="Y2242" s="137">
        <f t="shared" si="1044"/>
        <v>0</v>
      </c>
      <c r="Z2242" s="99" t="str">
        <f t="shared" si="1050"/>
        <v>J=</v>
      </c>
      <c r="AA2242" s="94">
        <f t="shared" si="1051"/>
        <v>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45"/>
        <v>47119</v>
      </c>
      <c r="B2243" s="89">
        <f t="shared" si="1052"/>
        <v>0</v>
      </c>
      <c r="C2243" s="89">
        <f t="shared" si="1066"/>
        <v>3.1009221856947988E-9</v>
      </c>
      <c r="D2243" s="90">
        <f t="shared" si="1053"/>
        <v>7205.03</v>
      </c>
      <c r="E2243" s="91">
        <f t="shared" si="1068"/>
        <v>7245.38</v>
      </c>
      <c r="F2243" s="92">
        <f t="shared" si="1069"/>
        <v>47077</v>
      </c>
      <c r="G2243" s="93">
        <f t="shared" si="1054"/>
        <v>5.6002542668107669E-3</v>
      </c>
      <c r="H2243" s="94">
        <f t="shared" si="1055"/>
        <v>47140</v>
      </c>
      <c r="I2243" s="94">
        <f t="shared" si="1056"/>
        <v>47140</v>
      </c>
      <c r="J2243" s="95">
        <f t="shared" si="1046"/>
        <v>21</v>
      </c>
      <c r="K2243" s="95">
        <f t="shared" si="1067"/>
        <v>7</v>
      </c>
      <c r="L2243" s="8">
        <f t="shared" si="1057"/>
        <v>1.0018632700000001</v>
      </c>
      <c r="M2243" s="96">
        <f t="shared" si="1058"/>
        <v>1.0056002500000001</v>
      </c>
      <c r="N2243" s="96">
        <f t="shared" si="1059"/>
        <v>1.4410426080961645</v>
      </c>
      <c r="O2243" s="89">
        <f t="shared" si="1060"/>
        <v>1.44372765</v>
      </c>
      <c r="P2243" s="89">
        <f t="shared" si="1061"/>
        <v>0</v>
      </c>
      <c r="Q2243" s="11">
        <f t="shared" si="1049"/>
        <v>0</v>
      </c>
      <c r="R2243" s="7">
        <f t="shared" si="1047"/>
        <v>0</v>
      </c>
      <c r="S2243" s="89">
        <f t="shared" si="1062"/>
        <v>0</v>
      </c>
      <c r="T2243" s="98">
        <f t="shared" si="1048"/>
        <v>8.5000000000000006E-2</v>
      </c>
      <c r="U2243" s="97">
        <f t="shared" si="1063"/>
        <v>111</v>
      </c>
      <c r="V2243" s="97">
        <v>252</v>
      </c>
      <c r="W2243" s="96">
        <f t="shared" si="1064"/>
        <v>1.036587473</v>
      </c>
      <c r="X2243" s="89">
        <f t="shared" si="1065"/>
        <v>0</v>
      </c>
      <c r="Y2243" s="137">
        <f t="shared" si="1044"/>
        <v>0</v>
      </c>
      <c r="Z2243" s="99" t="str">
        <f t="shared" si="1050"/>
        <v>J=</v>
      </c>
      <c r="AA2243" s="94">
        <f t="shared" si="1051"/>
        <v>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45"/>
        <v>47120</v>
      </c>
      <c r="B2244" s="89">
        <f t="shared" si="1052"/>
        <v>0</v>
      </c>
      <c r="C2244" s="89">
        <f t="shared" si="1066"/>
        <v>3.1009221856947988E-9</v>
      </c>
      <c r="D2244" s="90">
        <f t="shared" si="1053"/>
        <v>7205.03</v>
      </c>
      <c r="E2244" s="91">
        <f t="shared" si="1068"/>
        <v>7245.38</v>
      </c>
      <c r="F2244" s="92">
        <f t="shared" si="1069"/>
        <v>47077</v>
      </c>
      <c r="G2244" s="93">
        <f t="shared" si="1054"/>
        <v>5.6002542668107669E-3</v>
      </c>
      <c r="H2244" s="94">
        <f t="shared" si="1055"/>
        <v>47140</v>
      </c>
      <c r="I2244" s="94">
        <f t="shared" si="1056"/>
        <v>47140</v>
      </c>
      <c r="J2244" s="95">
        <f t="shared" si="1046"/>
        <v>21</v>
      </c>
      <c r="K2244" s="95">
        <f t="shared" si="1067"/>
        <v>7</v>
      </c>
      <c r="L2244" s="8">
        <f t="shared" si="1057"/>
        <v>1.0018632700000001</v>
      </c>
      <c r="M2244" s="96">
        <f t="shared" si="1058"/>
        <v>1.0056002500000001</v>
      </c>
      <c r="N2244" s="96">
        <f t="shared" si="1059"/>
        <v>1.4410426080961645</v>
      </c>
      <c r="O2244" s="89">
        <f t="shared" si="1060"/>
        <v>1.44372765</v>
      </c>
      <c r="P2244" s="89">
        <f t="shared" si="1061"/>
        <v>0</v>
      </c>
      <c r="Q2244" s="11">
        <f t="shared" si="1049"/>
        <v>0</v>
      </c>
      <c r="R2244" s="7">
        <f t="shared" si="1047"/>
        <v>0</v>
      </c>
      <c r="S2244" s="89">
        <f t="shared" si="1062"/>
        <v>0</v>
      </c>
      <c r="T2244" s="98">
        <f t="shared" si="1048"/>
        <v>8.5000000000000006E-2</v>
      </c>
      <c r="U2244" s="97">
        <f t="shared" si="1063"/>
        <v>111</v>
      </c>
      <c r="V2244" s="97">
        <v>252</v>
      </c>
      <c r="W2244" s="96">
        <f t="shared" si="1064"/>
        <v>1.036587473</v>
      </c>
      <c r="X2244" s="89">
        <f t="shared" si="1065"/>
        <v>0</v>
      </c>
      <c r="Y2244" s="137">
        <f t="shared" si="1044"/>
        <v>0</v>
      </c>
      <c r="Z2244" s="99" t="str">
        <f t="shared" si="1050"/>
        <v>J=</v>
      </c>
      <c r="AA2244" s="94">
        <f t="shared" si="1051"/>
        <v>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45"/>
        <v>47121</v>
      </c>
      <c r="B2245" s="89">
        <f t="shared" si="1052"/>
        <v>0</v>
      </c>
      <c r="C2245" s="89">
        <f t="shared" si="1066"/>
        <v>3.1009221856947988E-9</v>
      </c>
      <c r="D2245" s="90">
        <f t="shared" si="1053"/>
        <v>7205.03</v>
      </c>
      <c r="E2245" s="91">
        <f t="shared" si="1068"/>
        <v>7245.38</v>
      </c>
      <c r="F2245" s="92">
        <f t="shared" si="1069"/>
        <v>47077</v>
      </c>
      <c r="G2245" s="93">
        <f t="shared" si="1054"/>
        <v>5.6002542668107669E-3</v>
      </c>
      <c r="H2245" s="94">
        <f t="shared" si="1055"/>
        <v>47140</v>
      </c>
      <c r="I2245" s="94">
        <f t="shared" si="1056"/>
        <v>47140</v>
      </c>
      <c r="J2245" s="95">
        <f t="shared" si="1046"/>
        <v>21</v>
      </c>
      <c r="K2245" s="95">
        <f t="shared" si="1067"/>
        <v>8</v>
      </c>
      <c r="L2245" s="8">
        <f t="shared" si="1057"/>
        <v>1.00212974</v>
      </c>
      <c r="M2245" s="96">
        <f t="shared" si="1058"/>
        <v>1.0056002500000001</v>
      </c>
      <c r="N2245" s="96">
        <f t="shared" si="1059"/>
        <v>1.4410426080961645</v>
      </c>
      <c r="O2245" s="89">
        <f t="shared" si="1060"/>
        <v>1.44411165</v>
      </c>
      <c r="P2245" s="89">
        <f t="shared" si="1061"/>
        <v>0</v>
      </c>
      <c r="Q2245" s="11">
        <f t="shared" si="1049"/>
        <v>0</v>
      </c>
      <c r="R2245" s="7">
        <f t="shared" si="1047"/>
        <v>0</v>
      </c>
      <c r="S2245" s="89">
        <f t="shared" si="1062"/>
        <v>0</v>
      </c>
      <c r="T2245" s="98">
        <f t="shared" si="1048"/>
        <v>8.5000000000000006E-2</v>
      </c>
      <c r="U2245" s="97">
        <f t="shared" si="1063"/>
        <v>112</v>
      </c>
      <c r="V2245" s="97">
        <v>252</v>
      </c>
      <c r="W2245" s="96">
        <f t="shared" si="1064"/>
        <v>1.036923102</v>
      </c>
      <c r="X2245" s="89">
        <f t="shared" si="1065"/>
        <v>0</v>
      </c>
      <c r="Y2245" s="137">
        <f t="shared" si="1044"/>
        <v>0</v>
      </c>
      <c r="Z2245" s="99" t="str">
        <f t="shared" si="1050"/>
        <v>J=</v>
      </c>
      <c r="AA2245" s="94">
        <f t="shared" si="1051"/>
        <v>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45"/>
        <v>47122</v>
      </c>
      <c r="B2246" s="89">
        <f t="shared" si="1052"/>
        <v>0</v>
      </c>
      <c r="C2246" s="89">
        <f t="shared" si="1066"/>
        <v>3.1009221856947988E-9</v>
      </c>
      <c r="D2246" s="90">
        <f t="shared" si="1053"/>
        <v>7205.03</v>
      </c>
      <c r="E2246" s="91">
        <f t="shared" si="1068"/>
        <v>7245.38</v>
      </c>
      <c r="F2246" s="92">
        <f t="shared" si="1069"/>
        <v>47077</v>
      </c>
      <c r="G2246" s="93">
        <f t="shared" si="1054"/>
        <v>5.6002542668107669E-3</v>
      </c>
      <c r="H2246" s="94">
        <f t="shared" si="1055"/>
        <v>47140</v>
      </c>
      <c r="I2246" s="94">
        <f t="shared" si="1056"/>
        <v>47140</v>
      </c>
      <c r="J2246" s="95">
        <f t="shared" si="1046"/>
        <v>21</v>
      </c>
      <c r="K2246" s="95">
        <f t="shared" si="1067"/>
        <v>9</v>
      </c>
      <c r="L2246" s="8">
        <f t="shared" si="1057"/>
        <v>1.00239627</v>
      </c>
      <c r="M2246" s="96">
        <f t="shared" si="1058"/>
        <v>1.0056002500000001</v>
      </c>
      <c r="N2246" s="96">
        <f t="shared" si="1059"/>
        <v>1.4410426080961645</v>
      </c>
      <c r="O2246" s="89">
        <f t="shared" si="1060"/>
        <v>1.4444957300000001</v>
      </c>
      <c r="P2246" s="89">
        <f t="shared" si="1061"/>
        <v>0</v>
      </c>
      <c r="Q2246" s="11">
        <f t="shared" si="1049"/>
        <v>0</v>
      </c>
      <c r="R2246" s="7">
        <f t="shared" si="1047"/>
        <v>0</v>
      </c>
      <c r="S2246" s="89">
        <f t="shared" si="1062"/>
        <v>0</v>
      </c>
      <c r="T2246" s="98">
        <f t="shared" si="1048"/>
        <v>8.5000000000000006E-2</v>
      </c>
      <c r="U2246" s="97">
        <f t="shared" si="1063"/>
        <v>113</v>
      </c>
      <c r="V2246" s="97">
        <v>252</v>
      </c>
      <c r="W2246" s="96">
        <f t="shared" si="1064"/>
        <v>1.0372588389999999</v>
      </c>
      <c r="X2246" s="89">
        <f t="shared" si="1065"/>
        <v>0</v>
      </c>
      <c r="Y2246" s="137">
        <f t="shared" si="1044"/>
        <v>0</v>
      </c>
      <c r="Z2246" s="99" t="str">
        <f t="shared" si="1050"/>
        <v>J=</v>
      </c>
      <c r="AA2246" s="94">
        <f t="shared" si="1051"/>
        <v>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45"/>
        <v>47123</v>
      </c>
      <c r="B2247" s="89">
        <f t="shared" si="1052"/>
        <v>0</v>
      </c>
      <c r="C2247" s="89">
        <f t="shared" si="1066"/>
        <v>3.1009221856947988E-9</v>
      </c>
      <c r="D2247" s="90">
        <f t="shared" si="1053"/>
        <v>7205.03</v>
      </c>
      <c r="E2247" s="91">
        <f t="shared" si="1068"/>
        <v>7245.38</v>
      </c>
      <c r="F2247" s="92">
        <f t="shared" si="1069"/>
        <v>47077</v>
      </c>
      <c r="G2247" s="93">
        <f t="shared" si="1054"/>
        <v>5.6002542668107669E-3</v>
      </c>
      <c r="H2247" s="94">
        <f t="shared" si="1055"/>
        <v>47140</v>
      </c>
      <c r="I2247" s="94">
        <f t="shared" si="1056"/>
        <v>47140</v>
      </c>
      <c r="J2247" s="95">
        <f t="shared" si="1046"/>
        <v>21</v>
      </c>
      <c r="K2247" s="95">
        <f t="shared" si="1067"/>
        <v>10</v>
      </c>
      <c r="L2247" s="8">
        <f t="shared" si="1057"/>
        <v>1.0026628799999999</v>
      </c>
      <c r="M2247" s="96">
        <f t="shared" si="1058"/>
        <v>1.0056002500000001</v>
      </c>
      <c r="N2247" s="96">
        <f t="shared" si="1059"/>
        <v>1.4410426080961645</v>
      </c>
      <c r="O2247" s="89">
        <f t="shared" si="1060"/>
        <v>1.4448799299999999</v>
      </c>
      <c r="P2247" s="89">
        <f t="shared" si="1061"/>
        <v>0</v>
      </c>
      <c r="Q2247" s="11">
        <f t="shared" si="1049"/>
        <v>0</v>
      </c>
      <c r="R2247" s="7">
        <f t="shared" si="1047"/>
        <v>0</v>
      </c>
      <c r="S2247" s="89">
        <f t="shared" si="1062"/>
        <v>0</v>
      </c>
      <c r="T2247" s="98">
        <f t="shared" si="1048"/>
        <v>8.5000000000000006E-2</v>
      </c>
      <c r="U2247" s="97">
        <f t="shared" si="1063"/>
        <v>114</v>
      </c>
      <c r="V2247" s="97">
        <v>252</v>
      </c>
      <c r="W2247" s="96">
        <f t="shared" si="1064"/>
        <v>1.037594686</v>
      </c>
      <c r="X2247" s="89">
        <f t="shared" si="1065"/>
        <v>0</v>
      </c>
      <c r="Y2247" s="137">
        <f t="shared" si="1044"/>
        <v>0</v>
      </c>
      <c r="Z2247" s="99" t="str">
        <f t="shared" si="1050"/>
        <v>J=</v>
      </c>
      <c r="AA2247" s="94">
        <f t="shared" si="1051"/>
        <v>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45"/>
        <v>47124</v>
      </c>
      <c r="B2248" s="89">
        <f t="shared" si="1052"/>
        <v>0</v>
      </c>
      <c r="C2248" s="89">
        <f t="shared" si="1066"/>
        <v>3.1009221856947988E-9</v>
      </c>
      <c r="D2248" s="90">
        <f t="shared" si="1053"/>
        <v>7205.03</v>
      </c>
      <c r="E2248" s="91">
        <f t="shared" si="1068"/>
        <v>7245.38</v>
      </c>
      <c r="F2248" s="92">
        <f t="shared" si="1069"/>
        <v>47077</v>
      </c>
      <c r="G2248" s="93">
        <f t="shared" si="1054"/>
        <v>5.6002542668107669E-3</v>
      </c>
      <c r="H2248" s="94">
        <f t="shared" si="1055"/>
        <v>47140</v>
      </c>
      <c r="I2248" s="94">
        <f t="shared" si="1056"/>
        <v>47140</v>
      </c>
      <c r="J2248" s="95">
        <f t="shared" si="1046"/>
        <v>21</v>
      </c>
      <c r="K2248" s="95">
        <f t="shared" si="1067"/>
        <v>11</v>
      </c>
      <c r="L2248" s="8">
        <f t="shared" si="1057"/>
        <v>1.0029295600000001</v>
      </c>
      <c r="M2248" s="96">
        <f t="shared" si="1058"/>
        <v>1.0056002500000001</v>
      </c>
      <c r="N2248" s="96">
        <f t="shared" si="1059"/>
        <v>1.4410426080961645</v>
      </c>
      <c r="O2248" s="89">
        <f t="shared" si="1060"/>
        <v>1.4452642200000001</v>
      </c>
      <c r="P2248" s="89">
        <f t="shared" si="1061"/>
        <v>0</v>
      </c>
      <c r="Q2248" s="11">
        <f t="shared" si="1049"/>
        <v>0</v>
      </c>
      <c r="R2248" s="7">
        <f t="shared" si="1047"/>
        <v>0</v>
      </c>
      <c r="S2248" s="89">
        <f t="shared" si="1062"/>
        <v>0</v>
      </c>
      <c r="T2248" s="98">
        <f t="shared" si="1048"/>
        <v>8.5000000000000006E-2</v>
      </c>
      <c r="U2248" s="97">
        <f t="shared" si="1063"/>
        <v>115</v>
      </c>
      <c r="V2248" s="97">
        <v>252</v>
      </c>
      <c r="W2248" s="96">
        <f t="shared" si="1064"/>
        <v>1.037930641</v>
      </c>
      <c r="X2248" s="89">
        <f t="shared" si="1065"/>
        <v>0</v>
      </c>
      <c r="Y2248" s="137">
        <f t="shared" si="1044"/>
        <v>0</v>
      </c>
      <c r="Z2248" s="99" t="str">
        <f t="shared" si="1050"/>
        <v>J=</v>
      </c>
      <c r="AA2248" s="94">
        <f t="shared" si="1051"/>
        <v>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45"/>
        <v>47125</v>
      </c>
      <c r="B2249" s="89">
        <f t="shared" si="1052"/>
        <v>0</v>
      </c>
      <c r="C2249" s="89">
        <f t="shared" si="1066"/>
        <v>3.1009221856947988E-9</v>
      </c>
      <c r="D2249" s="90">
        <f t="shared" si="1053"/>
        <v>7205.03</v>
      </c>
      <c r="E2249" s="91">
        <f t="shared" si="1068"/>
        <v>7245.38</v>
      </c>
      <c r="F2249" s="92">
        <f t="shared" si="1069"/>
        <v>47077</v>
      </c>
      <c r="G2249" s="93">
        <f t="shared" si="1054"/>
        <v>5.6002542668107669E-3</v>
      </c>
      <c r="H2249" s="94">
        <f t="shared" si="1055"/>
        <v>47140</v>
      </c>
      <c r="I2249" s="94">
        <f t="shared" si="1056"/>
        <v>47140</v>
      </c>
      <c r="J2249" s="95">
        <f t="shared" si="1046"/>
        <v>21</v>
      </c>
      <c r="K2249" s="95">
        <f t="shared" si="1067"/>
        <v>11</v>
      </c>
      <c r="L2249" s="8">
        <f t="shared" si="1057"/>
        <v>1.0029295600000001</v>
      </c>
      <c r="M2249" s="96">
        <f t="shared" si="1058"/>
        <v>1.0056002500000001</v>
      </c>
      <c r="N2249" s="96">
        <f t="shared" si="1059"/>
        <v>1.4410426080961645</v>
      </c>
      <c r="O2249" s="89">
        <f t="shared" si="1060"/>
        <v>1.4452642200000001</v>
      </c>
      <c r="P2249" s="89">
        <f t="shared" si="1061"/>
        <v>0</v>
      </c>
      <c r="Q2249" s="11">
        <f t="shared" si="1049"/>
        <v>0</v>
      </c>
      <c r="R2249" s="7">
        <f t="shared" si="1047"/>
        <v>0</v>
      </c>
      <c r="S2249" s="89">
        <f t="shared" si="1062"/>
        <v>0</v>
      </c>
      <c r="T2249" s="98">
        <f t="shared" si="1048"/>
        <v>8.5000000000000006E-2</v>
      </c>
      <c r="U2249" s="97">
        <f t="shared" si="1063"/>
        <v>115</v>
      </c>
      <c r="V2249" s="97">
        <v>252</v>
      </c>
      <c r="W2249" s="96">
        <f t="shared" si="1064"/>
        <v>1.037930641</v>
      </c>
      <c r="X2249" s="89">
        <f t="shared" si="1065"/>
        <v>0</v>
      </c>
      <c r="Y2249" s="137">
        <f t="shared" si="1044"/>
        <v>0</v>
      </c>
      <c r="Z2249" s="99" t="str">
        <f t="shared" si="1050"/>
        <v>J=</v>
      </c>
      <c r="AA2249" s="94">
        <f t="shared" si="1051"/>
        <v>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45"/>
        <v>47126</v>
      </c>
      <c r="B2250" s="89">
        <f t="shared" si="1052"/>
        <v>0</v>
      </c>
      <c r="C2250" s="89">
        <f t="shared" si="1066"/>
        <v>3.1009221856947988E-9</v>
      </c>
      <c r="D2250" s="90">
        <f t="shared" si="1053"/>
        <v>7205.03</v>
      </c>
      <c r="E2250" s="91">
        <f t="shared" si="1068"/>
        <v>7245.38</v>
      </c>
      <c r="F2250" s="92">
        <f t="shared" si="1069"/>
        <v>47077</v>
      </c>
      <c r="G2250" s="93">
        <f t="shared" si="1054"/>
        <v>5.6002542668107669E-3</v>
      </c>
      <c r="H2250" s="94">
        <f t="shared" si="1055"/>
        <v>47140</v>
      </c>
      <c r="I2250" s="94">
        <f t="shared" si="1056"/>
        <v>47140</v>
      </c>
      <c r="J2250" s="95">
        <f t="shared" si="1046"/>
        <v>21</v>
      </c>
      <c r="K2250" s="95">
        <f t="shared" si="1067"/>
        <v>11</v>
      </c>
      <c r="L2250" s="8">
        <f t="shared" si="1057"/>
        <v>1.0029295600000001</v>
      </c>
      <c r="M2250" s="96">
        <f t="shared" si="1058"/>
        <v>1.0056002500000001</v>
      </c>
      <c r="N2250" s="96">
        <f t="shared" si="1059"/>
        <v>1.4410426080961645</v>
      </c>
      <c r="O2250" s="89">
        <f t="shared" si="1060"/>
        <v>1.4452642200000001</v>
      </c>
      <c r="P2250" s="89">
        <f t="shared" si="1061"/>
        <v>0</v>
      </c>
      <c r="Q2250" s="11">
        <f t="shared" si="1049"/>
        <v>0</v>
      </c>
      <c r="R2250" s="7">
        <f t="shared" si="1047"/>
        <v>0</v>
      </c>
      <c r="S2250" s="89">
        <f t="shared" si="1062"/>
        <v>0</v>
      </c>
      <c r="T2250" s="98">
        <f t="shared" si="1048"/>
        <v>8.5000000000000006E-2</v>
      </c>
      <c r="U2250" s="97">
        <f t="shared" si="1063"/>
        <v>115</v>
      </c>
      <c r="V2250" s="97">
        <v>252</v>
      </c>
      <c r="W2250" s="96">
        <f t="shared" si="1064"/>
        <v>1.037930641</v>
      </c>
      <c r="X2250" s="89">
        <f t="shared" si="1065"/>
        <v>0</v>
      </c>
      <c r="Y2250" s="137">
        <f t="shared" ref="Y2250:Y2313" si="1070">IF(AND(Q2250&gt;0,Z2250&lt;&gt;"INCORPJ="),S2250+X2250,0)</f>
        <v>0</v>
      </c>
      <c r="Z2250" s="99" t="str">
        <f t="shared" si="1050"/>
        <v>J=</v>
      </c>
      <c r="AA2250" s="94">
        <f t="shared" si="1051"/>
        <v>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071">(A2250+1)</f>
        <v>47127</v>
      </c>
      <c r="B2251" s="89">
        <f t="shared" si="1052"/>
        <v>0</v>
      </c>
      <c r="C2251" s="89">
        <f t="shared" si="1066"/>
        <v>3.1009221856947988E-9</v>
      </c>
      <c r="D2251" s="90">
        <f t="shared" si="1053"/>
        <v>7205.03</v>
      </c>
      <c r="E2251" s="91">
        <f t="shared" si="1068"/>
        <v>7245.38</v>
      </c>
      <c r="F2251" s="92">
        <f t="shared" si="1069"/>
        <v>47077</v>
      </c>
      <c r="G2251" s="93">
        <f t="shared" si="1054"/>
        <v>5.6002542668107669E-3</v>
      </c>
      <c r="H2251" s="94">
        <f t="shared" si="1055"/>
        <v>47140</v>
      </c>
      <c r="I2251" s="94">
        <f t="shared" si="1056"/>
        <v>47140</v>
      </c>
      <c r="J2251" s="95">
        <f t="shared" ref="J2251:J2314" si="1072">IF(I2251=I2250,J2250,NETWORKDAYS(I2250,I2251,$AD$201:$AD$502)-1)</f>
        <v>21</v>
      </c>
      <c r="K2251" s="95">
        <f t="shared" si="1067"/>
        <v>12</v>
      </c>
      <c r="L2251" s="8">
        <f t="shared" si="1057"/>
        <v>1.0031963100000001</v>
      </c>
      <c r="M2251" s="96">
        <f t="shared" si="1058"/>
        <v>1.0056002500000001</v>
      </c>
      <c r="N2251" s="96">
        <f t="shared" si="1059"/>
        <v>1.4410426080961645</v>
      </c>
      <c r="O2251" s="89">
        <f t="shared" si="1060"/>
        <v>1.4456486200000001</v>
      </c>
      <c r="P2251" s="89">
        <f t="shared" si="1061"/>
        <v>0</v>
      </c>
      <c r="Q2251" s="11">
        <f t="shared" si="1049"/>
        <v>0</v>
      </c>
      <c r="R2251" s="7">
        <f t="shared" ref="R2251:R2314" si="1073">IF(Q2251&gt;0,VLOOKUP($A2251,$AD$10:$AI$200,6),0)</f>
        <v>0</v>
      </c>
      <c r="S2251" s="89">
        <f t="shared" si="1062"/>
        <v>0</v>
      </c>
      <c r="T2251" s="98">
        <f t="shared" ref="T2251:T2314" si="1074">(T2250)</f>
        <v>8.5000000000000006E-2</v>
      </c>
      <c r="U2251" s="97">
        <f t="shared" si="1063"/>
        <v>116</v>
      </c>
      <c r="V2251" s="97">
        <v>252</v>
      </c>
      <c r="W2251" s="96">
        <f t="shared" si="1064"/>
        <v>1.038266704</v>
      </c>
      <c r="X2251" s="89">
        <f t="shared" si="1065"/>
        <v>0</v>
      </c>
      <c r="Y2251" s="137">
        <f t="shared" si="1070"/>
        <v>0</v>
      </c>
      <c r="Z2251" s="99" t="str">
        <f t="shared" si="1050"/>
        <v>J=</v>
      </c>
      <c r="AA2251" s="94">
        <f t="shared" si="1051"/>
        <v>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071"/>
        <v>47128</v>
      </c>
      <c r="B2252" s="89">
        <f t="shared" si="1052"/>
        <v>0</v>
      </c>
      <c r="C2252" s="89">
        <f t="shared" si="1066"/>
        <v>3.1009221856947988E-9</v>
      </c>
      <c r="D2252" s="90">
        <f t="shared" si="1053"/>
        <v>7205.03</v>
      </c>
      <c r="E2252" s="91">
        <f t="shared" si="1068"/>
        <v>7245.38</v>
      </c>
      <c r="F2252" s="92">
        <f t="shared" si="1069"/>
        <v>47077</v>
      </c>
      <c r="G2252" s="93">
        <f t="shared" si="1054"/>
        <v>5.6002542668107669E-3</v>
      </c>
      <c r="H2252" s="94">
        <f t="shared" si="1055"/>
        <v>47140</v>
      </c>
      <c r="I2252" s="94">
        <f t="shared" si="1056"/>
        <v>47140</v>
      </c>
      <c r="J2252" s="95">
        <f t="shared" si="1072"/>
        <v>21</v>
      </c>
      <c r="K2252" s="95">
        <f t="shared" si="1067"/>
        <v>13</v>
      </c>
      <c r="L2252" s="8">
        <f t="shared" si="1057"/>
        <v>1.0034631300000001</v>
      </c>
      <c r="M2252" s="96">
        <f t="shared" si="1058"/>
        <v>1.0056002500000001</v>
      </c>
      <c r="N2252" s="96">
        <f t="shared" si="1059"/>
        <v>1.4410426080961645</v>
      </c>
      <c r="O2252" s="89">
        <f t="shared" si="1060"/>
        <v>1.4460331200000001</v>
      </c>
      <c r="P2252" s="89">
        <f t="shared" si="1061"/>
        <v>0</v>
      </c>
      <c r="Q2252" s="11">
        <f t="shared" ref="Q2252:Q2315" si="1075">IF(VLOOKUP(A2252,AD$10:AK$200,8)=VLOOKUP(A2251,AD$10:AK$200,8),0,VLOOKUP(A2252,AD$10:AK$200,8))</f>
        <v>0</v>
      </c>
      <c r="R2252" s="7">
        <f t="shared" si="1073"/>
        <v>0</v>
      </c>
      <c r="S2252" s="89">
        <f t="shared" si="1062"/>
        <v>0</v>
      </c>
      <c r="T2252" s="98">
        <f t="shared" si="1074"/>
        <v>8.5000000000000006E-2</v>
      </c>
      <c r="U2252" s="97">
        <f t="shared" si="1063"/>
        <v>117</v>
      </c>
      <c r="V2252" s="97">
        <v>252</v>
      </c>
      <c r="W2252" s="96">
        <f t="shared" si="1064"/>
        <v>1.038602877</v>
      </c>
      <c r="X2252" s="89">
        <f t="shared" si="1065"/>
        <v>0</v>
      </c>
      <c r="Y2252" s="137">
        <f t="shared" si="1070"/>
        <v>0</v>
      </c>
      <c r="Z2252" s="99" t="str">
        <f t="shared" ref="Z2252:Z2315" si="1076">IF($Q2251&gt;0,VLOOKUP($A2251,$AD$10:$AM$200,9),Z2251)</f>
        <v>J=</v>
      </c>
      <c r="AA2252" s="94">
        <f t="shared" ref="AA2252:AA2315" si="1077">IF($Q2251&gt;0,VLOOKUP($A2251,$AD$10:$AM$200,10),AA2251)</f>
        <v>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071"/>
        <v>47129</v>
      </c>
      <c r="B2253" s="89">
        <f t="shared" si="1052"/>
        <v>0</v>
      </c>
      <c r="C2253" s="89">
        <f t="shared" si="1066"/>
        <v>3.1009221856947988E-9</v>
      </c>
      <c r="D2253" s="90">
        <f t="shared" si="1053"/>
        <v>7205.03</v>
      </c>
      <c r="E2253" s="91">
        <f t="shared" si="1068"/>
        <v>7245.38</v>
      </c>
      <c r="F2253" s="92">
        <f t="shared" si="1069"/>
        <v>47077</v>
      </c>
      <c r="G2253" s="93">
        <f t="shared" si="1054"/>
        <v>5.6002542668107669E-3</v>
      </c>
      <c r="H2253" s="94">
        <f t="shared" si="1055"/>
        <v>47140</v>
      </c>
      <c r="I2253" s="94">
        <f t="shared" si="1056"/>
        <v>47140</v>
      </c>
      <c r="J2253" s="95">
        <f t="shared" si="1072"/>
        <v>21</v>
      </c>
      <c r="K2253" s="95">
        <f t="shared" si="1067"/>
        <v>14</v>
      </c>
      <c r="L2253" s="8">
        <f t="shared" si="1057"/>
        <v>1.0037300199999999</v>
      </c>
      <c r="M2253" s="96">
        <f t="shared" si="1058"/>
        <v>1.0056002500000001</v>
      </c>
      <c r="N2253" s="96">
        <f t="shared" si="1059"/>
        <v>1.4410426080961645</v>
      </c>
      <c r="O2253" s="89">
        <f t="shared" si="1060"/>
        <v>1.4464177199999999</v>
      </c>
      <c r="P2253" s="89">
        <f t="shared" si="1061"/>
        <v>0</v>
      </c>
      <c r="Q2253" s="11">
        <f t="shared" si="1075"/>
        <v>0</v>
      </c>
      <c r="R2253" s="7">
        <f t="shared" si="1073"/>
        <v>0</v>
      </c>
      <c r="S2253" s="89">
        <f t="shared" si="1062"/>
        <v>0</v>
      </c>
      <c r="T2253" s="98">
        <f t="shared" si="1074"/>
        <v>8.5000000000000006E-2</v>
      </c>
      <c r="U2253" s="97">
        <f t="shared" si="1063"/>
        <v>118</v>
      </c>
      <c r="V2253" s="97">
        <v>252</v>
      </c>
      <c r="W2253" s="96">
        <f t="shared" si="1064"/>
        <v>1.038939158</v>
      </c>
      <c r="X2253" s="89">
        <f t="shared" si="1065"/>
        <v>0</v>
      </c>
      <c r="Y2253" s="137">
        <f t="shared" si="1070"/>
        <v>0</v>
      </c>
      <c r="Z2253" s="99" t="str">
        <f t="shared" si="1076"/>
        <v>J=</v>
      </c>
      <c r="AA2253" s="94">
        <f t="shared" si="1077"/>
        <v>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071"/>
        <v>47130</v>
      </c>
      <c r="B2254" s="89">
        <f t="shared" si="1052"/>
        <v>0</v>
      </c>
      <c r="C2254" s="89">
        <f t="shared" si="1066"/>
        <v>3.1009221856947988E-9</v>
      </c>
      <c r="D2254" s="90">
        <f t="shared" si="1053"/>
        <v>7205.03</v>
      </c>
      <c r="E2254" s="91">
        <f t="shared" si="1068"/>
        <v>7245.38</v>
      </c>
      <c r="F2254" s="92">
        <f t="shared" si="1069"/>
        <v>47077</v>
      </c>
      <c r="G2254" s="93">
        <f t="shared" si="1054"/>
        <v>5.6002542668107669E-3</v>
      </c>
      <c r="H2254" s="94">
        <f t="shared" si="1055"/>
        <v>47140</v>
      </c>
      <c r="I2254" s="94">
        <f t="shared" si="1056"/>
        <v>47140</v>
      </c>
      <c r="J2254" s="95">
        <f t="shared" si="1072"/>
        <v>21</v>
      </c>
      <c r="K2254" s="95">
        <f t="shared" si="1067"/>
        <v>15</v>
      </c>
      <c r="L2254" s="8">
        <f t="shared" si="1057"/>
        <v>1.0039969799999999</v>
      </c>
      <c r="M2254" s="96">
        <f t="shared" si="1058"/>
        <v>1.0056002500000001</v>
      </c>
      <c r="N2254" s="96">
        <f t="shared" si="1059"/>
        <v>1.4410426080961645</v>
      </c>
      <c r="O2254" s="89">
        <f t="shared" si="1060"/>
        <v>1.44680242</v>
      </c>
      <c r="P2254" s="89">
        <f t="shared" si="1061"/>
        <v>0</v>
      </c>
      <c r="Q2254" s="11">
        <f t="shared" si="1075"/>
        <v>0</v>
      </c>
      <c r="R2254" s="7">
        <f t="shared" si="1073"/>
        <v>0</v>
      </c>
      <c r="S2254" s="89">
        <f t="shared" si="1062"/>
        <v>0</v>
      </c>
      <c r="T2254" s="98">
        <f t="shared" si="1074"/>
        <v>8.5000000000000006E-2</v>
      </c>
      <c r="U2254" s="97">
        <f t="shared" si="1063"/>
        <v>119</v>
      </c>
      <c r="V2254" s="97">
        <v>252</v>
      </c>
      <c r="W2254" s="96">
        <f t="shared" si="1064"/>
        <v>1.0392755490000001</v>
      </c>
      <c r="X2254" s="89">
        <f t="shared" si="1065"/>
        <v>0</v>
      </c>
      <c r="Y2254" s="137">
        <f t="shared" si="1070"/>
        <v>0</v>
      </c>
      <c r="Z2254" s="99" t="str">
        <f t="shared" si="1076"/>
        <v>J=</v>
      </c>
      <c r="AA2254" s="94">
        <f t="shared" si="1077"/>
        <v>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071"/>
        <v>47131</v>
      </c>
      <c r="B2255" s="89">
        <f t="shared" si="1052"/>
        <v>0</v>
      </c>
      <c r="C2255" s="89">
        <f t="shared" si="1066"/>
        <v>3.1009221856947988E-9</v>
      </c>
      <c r="D2255" s="90">
        <f t="shared" si="1053"/>
        <v>7205.03</v>
      </c>
      <c r="E2255" s="91">
        <f t="shared" si="1068"/>
        <v>7245.38</v>
      </c>
      <c r="F2255" s="92">
        <f t="shared" si="1069"/>
        <v>47077</v>
      </c>
      <c r="G2255" s="93">
        <f t="shared" si="1054"/>
        <v>5.6002542668107669E-3</v>
      </c>
      <c r="H2255" s="94">
        <f t="shared" si="1055"/>
        <v>47140</v>
      </c>
      <c r="I2255" s="94">
        <f t="shared" si="1056"/>
        <v>47140</v>
      </c>
      <c r="J2255" s="95">
        <f t="shared" si="1072"/>
        <v>21</v>
      </c>
      <c r="K2255" s="95">
        <f t="shared" si="1067"/>
        <v>16</v>
      </c>
      <c r="L2255" s="8">
        <f t="shared" si="1057"/>
        <v>1.0042640199999999</v>
      </c>
      <c r="M2255" s="96">
        <f t="shared" si="1058"/>
        <v>1.0056002500000001</v>
      </c>
      <c r="N2255" s="96">
        <f t="shared" si="1059"/>
        <v>1.4410426080961645</v>
      </c>
      <c r="O2255" s="89">
        <f t="shared" si="1060"/>
        <v>1.4471872400000001</v>
      </c>
      <c r="P2255" s="89">
        <f t="shared" si="1061"/>
        <v>0</v>
      </c>
      <c r="Q2255" s="11">
        <f t="shared" si="1075"/>
        <v>0</v>
      </c>
      <c r="R2255" s="7">
        <f t="shared" si="1073"/>
        <v>0</v>
      </c>
      <c r="S2255" s="89">
        <f t="shared" si="1062"/>
        <v>0</v>
      </c>
      <c r="T2255" s="98">
        <f t="shared" si="1074"/>
        <v>8.5000000000000006E-2</v>
      </c>
      <c r="U2255" s="97">
        <f t="shared" si="1063"/>
        <v>120</v>
      </c>
      <c r="V2255" s="97">
        <v>252</v>
      </c>
      <c r="W2255" s="96">
        <f t="shared" si="1064"/>
        <v>1.039612048</v>
      </c>
      <c r="X2255" s="89">
        <f t="shared" si="1065"/>
        <v>0</v>
      </c>
      <c r="Y2255" s="137">
        <f t="shared" si="1070"/>
        <v>0</v>
      </c>
      <c r="Z2255" s="99" t="str">
        <f t="shared" si="1076"/>
        <v>J=</v>
      </c>
      <c r="AA2255" s="94">
        <f t="shared" si="1077"/>
        <v>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071"/>
        <v>47132</v>
      </c>
      <c r="B2256" s="89">
        <f t="shared" si="1052"/>
        <v>0</v>
      </c>
      <c r="C2256" s="89">
        <f t="shared" si="1066"/>
        <v>3.1009221856947988E-9</v>
      </c>
      <c r="D2256" s="90">
        <f t="shared" si="1053"/>
        <v>7205.03</v>
      </c>
      <c r="E2256" s="91">
        <f t="shared" si="1068"/>
        <v>7245.38</v>
      </c>
      <c r="F2256" s="92">
        <f t="shared" si="1069"/>
        <v>47077</v>
      </c>
      <c r="G2256" s="93">
        <f t="shared" si="1054"/>
        <v>5.6002542668107669E-3</v>
      </c>
      <c r="H2256" s="94">
        <f t="shared" si="1055"/>
        <v>47140</v>
      </c>
      <c r="I2256" s="94">
        <f t="shared" si="1056"/>
        <v>47140</v>
      </c>
      <c r="J2256" s="95">
        <f t="shared" si="1072"/>
        <v>21</v>
      </c>
      <c r="K2256" s="95">
        <f t="shared" si="1067"/>
        <v>16</v>
      </c>
      <c r="L2256" s="8">
        <f t="shared" si="1057"/>
        <v>1.0042640199999999</v>
      </c>
      <c r="M2256" s="96">
        <f t="shared" si="1058"/>
        <v>1.0056002500000001</v>
      </c>
      <c r="N2256" s="96">
        <f t="shared" si="1059"/>
        <v>1.4410426080961645</v>
      </c>
      <c r="O2256" s="89">
        <f t="shared" si="1060"/>
        <v>1.4471872400000001</v>
      </c>
      <c r="P2256" s="89">
        <f t="shared" si="1061"/>
        <v>0</v>
      </c>
      <c r="Q2256" s="11">
        <f t="shared" si="1075"/>
        <v>0</v>
      </c>
      <c r="R2256" s="7">
        <f t="shared" si="1073"/>
        <v>0</v>
      </c>
      <c r="S2256" s="89">
        <f t="shared" si="1062"/>
        <v>0</v>
      </c>
      <c r="T2256" s="98">
        <f t="shared" si="1074"/>
        <v>8.5000000000000006E-2</v>
      </c>
      <c r="U2256" s="97">
        <f t="shared" si="1063"/>
        <v>120</v>
      </c>
      <c r="V2256" s="97">
        <v>252</v>
      </c>
      <c r="W2256" s="96">
        <f t="shared" si="1064"/>
        <v>1.039612048</v>
      </c>
      <c r="X2256" s="89">
        <f t="shared" si="1065"/>
        <v>0</v>
      </c>
      <c r="Y2256" s="137">
        <f t="shared" si="1070"/>
        <v>0</v>
      </c>
      <c r="Z2256" s="99" t="str">
        <f t="shared" si="1076"/>
        <v>J=</v>
      </c>
      <c r="AA2256" s="94">
        <f t="shared" si="1077"/>
        <v>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071"/>
        <v>47133</v>
      </c>
      <c r="B2257" s="89">
        <f t="shared" si="1052"/>
        <v>0</v>
      </c>
      <c r="C2257" s="89">
        <f t="shared" si="1066"/>
        <v>3.1009221856947988E-9</v>
      </c>
      <c r="D2257" s="90">
        <f t="shared" si="1053"/>
        <v>7205.03</v>
      </c>
      <c r="E2257" s="91">
        <f t="shared" si="1068"/>
        <v>7245.38</v>
      </c>
      <c r="F2257" s="92">
        <f t="shared" si="1069"/>
        <v>47077</v>
      </c>
      <c r="G2257" s="93">
        <f t="shared" si="1054"/>
        <v>5.6002542668107669E-3</v>
      </c>
      <c r="H2257" s="94">
        <f t="shared" si="1055"/>
        <v>47140</v>
      </c>
      <c r="I2257" s="94">
        <f t="shared" si="1056"/>
        <v>47140</v>
      </c>
      <c r="J2257" s="95">
        <f t="shared" si="1072"/>
        <v>21</v>
      </c>
      <c r="K2257" s="95">
        <f t="shared" si="1067"/>
        <v>16</v>
      </c>
      <c r="L2257" s="8">
        <f t="shared" si="1057"/>
        <v>1.0042640199999999</v>
      </c>
      <c r="M2257" s="96">
        <f t="shared" si="1058"/>
        <v>1.0056002500000001</v>
      </c>
      <c r="N2257" s="96">
        <f t="shared" si="1059"/>
        <v>1.4410426080961645</v>
      </c>
      <c r="O2257" s="89">
        <f t="shared" si="1060"/>
        <v>1.4471872400000001</v>
      </c>
      <c r="P2257" s="89">
        <f t="shared" si="1061"/>
        <v>0</v>
      </c>
      <c r="Q2257" s="11">
        <f t="shared" si="1075"/>
        <v>0</v>
      </c>
      <c r="R2257" s="7">
        <f t="shared" si="1073"/>
        <v>0</v>
      </c>
      <c r="S2257" s="89">
        <f t="shared" si="1062"/>
        <v>0</v>
      </c>
      <c r="T2257" s="98">
        <f t="shared" si="1074"/>
        <v>8.5000000000000006E-2</v>
      </c>
      <c r="U2257" s="97">
        <f t="shared" si="1063"/>
        <v>120</v>
      </c>
      <c r="V2257" s="97">
        <v>252</v>
      </c>
      <c r="W2257" s="96">
        <f t="shared" si="1064"/>
        <v>1.039612048</v>
      </c>
      <c r="X2257" s="89">
        <f t="shared" si="1065"/>
        <v>0</v>
      </c>
      <c r="Y2257" s="137">
        <f t="shared" si="1070"/>
        <v>0</v>
      </c>
      <c r="Z2257" s="99" t="str">
        <f t="shared" si="1076"/>
        <v>J=</v>
      </c>
      <c r="AA2257" s="94">
        <f t="shared" si="1077"/>
        <v>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071"/>
        <v>47134</v>
      </c>
      <c r="B2258" s="89">
        <f t="shared" si="1052"/>
        <v>0</v>
      </c>
      <c r="C2258" s="89">
        <f t="shared" si="1066"/>
        <v>3.1009221856947988E-9</v>
      </c>
      <c r="D2258" s="90">
        <f t="shared" si="1053"/>
        <v>7205.03</v>
      </c>
      <c r="E2258" s="91">
        <f t="shared" si="1068"/>
        <v>7245.38</v>
      </c>
      <c r="F2258" s="92">
        <f t="shared" si="1069"/>
        <v>47077</v>
      </c>
      <c r="G2258" s="93">
        <f t="shared" si="1054"/>
        <v>5.6002542668107669E-3</v>
      </c>
      <c r="H2258" s="94">
        <f t="shared" si="1055"/>
        <v>47140</v>
      </c>
      <c r="I2258" s="94">
        <f t="shared" si="1056"/>
        <v>47140</v>
      </c>
      <c r="J2258" s="95">
        <f t="shared" si="1072"/>
        <v>21</v>
      </c>
      <c r="K2258" s="95">
        <f t="shared" si="1067"/>
        <v>17</v>
      </c>
      <c r="L2258" s="8">
        <f t="shared" si="1057"/>
        <v>1.00453112</v>
      </c>
      <c r="M2258" s="96">
        <f t="shared" si="1058"/>
        <v>1.0056002500000001</v>
      </c>
      <c r="N2258" s="96">
        <f t="shared" si="1059"/>
        <v>1.4410426080961645</v>
      </c>
      <c r="O2258" s="89">
        <f t="shared" si="1060"/>
        <v>1.4475721399999999</v>
      </c>
      <c r="P2258" s="89">
        <f t="shared" si="1061"/>
        <v>0</v>
      </c>
      <c r="Q2258" s="11">
        <f t="shared" si="1075"/>
        <v>0</v>
      </c>
      <c r="R2258" s="7">
        <f t="shared" si="1073"/>
        <v>0</v>
      </c>
      <c r="S2258" s="89">
        <f t="shared" si="1062"/>
        <v>0</v>
      </c>
      <c r="T2258" s="98">
        <f t="shared" si="1074"/>
        <v>8.5000000000000006E-2</v>
      </c>
      <c r="U2258" s="97">
        <f t="shared" si="1063"/>
        <v>121</v>
      </c>
      <c r="V2258" s="97">
        <v>252</v>
      </c>
      <c r="W2258" s="96">
        <f t="shared" si="1064"/>
        <v>1.039948656</v>
      </c>
      <c r="X2258" s="89">
        <f t="shared" si="1065"/>
        <v>0</v>
      </c>
      <c r="Y2258" s="137">
        <f t="shared" si="1070"/>
        <v>0</v>
      </c>
      <c r="Z2258" s="99" t="str">
        <f t="shared" si="1076"/>
        <v>J=</v>
      </c>
      <c r="AA2258" s="94">
        <f t="shared" si="1077"/>
        <v>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071"/>
        <v>47135</v>
      </c>
      <c r="B2259" s="89">
        <f t="shared" si="1052"/>
        <v>0</v>
      </c>
      <c r="C2259" s="89">
        <f t="shared" si="1066"/>
        <v>3.1009221856947988E-9</v>
      </c>
      <c r="D2259" s="90">
        <f t="shared" si="1053"/>
        <v>7205.03</v>
      </c>
      <c r="E2259" s="91">
        <f t="shared" si="1068"/>
        <v>7245.38</v>
      </c>
      <c r="F2259" s="92">
        <f t="shared" si="1069"/>
        <v>47077</v>
      </c>
      <c r="G2259" s="93">
        <f t="shared" si="1054"/>
        <v>5.6002542668107669E-3</v>
      </c>
      <c r="H2259" s="94">
        <f t="shared" si="1055"/>
        <v>47140</v>
      </c>
      <c r="I2259" s="94">
        <f t="shared" si="1056"/>
        <v>47140</v>
      </c>
      <c r="J2259" s="95">
        <f t="shared" si="1072"/>
        <v>21</v>
      </c>
      <c r="K2259" s="95">
        <f t="shared" si="1067"/>
        <v>18</v>
      </c>
      <c r="L2259" s="8">
        <f t="shared" si="1057"/>
        <v>1.0047983</v>
      </c>
      <c r="M2259" s="96">
        <f t="shared" si="1058"/>
        <v>1.0056002500000001</v>
      </c>
      <c r="N2259" s="96">
        <f t="shared" si="1059"/>
        <v>1.4410426080961645</v>
      </c>
      <c r="O2259" s="89">
        <f t="shared" si="1060"/>
        <v>1.4479571600000001</v>
      </c>
      <c r="P2259" s="89">
        <f t="shared" si="1061"/>
        <v>0</v>
      </c>
      <c r="Q2259" s="11">
        <f t="shared" si="1075"/>
        <v>0</v>
      </c>
      <c r="R2259" s="7">
        <f t="shared" si="1073"/>
        <v>0</v>
      </c>
      <c r="S2259" s="89">
        <f t="shared" si="1062"/>
        <v>0</v>
      </c>
      <c r="T2259" s="98">
        <f t="shared" si="1074"/>
        <v>8.5000000000000006E-2</v>
      </c>
      <c r="U2259" s="97">
        <f t="shared" si="1063"/>
        <v>122</v>
      </c>
      <c r="V2259" s="97">
        <v>252</v>
      </c>
      <c r="W2259" s="96">
        <f t="shared" si="1064"/>
        <v>1.0402853729999999</v>
      </c>
      <c r="X2259" s="89">
        <f t="shared" si="1065"/>
        <v>0</v>
      </c>
      <c r="Y2259" s="137">
        <f t="shared" si="1070"/>
        <v>0</v>
      </c>
      <c r="Z2259" s="99" t="str">
        <f t="shared" si="1076"/>
        <v>J=</v>
      </c>
      <c r="AA2259" s="94">
        <f t="shared" si="1077"/>
        <v>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071"/>
        <v>47136</v>
      </c>
      <c r="B2260" s="89">
        <f t="shared" si="1052"/>
        <v>0</v>
      </c>
      <c r="C2260" s="89">
        <f t="shared" si="1066"/>
        <v>3.1009221856947988E-9</v>
      </c>
      <c r="D2260" s="90">
        <f t="shared" si="1053"/>
        <v>7205.03</v>
      </c>
      <c r="E2260" s="91">
        <f t="shared" si="1068"/>
        <v>7245.38</v>
      </c>
      <c r="F2260" s="92">
        <f t="shared" si="1069"/>
        <v>47077</v>
      </c>
      <c r="G2260" s="93">
        <f t="shared" si="1054"/>
        <v>5.6002542668107669E-3</v>
      </c>
      <c r="H2260" s="94">
        <f t="shared" si="1055"/>
        <v>47140</v>
      </c>
      <c r="I2260" s="94">
        <f t="shared" si="1056"/>
        <v>47140</v>
      </c>
      <c r="J2260" s="95">
        <f t="shared" si="1072"/>
        <v>21</v>
      </c>
      <c r="K2260" s="95">
        <f t="shared" si="1067"/>
        <v>19</v>
      </c>
      <c r="L2260" s="8">
        <f t="shared" si="1057"/>
        <v>1.0050655399999999</v>
      </c>
      <c r="M2260" s="96">
        <f t="shared" si="1058"/>
        <v>1.0056002500000001</v>
      </c>
      <c r="N2260" s="96">
        <f t="shared" si="1059"/>
        <v>1.4410426080961645</v>
      </c>
      <c r="O2260" s="89">
        <f t="shared" si="1060"/>
        <v>1.44834226</v>
      </c>
      <c r="P2260" s="89">
        <f t="shared" si="1061"/>
        <v>0</v>
      </c>
      <c r="Q2260" s="11">
        <f t="shared" si="1075"/>
        <v>0</v>
      </c>
      <c r="R2260" s="7">
        <f t="shared" si="1073"/>
        <v>0</v>
      </c>
      <c r="S2260" s="89">
        <f t="shared" si="1062"/>
        <v>0</v>
      </c>
      <c r="T2260" s="98">
        <f t="shared" si="1074"/>
        <v>8.5000000000000006E-2</v>
      </c>
      <c r="U2260" s="97">
        <f t="shared" si="1063"/>
        <v>123</v>
      </c>
      <c r="V2260" s="97">
        <v>252</v>
      </c>
      <c r="W2260" s="96">
        <f t="shared" si="1064"/>
        <v>1.0406222000000001</v>
      </c>
      <c r="X2260" s="89">
        <f t="shared" si="1065"/>
        <v>0</v>
      </c>
      <c r="Y2260" s="137">
        <f t="shared" si="1070"/>
        <v>0</v>
      </c>
      <c r="Z2260" s="99" t="str">
        <f t="shared" si="1076"/>
        <v>J=</v>
      </c>
      <c r="AA2260" s="94">
        <f t="shared" si="1077"/>
        <v>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071"/>
        <v>47137</v>
      </c>
      <c r="B2261" s="89">
        <f t="shared" si="1052"/>
        <v>0</v>
      </c>
      <c r="C2261" s="89">
        <f t="shared" si="1066"/>
        <v>3.1009221856947988E-9</v>
      </c>
      <c r="D2261" s="90">
        <f t="shared" si="1053"/>
        <v>7205.03</v>
      </c>
      <c r="E2261" s="91">
        <f t="shared" si="1068"/>
        <v>7245.38</v>
      </c>
      <c r="F2261" s="92">
        <f t="shared" si="1069"/>
        <v>47077</v>
      </c>
      <c r="G2261" s="93">
        <f t="shared" si="1054"/>
        <v>5.6002542668107669E-3</v>
      </c>
      <c r="H2261" s="94">
        <f t="shared" si="1055"/>
        <v>47140</v>
      </c>
      <c r="I2261" s="94">
        <f t="shared" si="1056"/>
        <v>47140</v>
      </c>
      <c r="J2261" s="95">
        <f t="shared" si="1072"/>
        <v>21</v>
      </c>
      <c r="K2261" s="95">
        <f t="shared" si="1067"/>
        <v>20</v>
      </c>
      <c r="L2261" s="8">
        <f t="shared" si="1057"/>
        <v>1.00533286</v>
      </c>
      <c r="M2261" s="96">
        <f t="shared" si="1058"/>
        <v>1.0056002500000001</v>
      </c>
      <c r="N2261" s="96">
        <f t="shared" si="1059"/>
        <v>1.4410426080961645</v>
      </c>
      <c r="O2261" s="89">
        <f t="shared" si="1060"/>
        <v>1.4487274800000001</v>
      </c>
      <c r="P2261" s="89">
        <f t="shared" si="1061"/>
        <v>0</v>
      </c>
      <c r="Q2261" s="11">
        <f t="shared" si="1075"/>
        <v>0</v>
      </c>
      <c r="R2261" s="7">
        <f t="shared" si="1073"/>
        <v>0</v>
      </c>
      <c r="S2261" s="89">
        <f t="shared" si="1062"/>
        <v>0</v>
      </c>
      <c r="T2261" s="98">
        <f t="shared" si="1074"/>
        <v>8.5000000000000006E-2</v>
      </c>
      <c r="U2261" s="97">
        <f t="shared" si="1063"/>
        <v>124</v>
      </c>
      <c r="V2261" s="97">
        <v>252</v>
      </c>
      <c r="W2261" s="96">
        <f t="shared" si="1064"/>
        <v>1.040959135</v>
      </c>
      <c r="X2261" s="89">
        <f t="shared" si="1065"/>
        <v>0</v>
      </c>
      <c r="Y2261" s="137">
        <f t="shared" si="1070"/>
        <v>0</v>
      </c>
      <c r="Z2261" s="99" t="str">
        <f t="shared" si="1076"/>
        <v>J=</v>
      </c>
      <c r="AA2261" s="94">
        <f t="shared" si="1077"/>
        <v>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071"/>
        <v>47138</v>
      </c>
      <c r="B2262" s="89">
        <f t="shared" si="1052"/>
        <v>0</v>
      </c>
      <c r="C2262" s="89">
        <f t="shared" si="1066"/>
        <v>3.1009221856947988E-9</v>
      </c>
      <c r="D2262" s="90">
        <f t="shared" si="1053"/>
        <v>7205.03</v>
      </c>
      <c r="E2262" s="91">
        <f t="shared" si="1068"/>
        <v>7245.38</v>
      </c>
      <c r="F2262" s="92">
        <f t="shared" si="1069"/>
        <v>47077</v>
      </c>
      <c r="G2262" s="93">
        <f t="shared" si="1054"/>
        <v>5.6002542668107669E-3</v>
      </c>
      <c r="H2262" s="94">
        <f t="shared" si="1055"/>
        <v>47169</v>
      </c>
      <c r="I2262" s="94">
        <f t="shared" si="1056"/>
        <v>47140</v>
      </c>
      <c r="J2262" s="95">
        <f t="shared" si="1072"/>
        <v>21</v>
      </c>
      <c r="K2262" s="95">
        <f t="shared" si="1067"/>
        <v>21</v>
      </c>
      <c r="L2262" s="8">
        <f t="shared" si="1057"/>
        <v>1.0056002500000001</v>
      </c>
      <c r="M2262" s="96">
        <f t="shared" si="1058"/>
        <v>1.0056002500000001</v>
      </c>
      <c r="N2262" s="96">
        <f t="shared" si="1059"/>
        <v>1.4410426080961645</v>
      </c>
      <c r="O2262" s="89">
        <f t="shared" si="1060"/>
        <v>1.4491128</v>
      </c>
      <c r="P2262" s="89">
        <f t="shared" si="1061"/>
        <v>0</v>
      </c>
      <c r="Q2262" s="11">
        <f t="shared" si="1075"/>
        <v>0</v>
      </c>
      <c r="R2262" s="7">
        <f t="shared" si="1073"/>
        <v>0</v>
      </c>
      <c r="S2262" s="89">
        <f t="shared" si="1062"/>
        <v>0</v>
      </c>
      <c r="T2262" s="98">
        <f t="shared" si="1074"/>
        <v>8.5000000000000006E-2</v>
      </c>
      <c r="U2262" s="97">
        <f t="shared" si="1063"/>
        <v>125</v>
      </c>
      <c r="V2262" s="97">
        <v>252</v>
      </c>
      <c r="W2262" s="96">
        <f t="shared" si="1064"/>
        <v>1.0412961789999999</v>
      </c>
      <c r="X2262" s="89">
        <f t="shared" si="1065"/>
        <v>0</v>
      </c>
      <c r="Y2262" s="137">
        <f t="shared" si="1070"/>
        <v>0</v>
      </c>
      <c r="Z2262" s="99" t="str">
        <f t="shared" si="1076"/>
        <v>J=</v>
      </c>
      <c r="AA2262" s="94">
        <f t="shared" si="1077"/>
        <v>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071"/>
        <v>47139</v>
      </c>
      <c r="B2263" s="89">
        <f t="shared" si="1052"/>
        <v>0</v>
      </c>
      <c r="C2263" s="89">
        <f t="shared" si="1066"/>
        <v>3.1009221856947988E-9</v>
      </c>
      <c r="D2263" s="90">
        <f t="shared" si="1053"/>
        <v>7205.03</v>
      </c>
      <c r="E2263" s="91">
        <f t="shared" si="1068"/>
        <v>7245.38</v>
      </c>
      <c r="F2263" s="92">
        <f t="shared" si="1069"/>
        <v>47077</v>
      </c>
      <c r="G2263" s="93">
        <f t="shared" si="1054"/>
        <v>5.6002542668107669E-3</v>
      </c>
      <c r="H2263" s="94">
        <f t="shared" si="1055"/>
        <v>47169</v>
      </c>
      <c r="I2263" s="94">
        <f t="shared" si="1056"/>
        <v>47140</v>
      </c>
      <c r="J2263" s="95">
        <f t="shared" si="1072"/>
        <v>21</v>
      </c>
      <c r="K2263" s="95">
        <f t="shared" si="1067"/>
        <v>21</v>
      </c>
      <c r="L2263" s="8">
        <f t="shared" si="1057"/>
        <v>1.0056002500000001</v>
      </c>
      <c r="M2263" s="96">
        <f t="shared" si="1058"/>
        <v>1.0056002500000001</v>
      </c>
      <c r="N2263" s="96">
        <f t="shared" si="1059"/>
        <v>1.4410426080961645</v>
      </c>
      <c r="O2263" s="89">
        <f t="shared" si="1060"/>
        <v>1.4491128</v>
      </c>
      <c r="P2263" s="89">
        <f t="shared" si="1061"/>
        <v>0</v>
      </c>
      <c r="Q2263" s="11">
        <f t="shared" si="1075"/>
        <v>0</v>
      </c>
      <c r="R2263" s="7">
        <f t="shared" si="1073"/>
        <v>0</v>
      </c>
      <c r="S2263" s="89">
        <f t="shared" si="1062"/>
        <v>0</v>
      </c>
      <c r="T2263" s="98">
        <f t="shared" si="1074"/>
        <v>8.5000000000000006E-2</v>
      </c>
      <c r="U2263" s="97">
        <f t="shared" si="1063"/>
        <v>125</v>
      </c>
      <c r="V2263" s="97">
        <v>252</v>
      </c>
      <c r="W2263" s="96">
        <f t="shared" si="1064"/>
        <v>1.0412961789999999</v>
      </c>
      <c r="X2263" s="89">
        <f t="shared" si="1065"/>
        <v>0</v>
      </c>
      <c r="Y2263" s="137">
        <f t="shared" si="1070"/>
        <v>0</v>
      </c>
      <c r="Z2263" s="99" t="str">
        <f t="shared" si="1076"/>
        <v>J=</v>
      </c>
      <c r="AA2263" s="94">
        <f t="shared" si="1077"/>
        <v>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071"/>
        <v>47140</v>
      </c>
      <c r="B2264" s="89">
        <f t="shared" si="1052"/>
        <v>0</v>
      </c>
      <c r="C2264" s="89">
        <f t="shared" si="1066"/>
        <v>3.1009221856947988E-9</v>
      </c>
      <c r="D2264" s="90">
        <f t="shared" si="1053"/>
        <v>7205.03</v>
      </c>
      <c r="E2264" s="91">
        <f t="shared" si="1068"/>
        <v>7245.38</v>
      </c>
      <c r="F2264" s="92">
        <f t="shared" si="1069"/>
        <v>47077</v>
      </c>
      <c r="G2264" s="93">
        <f t="shared" si="1054"/>
        <v>5.6002542668107669E-3</v>
      </c>
      <c r="H2264" s="94">
        <f t="shared" si="1055"/>
        <v>47169</v>
      </c>
      <c r="I2264" s="94">
        <f t="shared" si="1056"/>
        <v>47140</v>
      </c>
      <c r="J2264" s="95">
        <f t="shared" si="1072"/>
        <v>21</v>
      </c>
      <c r="K2264" s="95">
        <f t="shared" si="1067"/>
        <v>21</v>
      </c>
      <c r="L2264" s="8">
        <f t="shared" si="1057"/>
        <v>1.0056002500000001</v>
      </c>
      <c r="M2264" s="96">
        <f t="shared" si="1058"/>
        <v>1.0056002500000001</v>
      </c>
      <c r="N2264" s="96">
        <f t="shared" si="1059"/>
        <v>1.4410426080961645</v>
      </c>
      <c r="O2264" s="89">
        <f t="shared" si="1060"/>
        <v>1.4491128</v>
      </c>
      <c r="P2264" s="89">
        <f t="shared" si="1061"/>
        <v>0</v>
      </c>
      <c r="Q2264" s="11">
        <f t="shared" si="1075"/>
        <v>0</v>
      </c>
      <c r="R2264" s="7">
        <f t="shared" si="1073"/>
        <v>0</v>
      </c>
      <c r="S2264" s="89">
        <f t="shared" si="1062"/>
        <v>0</v>
      </c>
      <c r="T2264" s="98">
        <f t="shared" si="1074"/>
        <v>8.5000000000000006E-2</v>
      </c>
      <c r="U2264" s="97">
        <f t="shared" si="1063"/>
        <v>125</v>
      </c>
      <c r="V2264" s="97">
        <v>252</v>
      </c>
      <c r="W2264" s="96">
        <f t="shared" si="1064"/>
        <v>1.0412961789999999</v>
      </c>
      <c r="X2264" s="89">
        <f t="shared" si="1065"/>
        <v>0</v>
      </c>
      <c r="Y2264" s="137">
        <f t="shared" si="1070"/>
        <v>0</v>
      </c>
      <c r="Z2264" s="99" t="str">
        <f t="shared" si="1076"/>
        <v>J=</v>
      </c>
      <c r="AA2264" s="94">
        <f t="shared" si="1077"/>
        <v>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071"/>
        <v>47141</v>
      </c>
      <c r="B2265" s="89">
        <f t="shared" si="1052"/>
        <v>0</v>
      </c>
      <c r="C2265" s="89">
        <f t="shared" si="1066"/>
        <v>3.1009221856947988E-9</v>
      </c>
      <c r="D2265" s="90">
        <f t="shared" si="1053"/>
        <v>7205.03</v>
      </c>
      <c r="E2265" s="91">
        <f t="shared" si="1068"/>
        <v>7245.38</v>
      </c>
      <c r="F2265" s="92">
        <f t="shared" si="1069"/>
        <v>47109</v>
      </c>
      <c r="G2265" s="93">
        <f t="shared" si="1054"/>
        <v>5.6002542668107669E-3</v>
      </c>
      <c r="H2265" s="94">
        <f t="shared" si="1055"/>
        <v>47169</v>
      </c>
      <c r="I2265" s="94">
        <f t="shared" si="1056"/>
        <v>47169</v>
      </c>
      <c r="J2265" s="95">
        <f t="shared" si="1072"/>
        <v>19</v>
      </c>
      <c r="K2265" s="95">
        <f t="shared" si="1067"/>
        <v>1</v>
      </c>
      <c r="L2265" s="8">
        <f t="shared" si="1057"/>
        <v>1.00029397</v>
      </c>
      <c r="M2265" s="96">
        <f t="shared" si="1058"/>
        <v>1.0056002500000001</v>
      </c>
      <c r="N2265" s="96">
        <f t="shared" si="1059"/>
        <v>1.4491128069621551</v>
      </c>
      <c r="O2265" s="89">
        <f t="shared" si="1060"/>
        <v>1.4495388</v>
      </c>
      <c r="P2265" s="89">
        <f t="shared" si="1061"/>
        <v>0</v>
      </c>
      <c r="Q2265" s="11">
        <f t="shared" si="1075"/>
        <v>0</v>
      </c>
      <c r="R2265" s="7">
        <f t="shared" si="1073"/>
        <v>0</v>
      </c>
      <c r="S2265" s="89">
        <f t="shared" si="1062"/>
        <v>0</v>
      </c>
      <c r="T2265" s="98">
        <f t="shared" si="1074"/>
        <v>8.5000000000000006E-2</v>
      </c>
      <c r="U2265" s="97">
        <f t="shared" si="1063"/>
        <v>126</v>
      </c>
      <c r="V2265" s="97">
        <v>252</v>
      </c>
      <c r="W2265" s="96">
        <f t="shared" si="1064"/>
        <v>1.0416333330000001</v>
      </c>
      <c r="X2265" s="89">
        <f t="shared" si="1065"/>
        <v>0</v>
      </c>
      <c r="Y2265" s="137">
        <f t="shared" si="1070"/>
        <v>0</v>
      </c>
      <c r="Z2265" s="99" t="str">
        <f t="shared" si="1076"/>
        <v>J=</v>
      </c>
      <c r="AA2265" s="94">
        <f t="shared" si="1077"/>
        <v>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071"/>
        <v>47142</v>
      </c>
      <c r="B2266" s="89">
        <f t="shared" si="1052"/>
        <v>0</v>
      </c>
      <c r="C2266" s="89">
        <f t="shared" si="1066"/>
        <v>3.1009221856947988E-9</v>
      </c>
      <c r="D2266" s="90">
        <f t="shared" si="1053"/>
        <v>7205.03</v>
      </c>
      <c r="E2266" s="91">
        <f t="shared" si="1068"/>
        <v>7245.38</v>
      </c>
      <c r="F2266" s="92">
        <f t="shared" si="1069"/>
        <v>47109</v>
      </c>
      <c r="G2266" s="93">
        <f t="shared" si="1054"/>
        <v>5.6002542668107669E-3</v>
      </c>
      <c r="H2266" s="94">
        <f t="shared" si="1055"/>
        <v>47169</v>
      </c>
      <c r="I2266" s="94">
        <f t="shared" si="1056"/>
        <v>47169</v>
      </c>
      <c r="J2266" s="95">
        <f t="shared" si="1072"/>
        <v>19</v>
      </c>
      <c r="K2266" s="95">
        <f t="shared" si="1067"/>
        <v>2</v>
      </c>
      <c r="L2266" s="8">
        <f t="shared" si="1057"/>
        <v>1.0005880199999999</v>
      </c>
      <c r="M2266" s="96">
        <f t="shared" si="1058"/>
        <v>1.0056002500000001</v>
      </c>
      <c r="N2266" s="96">
        <f t="shared" si="1059"/>
        <v>1.4491128069621551</v>
      </c>
      <c r="O2266" s="89">
        <f t="shared" si="1060"/>
        <v>1.4499649100000001</v>
      </c>
      <c r="P2266" s="89">
        <f t="shared" si="1061"/>
        <v>0</v>
      </c>
      <c r="Q2266" s="11">
        <f t="shared" si="1075"/>
        <v>0</v>
      </c>
      <c r="R2266" s="7">
        <f t="shared" si="1073"/>
        <v>0</v>
      </c>
      <c r="S2266" s="89">
        <f t="shared" si="1062"/>
        <v>0</v>
      </c>
      <c r="T2266" s="98">
        <f t="shared" si="1074"/>
        <v>8.5000000000000006E-2</v>
      </c>
      <c r="U2266" s="97">
        <f t="shared" si="1063"/>
        <v>127</v>
      </c>
      <c r="V2266" s="97">
        <v>252</v>
      </c>
      <c r="W2266" s="96">
        <f t="shared" si="1064"/>
        <v>1.041970595</v>
      </c>
      <c r="X2266" s="89">
        <f t="shared" si="1065"/>
        <v>0</v>
      </c>
      <c r="Y2266" s="137">
        <f t="shared" si="1070"/>
        <v>0</v>
      </c>
      <c r="Z2266" s="99" t="str">
        <f t="shared" si="1076"/>
        <v>J=</v>
      </c>
      <c r="AA2266" s="94">
        <f t="shared" si="1077"/>
        <v>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071"/>
        <v>47143</v>
      </c>
      <c r="B2267" s="89">
        <f t="shared" si="1052"/>
        <v>0</v>
      </c>
      <c r="C2267" s="89">
        <f t="shared" si="1066"/>
        <v>3.1009221856947988E-9</v>
      </c>
      <c r="D2267" s="90">
        <f t="shared" si="1053"/>
        <v>7205.03</v>
      </c>
      <c r="E2267" s="91">
        <f t="shared" si="1068"/>
        <v>7245.38</v>
      </c>
      <c r="F2267" s="92">
        <f t="shared" si="1069"/>
        <v>47109</v>
      </c>
      <c r="G2267" s="93">
        <f t="shared" si="1054"/>
        <v>5.6002542668107669E-3</v>
      </c>
      <c r="H2267" s="94">
        <f t="shared" si="1055"/>
        <v>47169</v>
      </c>
      <c r="I2267" s="94">
        <f t="shared" si="1056"/>
        <v>47169</v>
      </c>
      <c r="J2267" s="95">
        <f t="shared" si="1072"/>
        <v>19</v>
      </c>
      <c r="K2267" s="95">
        <f t="shared" si="1067"/>
        <v>3</v>
      </c>
      <c r="L2267" s="8">
        <f t="shared" si="1057"/>
        <v>1.0008821699999999</v>
      </c>
      <c r="M2267" s="96">
        <f t="shared" si="1058"/>
        <v>1.0056002500000001</v>
      </c>
      <c r="N2267" s="96">
        <f t="shared" si="1059"/>
        <v>1.4491128069621551</v>
      </c>
      <c r="O2267" s="89">
        <f t="shared" si="1060"/>
        <v>1.4503911700000001</v>
      </c>
      <c r="P2267" s="89">
        <f t="shared" si="1061"/>
        <v>0</v>
      </c>
      <c r="Q2267" s="11">
        <f t="shared" si="1075"/>
        <v>0</v>
      </c>
      <c r="R2267" s="7">
        <f t="shared" si="1073"/>
        <v>0</v>
      </c>
      <c r="S2267" s="89">
        <f t="shared" si="1062"/>
        <v>0</v>
      </c>
      <c r="T2267" s="98">
        <f t="shared" si="1074"/>
        <v>8.5000000000000006E-2</v>
      </c>
      <c r="U2267" s="97">
        <f t="shared" si="1063"/>
        <v>128</v>
      </c>
      <c r="V2267" s="97">
        <v>252</v>
      </c>
      <c r="W2267" s="96">
        <f t="shared" si="1064"/>
        <v>1.0423079669999999</v>
      </c>
      <c r="X2267" s="89">
        <f t="shared" si="1065"/>
        <v>0</v>
      </c>
      <c r="Y2267" s="137">
        <f t="shared" si="1070"/>
        <v>0</v>
      </c>
      <c r="Z2267" s="99" t="str">
        <f t="shared" si="1076"/>
        <v>J=</v>
      </c>
      <c r="AA2267" s="94">
        <f t="shared" si="1077"/>
        <v>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071"/>
        <v>47144</v>
      </c>
      <c r="B2268" s="89">
        <f t="shared" si="1052"/>
        <v>0</v>
      </c>
      <c r="C2268" s="89">
        <f t="shared" si="1066"/>
        <v>3.1009221856947988E-9</v>
      </c>
      <c r="D2268" s="90">
        <f t="shared" si="1053"/>
        <v>7205.03</v>
      </c>
      <c r="E2268" s="91">
        <f t="shared" si="1068"/>
        <v>7245.38</v>
      </c>
      <c r="F2268" s="92">
        <f t="shared" si="1069"/>
        <v>47109</v>
      </c>
      <c r="G2268" s="93">
        <f t="shared" si="1054"/>
        <v>5.6002542668107669E-3</v>
      </c>
      <c r="H2268" s="94">
        <f t="shared" si="1055"/>
        <v>47169</v>
      </c>
      <c r="I2268" s="94">
        <f t="shared" si="1056"/>
        <v>47169</v>
      </c>
      <c r="J2268" s="95">
        <f t="shared" si="1072"/>
        <v>19</v>
      </c>
      <c r="K2268" s="95">
        <f t="shared" si="1067"/>
        <v>4</v>
      </c>
      <c r="L2268" s="8">
        <f t="shared" si="1057"/>
        <v>1.0011764000000001</v>
      </c>
      <c r="M2268" s="96">
        <f t="shared" si="1058"/>
        <v>1.0056002500000001</v>
      </c>
      <c r="N2268" s="96">
        <f t="shared" si="1059"/>
        <v>1.4491128069621551</v>
      </c>
      <c r="O2268" s="89">
        <f t="shared" si="1060"/>
        <v>1.4508175400000001</v>
      </c>
      <c r="P2268" s="89">
        <f t="shared" si="1061"/>
        <v>0</v>
      </c>
      <c r="Q2268" s="11">
        <f t="shared" si="1075"/>
        <v>0</v>
      </c>
      <c r="R2268" s="7">
        <f t="shared" si="1073"/>
        <v>0</v>
      </c>
      <c r="S2268" s="89">
        <f t="shared" si="1062"/>
        <v>0</v>
      </c>
      <c r="T2268" s="98">
        <f t="shared" si="1074"/>
        <v>8.5000000000000006E-2</v>
      </c>
      <c r="U2268" s="97">
        <f t="shared" si="1063"/>
        <v>129</v>
      </c>
      <c r="V2268" s="97">
        <v>252</v>
      </c>
      <c r="W2268" s="96">
        <f t="shared" si="1064"/>
        <v>1.042645448</v>
      </c>
      <c r="X2268" s="89">
        <f t="shared" si="1065"/>
        <v>0</v>
      </c>
      <c r="Y2268" s="137">
        <f t="shared" si="1070"/>
        <v>0</v>
      </c>
      <c r="Z2268" s="99" t="str">
        <f t="shared" si="1076"/>
        <v>J=</v>
      </c>
      <c r="AA2268" s="94">
        <f t="shared" si="1077"/>
        <v>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071"/>
        <v>47145</v>
      </c>
      <c r="B2269" s="89">
        <f t="shared" si="1052"/>
        <v>0</v>
      </c>
      <c r="C2269" s="89">
        <f t="shared" si="1066"/>
        <v>3.1009221856947988E-9</v>
      </c>
      <c r="D2269" s="90">
        <f t="shared" si="1053"/>
        <v>7205.03</v>
      </c>
      <c r="E2269" s="91">
        <f t="shared" si="1068"/>
        <v>7245.38</v>
      </c>
      <c r="F2269" s="92">
        <f t="shared" si="1069"/>
        <v>47109</v>
      </c>
      <c r="G2269" s="93">
        <f t="shared" si="1054"/>
        <v>5.6002542668107669E-3</v>
      </c>
      <c r="H2269" s="94">
        <f t="shared" si="1055"/>
        <v>47169</v>
      </c>
      <c r="I2269" s="94">
        <f t="shared" si="1056"/>
        <v>47169</v>
      </c>
      <c r="J2269" s="95">
        <f t="shared" si="1072"/>
        <v>19</v>
      </c>
      <c r="K2269" s="95">
        <f t="shared" si="1067"/>
        <v>5</v>
      </c>
      <c r="L2269" s="8">
        <f t="shared" si="1057"/>
        <v>1.0014707199999999</v>
      </c>
      <c r="M2269" s="96">
        <f t="shared" si="1058"/>
        <v>1.0056002500000001</v>
      </c>
      <c r="N2269" s="96">
        <f t="shared" si="1059"/>
        <v>1.4491128069621551</v>
      </c>
      <c r="O2269" s="89">
        <f t="shared" si="1060"/>
        <v>1.45124404</v>
      </c>
      <c r="P2269" s="89">
        <f t="shared" si="1061"/>
        <v>0</v>
      </c>
      <c r="Q2269" s="11">
        <f t="shared" si="1075"/>
        <v>0</v>
      </c>
      <c r="R2269" s="7">
        <f t="shared" si="1073"/>
        <v>0</v>
      </c>
      <c r="S2269" s="89">
        <f t="shared" si="1062"/>
        <v>0</v>
      </c>
      <c r="T2269" s="98">
        <f t="shared" si="1074"/>
        <v>8.5000000000000006E-2</v>
      </c>
      <c r="U2269" s="97">
        <f t="shared" si="1063"/>
        <v>130</v>
      </c>
      <c r="V2269" s="97">
        <v>252</v>
      </c>
      <c r="W2269" s="96">
        <f t="shared" si="1064"/>
        <v>1.0429830389999999</v>
      </c>
      <c r="X2269" s="89">
        <f t="shared" si="1065"/>
        <v>0</v>
      </c>
      <c r="Y2269" s="137">
        <f t="shared" si="1070"/>
        <v>0</v>
      </c>
      <c r="Z2269" s="99" t="str">
        <f t="shared" si="1076"/>
        <v>J=</v>
      </c>
      <c r="AA2269" s="94">
        <f t="shared" si="1077"/>
        <v>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071"/>
        <v>47146</v>
      </c>
      <c r="B2270" s="89">
        <f t="shared" si="1052"/>
        <v>0</v>
      </c>
      <c r="C2270" s="89">
        <f t="shared" si="1066"/>
        <v>3.1009221856947988E-9</v>
      </c>
      <c r="D2270" s="90">
        <f t="shared" si="1053"/>
        <v>7205.03</v>
      </c>
      <c r="E2270" s="91">
        <f t="shared" si="1068"/>
        <v>7245.38</v>
      </c>
      <c r="F2270" s="92">
        <f t="shared" si="1069"/>
        <v>47109</v>
      </c>
      <c r="G2270" s="93">
        <f t="shared" si="1054"/>
        <v>5.6002542668107669E-3</v>
      </c>
      <c r="H2270" s="94">
        <f t="shared" si="1055"/>
        <v>47169</v>
      </c>
      <c r="I2270" s="94">
        <f t="shared" si="1056"/>
        <v>47169</v>
      </c>
      <c r="J2270" s="95">
        <f t="shared" si="1072"/>
        <v>19</v>
      </c>
      <c r="K2270" s="95">
        <f t="shared" si="1067"/>
        <v>5</v>
      </c>
      <c r="L2270" s="8">
        <f t="shared" si="1057"/>
        <v>1.0014707199999999</v>
      </c>
      <c r="M2270" s="96">
        <f t="shared" si="1058"/>
        <v>1.0056002500000001</v>
      </c>
      <c r="N2270" s="96">
        <f t="shared" si="1059"/>
        <v>1.4491128069621551</v>
      </c>
      <c r="O2270" s="89">
        <f t="shared" si="1060"/>
        <v>1.45124404</v>
      </c>
      <c r="P2270" s="89">
        <f t="shared" si="1061"/>
        <v>0</v>
      </c>
      <c r="Q2270" s="11">
        <f t="shared" si="1075"/>
        <v>0</v>
      </c>
      <c r="R2270" s="7">
        <f t="shared" si="1073"/>
        <v>0</v>
      </c>
      <c r="S2270" s="89">
        <f t="shared" si="1062"/>
        <v>0</v>
      </c>
      <c r="T2270" s="98">
        <f t="shared" si="1074"/>
        <v>8.5000000000000006E-2</v>
      </c>
      <c r="U2270" s="97">
        <f t="shared" si="1063"/>
        <v>130</v>
      </c>
      <c r="V2270" s="97">
        <v>252</v>
      </c>
      <c r="W2270" s="96">
        <f t="shared" si="1064"/>
        <v>1.0429830389999999</v>
      </c>
      <c r="X2270" s="89">
        <f t="shared" si="1065"/>
        <v>0</v>
      </c>
      <c r="Y2270" s="137">
        <f t="shared" si="1070"/>
        <v>0</v>
      </c>
      <c r="Z2270" s="99" t="str">
        <f t="shared" si="1076"/>
        <v>J=</v>
      </c>
      <c r="AA2270" s="94">
        <f t="shared" si="1077"/>
        <v>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071"/>
        <v>47147</v>
      </c>
      <c r="B2271" s="89">
        <f t="shared" si="1052"/>
        <v>0</v>
      </c>
      <c r="C2271" s="89">
        <f t="shared" si="1066"/>
        <v>3.1009221856947988E-9</v>
      </c>
      <c r="D2271" s="90">
        <f t="shared" si="1053"/>
        <v>7205.03</v>
      </c>
      <c r="E2271" s="91">
        <f t="shared" si="1068"/>
        <v>7245.38</v>
      </c>
      <c r="F2271" s="92">
        <f t="shared" si="1069"/>
        <v>47109</v>
      </c>
      <c r="G2271" s="93">
        <f t="shared" si="1054"/>
        <v>5.6002542668107669E-3</v>
      </c>
      <c r="H2271" s="94">
        <f t="shared" si="1055"/>
        <v>47169</v>
      </c>
      <c r="I2271" s="94">
        <f t="shared" si="1056"/>
        <v>47169</v>
      </c>
      <c r="J2271" s="95">
        <f t="shared" si="1072"/>
        <v>19</v>
      </c>
      <c r="K2271" s="95">
        <f t="shared" si="1067"/>
        <v>5</v>
      </c>
      <c r="L2271" s="8">
        <f t="shared" si="1057"/>
        <v>1.0014707199999999</v>
      </c>
      <c r="M2271" s="96">
        <f t="shared" si="1058"/>
        <v>1.0056002500000001</v>
      </c>
      <c r="N2271" s="96">
        <f t="shared" si="1059"/>
        <v>1.4491128069621551</v>
      </c>
      <c r="O2271" s="89">
        <f t="shared" si="1060"/>
        <v>1.45124404</v>
      </c>
      <c r="P2271" s="89">
        <f t="shared" si="1061"/>
        <v>0</v>
      </c>
      <c r="Q2271" s="11">
        <f t="shared" si="1075"/>
        <v>0</v>
      </c>
      <c r="R2271" s="7">
        <f t="shared" si="1073"/>
        <v>0</v>
      </c>
      <c r="S2271" s="89">
        <f t="shared" si="1062"/>
        <v>0</v>
      </c>
      <c r="T2271" s="98">
        <f t="shared" si="1074"/>
        <v>8.5000000000000006E-2</v>
      </c>
      <c r="U2271" s="97">
        <f t="shared" si="1063"/>
        <v>130</v>
      </c>
      <c r="V2271" s="97">
        <v>252</v>
      </c>
      <c r="W2271" s="96">
        <f t="shared" si="1064"/>
        <v>1.0429830389999999</v>
      </c>
      <c r="X2271" s="89">
        <f t="shared" si="1065"/>
        <v>0</v>
      </c>
      <c r="Y2271" s="137">
        <f t="shared" si="1070"/>
        <v>0</v>
      </c>
      <c r="Z2271" s="99" t="str">
        <f t="shared" si="1076"/>
        <v>J=</v>
      </c>
      <c r="AA2271" s="94">
        <f t="shared" si="1077"/>
        <v>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071"/>
        <v>47148</v>
      </c>
      <c r="B2272" s="89">
        <f t="shared" si="1052"/>
        <v>0</v>
      </c>
      <c r="C2272" s="89">
        <f t="shared" si="1066"/>
        <v>3.1009221856947988E-9</v>
      </c>
      <c r="D2272" s="90">
        <f t="shared" si="1053"/>
        <v>7205.03</v>
      </c>
      <c r="E2272" s="91">
        <f t="shared" si="1068"/>
        <v>7245.38</v>
      </c>
      <c r="F2272" s="92">
        <f t="shared" si="1069"/>
        <v>47109</v>
      </c>
      <c r="G2272" s="93">
        <f t="shared" si="1054"/>
        <v>5.6002542668107669E-3</v>
      </c>
      <c r="H2272" s="94">
        <f t="shared" si="1055"/>
        <v>47169</v>
      </c>
      <c r="I2272" s="94">
        <f t="shared" si="1056"/>
        <v>47169</v>
      </c>
      <c r="J2272" s="95">
        <f t="shared" si="1072"/>
        <v>19</v>
      </c>
      <c r="K2272" s="95">
        <f t="shared" si="1067"/>
        <v>6</v>
      </c>
      <c r="L2272" s="8">
        <f t="shared" si="1057"/>
        <v>1.00176512</v>
      </c>
      <c r="M2272" s="96">
        <f t="shared" si="1058"/>
        <v>1.0056002500000001</v>
      </c>
      <c r="N2272" s="96">
        <f t="shared" si="1059"/>
        <v>1.4491128069621551</v>
      </c>
      <c r="O2272" s="89">
        <f t="shared" si="1060"/>
        <v>1.45167066</v>
      </c>
      <c r="P2272" s="89">
        <f t="shared" si="1061"/>
        <v>0</v>
      </c>
      <c r="Q2272" s="11">
        <f t="shared" si="1075"/>
        <v>0</v>
      </c>
      <c r="R2272" s="7">
        <f t="shared" si="1073"/>
        <v>0</v>
      </c>
      <c r="S2272" s="89">
        <f t="shared" si="1062"/>
        <v>0</v>
      </c>
      <c r="T2272" s="98">
        <f t="shared" si="1074"/>
        <v>8.5000000000000006E-2</v>
      </c>
      <c r="U2272" s="97">
        <f t="shared" si="1063"/>
        <v>131</v>
      </c>
      <c r="V2272" s="97">
        <v>252</v>
      </c>
      <c r="W2272" s="96">
        <f t="shared" si="1064"/>
        <v>1.043320738</v>
      </c>
      <c r="X2272" s="89">
        <f t="shared" si="1065"/>
        <v>0</v>
      </c>
      <c r="Y2272" s="137">
        <f t="shared" si="1070"/>
        <v>0</v>
      </c>
      <c r="Z2272" s="99" t="str">
        <f t="shared" si="1076"/>
        <v>J=</v>
      </c>
      <c r="AA2272" s="94">
        <f t="shared" si="1077"/>
        <v>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071"/>
        <v>47149</v>
      </c>
      <c r="B2273" s="89">
        <f t="shared" si="1052"/>
        <v>0</v>
      </c>
      <c r="C2273" s="89">
        <f t="shared" si="1066"/>
        <v>3.1009221856947988E-9</v>
      </c>
      <c r="D2273" s="90">
        <f t="shared" si="1053"/>
        <v>7205.03</v>
      </c>
      <c r="E2273" s="91">
        <f t="shared" si="1068"/>
        <v>7245.38</v>
      </c>
      <c r="F2273" s="92">
        <f t="shared" si="1069"/>
        <v>47109</v>
      </c>
      <c r="G2273" s="93">
        <f t="shared" si="1054"/>
        <v>5.6002542668107669E-3</v>
      </c>
      <c r="H2273" s="94">
        <f t="shared" si="1055"/>
        <v>47169</v>
      </c>
      <c r="I2273" s="94">
        <f t="shared" si="1056"/>
        <v>47169</v>
      </c>
      <c r="J2273" s="95">
        <f t="shared" si="1072"/>
        <v>19</v>
      </c>
      <c r="K2273" s="95">
        <f t="shared" si="1067"/>
        <v>7</v>
      </c>
      <c r="L2273" s="8">
        <f t="shared" si="1057"/>
        <v>1.0020596100000001</v>
      </c>
      <c r="M2273" s="96">
        <f t="shared" si="1058"/>
        <v>1.0056002500000001</v>
      </c>
      <c r="N2273" s="96">
        <f t="shared" si="1059"/>
        <v>1.4491128069621551</v>
      </c>
      <c r="O2273" s="89">
        <f t="shared" si="1060"/>
        <v>1.4520974099999999</v>
      </c>
      <c r="P2273" s="89">
        <f t="shared" si="1061"/>
        <v>0</v>
      </c>
      <c r="Q2273" s="11">
        <f t="shared" si="1075"/>
        <v>0</v>
      </c>
      <c r="R2273" s="7">
        <f t="shared" si="1073"/>
        <v>0</v>
      </c>
      <c r="S2273" s="89">
        <f t="shared" si="1062"/>
        <v>0</v>
      </c>
      <c r="T2273" s="98">
        <f t="shared" si="1074"/>
        <v>8.5000000000000006E-2</v>
      </c>
      <c r="U2273" s="97">
        <f t="shared" si="1063"/>
        <v>132</v>
      </c>
      <c r="V2273" s="97">
        <v>252</v>
      </c>
      <c r="W2273" s="96">
        <f t="shared" si="1064"/>
        <v>1.0436585469999999</v>
      </c>
      <c r="X2273" s="89">
        <f t="shared" si="1065"/>
        <v>0</v>
      </c>
      <c r="Y2273" s="137">
        <f t="shared" si="1070"/>
        <v>0</v>
      </c>
      <c r="Z2273" s="99" t="str">
        <f t="shared" si="1076"/>
        <v>J=</v>
      </c>
      <c r="AA2273" s="94">
        <f t="shared" si="1077"/>
        <v>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071"/>
        <v>47150</v>
      </c>
      <c r="B2274" s="89">
        <f t="shared" ref="B2274:B2337" si="1078">(P2274+X2274)</f>
        <v>0</v>
      </c>
      <c r="C2274" s="89">
        <f t="shared" si="1066"/>
        <v>3.1009221856947988E-9</v>
      </c>
      <c r="D2274" s="90">
        <f t="shared" ref="D2274:D2337" si="1079">IF(E2274=E2273,D2273,E2273)</f>
        <v>7205.03</v>
      </c>
      <c r="E2274" s="91">
        <f t="shared" si="1068"/>
        <v>7245.38</v>
      </c>
      <c r="F2274" s="92">
        <f t="shared" si="1069"/>
        <v>47109</v>
      </c>
      <c r="G2274" s="93">
        <f t="shared" ref="G2274:G2337" si="1080">(E2274/D2274)-1</f>
        <v>5.6002542668107669E-3</v>
      </c>
      <c r="H2274" s="94">
        <f t="shared" ref="H2274:H2337" si="1081">IF(DAY(A2274)=H$9,VLOOKUP(A2274,AH$118:AN$450,4),H2273)</f>
        <v>47169</v>
      </c>
      <c r="I2274" s="94">
        <f t="shared" ref="I2274:I2337" si="1082">IF(A2274&gt;I2273,H2274,I2273)</f>
        <v>47169</v>
      </c>
      <c r="J2274" s="95">
        <f t="shared" si="1072"/>
        <v>19</v>
      </c>
      <c r="K2274" s="95">
        <f t="shared" si="1067"/>
        <v>8</v>
      </c>
      <c r="L2274" s="8">
        <f t="shared" ref="L2274:L2337" si="1083">IF(E2274&lt;D2274,1,TRUNC((E2274/D2274)^TRUNC((K2274/J2274),9),8))</f>
        <v>1.0023541899999999</v>
      </c>
      <c r="M2274" s="96">
        <f t="shared" ref="M2274:M2337" si="1084">IF(I2274&gt;I2273,L2273,M2273)</f>
        <v>1.0056002500000001</v>
      </c>
      <c r="N2274" s="96">
        <f t="shared" ref="N2274:N2337" si="1085">IF(I2274&gt;I2273,N2273*M2274,N2273)</f>
        <v>1.4491128069621551</v>
      </c>
      <c r="O2274" s="89">
        <f t="shared" ref="O2274:O2337" si="1086">TRUNC(TRUNC((L2274*N2274),15),8)</f>
        <v>1.4525242899999999</v>
      </c>
      <c r="P2274" s="89">
        <f t="shared" ref="P2274:P2337" si="1087">TRUNC(C2274*O2274,8)</f>
        <v>0</v>
      </c>
      <c r="Q2274" s="11">
        <f t="shared" si="1075"/>
        <v>0</v>
      </c>
      <c r="R2274" s="7">
        <f t="shared" si="1073"/>
        <v>0</v>
      </c>
      <c r="S2274" s="89">
        <f t="shared" ref="S2274:S2337" si="1088">IF(R2274&gt;0,TRUNC(R2274*P2274,8),0)</f>
        <v>0</v>
      </c>
      <c r="T2274" s="98">
        <f t="shared" si="1074"/>
        <v>8.5000000000000006E-2</v>
      </c>
      <c r="U2274" s="97">
        <f t="shared" ref="U2274:U2337" si="1089">IF(Q2273&gt;0,1,IF(K2274=K2273,U2273,U2273+1))</f>
        <v>133</v>
      </c>
      <c r="V2274" s="97">
        <v>252</v>
      </c>
      <c r="W2274" s="96">
        <f t="shared" ref="W2274:W2337" si="1090">ROUND((1+T2274)^TRUNC((U2274/V2274),9),9)</f>
        <v>1.0439964660000001</v>
      </c>
      <c r="X2274" s="89">
        <f t="shared" ref="X2274:X2337" si="1091">TRUNC((P2274*(W2274-1)),8)</f>
        <v>0</v>
      </c>
      <c r="Y2274" s="137">
        <f t="shared" si="1070"/>
        <v>0</v>
      </c>
      <c r="Z2274" s="99" t="str">
        <f t="shared" si="1076"/>
        <v>J=</v>
      </c>
      <c r="AA2274" s="94">
        <f t="shared" si="1077"/>
        <v>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071"/>
        <v>47151</v>
      </c>
      <c r="B2275" s="89">
        <f t="shared" si="1078"/>
        <v>0</v>
      </c>
      <c r="C2275" s="89">
        <f t="shared" si="1066"/>
        <v>3.1009221856947988E-9</v>
      </c>
      <c r="D2275" s="90">
        <f t="shared" si="1079"/>
        <v>7205.03</v>
      </c>
      <c r="E2275" s="91">
        <f t="shared" si="1068"/>
        <v>7245.38</v>
      </c>
      <c r="F2275" s="92">
        <f t="shared" si="1069"/>
        <v>47109</v>
      </c>
      <c r="G2275" s="93">
        <f t="shared" si="1080"/>
        <v>5.6002542668107669E-3</v>
      </c>
      <c r="H2275" s="94">
        <f t="shared" si="1081"/>
        <v>47169</v>
      </c>
      <c r="I2275" s="94">
        <f t="shared" si="1082"/>
        <v>47169</v>
      </c>
      <c r="J2275" s="95">
        <f t="shared" si="1072"/>
        <v>19</v>
      </c>
      <c r="K2275" s="95">
        <f t="shared" si="1067"/>
        <v>9</v>
      </c>
      <c r="L2275" s="8">
        <f t="shared" si="1083"/>
        <v>1.0026488499999999</v>
      </c>
      <c r="M2275" s="96">
        <f t="shared" si="1084"/>
        <v>1.0056002500000001</v>
      </c>
      <c r="N2275" s="96">
        <f t="shared" si="1085"/>
        <v>1.4491128069621551</v>
      </c>
      <c r="O2275" s="89">
        <f t="shared" si="1086"/>
        <v>1.45295128</v>
      </c>
      <c r="P2275" s="89">
        <f t="shared" si="1087"/>
        <v>0</v>
      </c>
      <c r="Q2275" s="11">
        <f t="shared" si="1075"/>
        <v>0</v>
      </c>
      <c r="R2275" s="7">
        <f t="shared" si="1073"/>
        <v>0</v>
      </c>
      <c r="S2275" s="89">
        <f t="shared" si="1088"/>
        <v>0</v>
      </c>
      <c r="T2275" s="98">
        <f t="shared" si="1074"/>
        <v>8.5000000000000006E-2</v>
      </c>
      <c r="U2275" s="97">
        <f t="shared" si="1089"/>
        <v>134</v>
      </c>
      <c r="V2275" s="97">
        <v>252</v>
      </c>
      <c r="W2275" s="96">
        <f t="shared" si="1090"/>
        <v>1.0443344939999999</v>
      </c>
      <c r="X2275" s="89">
        <f t="shared" si="1091"/>
        <v>0</v>
      </c>
      <c r="Y2275" s="137">
        <f t="shared" si="1070"/>
        <v>0</v>
      </c>
      <c r="Z2275" s="99" t="str">
        <f t="shared" si="1076"/>
        <v>J=</v>
      </c>
      <c r="AA2275" s="94">
        <f t="shared" si="1077"/>
        <v>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071"/>
        <v>47152</v>
      </c>
      <c r="B2276" s="89">
        <f t="shared" si="1078"/>
        <v>0</v>
      </c>
      <c r="C2276" s="89">
        <f t="shared" si="1066"/>
        <v>3.1009221856947988E-9</v>
      </c>
      <c r="D2276" s="90">
        <f t="shared" si="1079"/>
        <v>7205.03</v>
      </c>
      <c r="E2276" s="91">
        <f t="shared" si="1068"/>
        <v>7245.38</v>
      </c>
      <c r="F2276" s="92">
        <f t="shared" si="1069"/>
        <v>47109</v>
      </c>
      <c r="G2276" s="93">
        <f t="shared" si="1080"/>
        <v>5.6002542668107669E-3</v>
      </c>
      <c r="H2276" s="94">
        <f t="shared" si="1081"/>
        <v>47169</v>
      </c>
      <c r="I2276" s="94">
        <f t="shared" si="1082"/>
        <v>47169</v>
      </c>
      <c r="J2276" s="95">
        <f t="shared" si="1072"/>
        <v>19</v>
      </c>
      <c r="K2276" s="95">
        <f t="shared" si="1067"/>
        <v>10</v>
      </c>
      <c r="L2276" s="8">
        <f t="shared" si="1083"/>
        <v>1.0029436</v>
      </c>
      <c r="M2276" s="96">
        <f t="shared" si="1084"/>
        <v>1.0056002500000001</v>
      </c>
      <c r="N2276" s="96">
        <f t="shared" si="1085"/>
        <v>1.4491128069621551</v>
      </c>
      <c r="O2276" s="89">
        <f t="shared" si="1086"/>
        <v>1.45337841</v>
      </c>
      <c r="P2276" s="89">
        <f t="shared" si="1087"/>
        <v>0</v>
      </c>
      <c r="Q2276" s="11">
        <f t="shared" si="1075"/>
        <v>0</v>
      </c>
      <c r="R2276" s="7">
        <f t="shared" si="1073"/>
        <v>0</v>
      </c>
      <c r="S2276" s="89">
        <f t="shared" si="1088"/>
        <v>0</v>
      </c>
      <c r="T2276" s="98">
        <f t="shared" si="1074"/>
        <v>8.5000000000000006E-2</v>
      </c>
      <c r="U2276" s="97">
        <f t="shared" si="1089"/>
        <v>135</v>
      </c>
      <c r="V2276" s="97">
        <v>252</v>
      </c>
      <c r="W2276" s="96">
        <f t="shared" si="1090"/>
        <v>1.0446726310000001</v>
      </c>
      <c r="X2276" s="89">
        <f t="shared" si="1091"/>
        <v>0</v>
      </c>
      <c r="Y2276" s="137">
        <f t="shared" si="1070"/>
        <v>0</v>
      </c>
      <c r="Z2276" s="99" t="str">
        <f t="shared" si="1076"/>
        <v>J=</v>
      </c>
      <c r="AA2276" s="94">
        <f t="shared" si="1077"/>
        <v>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071"/>
        <v>47153</v>
      </c>
      <c r="B2277" s="89">
        <f t="shared" si="1078"/>
        <v>0</v>
      </c>
      <c r="C2277" s="89">
        <f t="shared" si="1066"/>
        <v>3.1009221856947988E-9</v>
      </c>
      <c r="D2277" s="90">
        <f t="shared" si="1079"/>
        <v>7205.03</v>
      </c>
      <c r="E2277" s="91">
        <f t="shared" si="1068"/>
        <v>7245.38</v>
      </c>
      <c r="F2277" s="92">
        <f t="shared" si="1069"/>
        <v>47109</v>
      </c>
      <c r="G2277" s="93">
        <f t="shared" si="1080"/>
        <v>5.6002542668107669E-3</v>
      </c>
      <c r="H2277" s="94">
        <f t="shared" si="1081"/>
        <v>47169</v>
      </c>
      <c r="I2277" s="94">
        <f t="shared" si="1082"/>
        <v>47169</v>
      </c>
      <c r="J2277" s="95">
        <f t="shared" si="1072"/>
        <v>19</v>
      </c>
      <c r="K2277" s="95">
        <f t="shared" si="1067"/>
        <v>10</v>
      </c>
      <c r="L2277" s="8">
        <f t="shared" si="1083"/>
        <v>1.0029436</v>
      </c>
      <c r="M2277" s="96">
        <f t="shared" si="1084"/>
        <v>1.0056002500000001</v>
      </c>
      <c r="N2277" s="96">
        <f t="shared" si="1085"/>
        <v>1.4491128069621551</v>
      </c>
      <c r="O2277" s="89">
        <f t="shared" si="1086"/>
        <v>1.45337841</v>
      </c>
      <c r="P2277" s="89">
        <f t="shared" si="1087"/>
        <v>0</v>
      </c>
      <c r="Q2277" s="11">
        <f t="shared" si="1075"/>
        <v>0</v>
      </c>
      <c r="R2277" s="7">
        <f t="shared" si="1073"/>
        <v>0</v>
      </c>
      <c r="S2277" s="89">
        <f t="shared" si="1088"/>
        <v>0</v>
      </c>
      <c r="T2277" s="98">
        <f t="shared" si="1074"/>
        <v>8.5000000000000006E-2</v>
      </c>
      <c r="U2277" s="97">
        <f t="shared" si="1089"/>
        <v>135</v>
      </c>
      <c r="V2277" s="97">
        <v>252</v>
      </c>
      <c r="W2277" s="96">
        <f t="shared" si="1090"/>
        <v>1.0446726310000001</v>
      </c>
      <c r="X2277" s="89">
        <f t="shared" si="1091"/>
        <v>0</v>
      </c>
      <c r="Y2277" s="137">
        <f t="shared" si="1070"/>
        <v>0</v>
      </c>
      <c r="Z2277" s="99" t="str">
        <f t="shared" si="1076"/>
        <v>J=</v>
      </c>
      <c r="AA2277" s="94">
        <f t="shared" si="1077"/>
        <v>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071"/>
        <v>47154</v>
      </c>
      <c r="B2278" s="89">
        <f t="shared" si="1078"/>
        <v>0</v>
      </c>
      <c r="C2278" s="89">
        <f t="shared" si="1066"/>
        <v>3.1009221856947988E-9</v>
      </c>
      <c r="D2278" s="90">
        <f t="shared" si="1079"/>
        <v>7205.03</v>
      </c>
      <c r="E2278" s="91">
        <f t="shared" si="1068"/>
        <v>7245.38</v>
      </c>
      <c r="F2278" s="92">
        <f t="shared" si="1069"/>
        <v>47109</v>
      </c>
      <c r="G2278" s="93">
        <f t="shared" si="1080"/>
        <v>5.6002542668107669E-3</v>
      </c>
      <c r="H2278" s="94">
        <f t="shared" si="1081"/>
        <v>47169</v>
      </c>
      <c r="I2278" s="94">
        <f t="shared" si="1082"/>
        <v>47169</v>
      </c>
      <c r="J2278" s="95">
        <f t="shared" si="1072"/>
        <v>19</v>
      </c>
      <c r="K2278" s="95">
        <f t="shared" si="1067"/>
        <v>10</v>
      </c>
      <c r="L2278" s="8">
        <f t="shared" si="1083"/>
        <v>1.0029436</v>
      </c>
      <c r="M2278" s="96">
        <f t="shared" si="1084"/>
        <v>1.0056002500000001</v>
      </c>
      <c r="N2278" s="96">
        <f t="shared" si="1085"/>
        <v>1.4491128069621551</v>
      </c>
      <c r="O2278" s="89">
        <f t="shared" si="1086"/>
        <v>1.45337841</v>
      </c>
      <c r="P2278" s="89">
        <f t="shared" si="1087"/>
        <v>0</v>
      </c>
      <c r="Q2278" s="11">
        <f t="shared" si="1075"/>
        <v>0</v>
      </c>
      <c r="R2278" s="7">
        <f t="shared" si="1073"/>
        <v>0</v>
      </c>
      <c r="S2278" s="89">
        <f t="shared" si="1088"/>
        <v>0</v>
      </c>
      <c r="T2278" s="98">
        <f t="shared" si="1074"/>
        <v>8.5000000000000006E-2</v>
      </c>
      <c r="U2278" s="97">
        <f t="shared" si="1089"/>
        <v>135</v>
      </c>
      <c r="V2278" s="97">
        <v>252</v>
      </c>
      <c r="W2278" s="96">
        <f t="shared" si="1090"/>
        <v>1.0446726310000001</v>
      </c>
      <c r="X2278" s="89">
        <f t="shared" si="1091"/>
        <v>0</v>
      </c>
      <c r="Y2278" s="137">
        <f t="shared" si="1070"/>
        <v>0</v>
      </c>
      <c r="Z2278" s="99" t="str">
        <f t="shared" si="1076"/>
        <v>J=</v>
      </c>
      <c r="AA2278" s="94">
        <f t="shared" si="1077"/>
        <v>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071"/>
        <v>47155</v>
      </c>
      <c r="B2279" s="89">
        <f t="shared" si="1078"/>
        <v>0</v>
      </c>
      <c r="C2279" s="89">
        <f t="shared" si="1066"/>
        <v>3.1009221856947988E-9</v>
      </c>
      <c r="D2279" s="90">
        <f t="shared" si="1079"/>
        <v>7205.03</v>
      </c>
      <c r="E2279" s="91">
        <f t="shared" si="1068"/>
        <v>7245.38</v>
      </c>
      <c r="F2279" s="92">
        <f t="shared" si="1069"/>
        <v>47109</v>
      </c>
      <c r="G2279" s="93">
        <f t="shared" si="1080"/>
        <v>5.6002542668107669E-3</v>
      </c>
      <c r="H2279" s="94">
        <f t="shared" si="1081"/>
        <v>47169</v>
      </c>
      <c r="I2279" s="94">
        <f t="shared" si="1082"/>
        <v>47169</v>
      </c>
      <c r="J2279" s="95">
        <f t="shared" si="1072"/>
        <v>19</v>
      </c>
      <c r="K2279" s="95">
        <f t="shared" si="1067"/>
        <v>11</v>
      </c>
      <c r="L2279" s="8">
        <f t="shared" si="1083"/>
        <v>1.0032384299999999</v>
      </c>
      <c r="M2279" s="96">
        <f t="shared" si="1084"/>
        <v>1.0056002500000001</v>
      </c>
      <c r="N2279" s="96">
        <f t="shared" si="1085"/>
        <v>1.4491128069621551</v>
      </c>
      <c r="O2279" s="89">
        <f t="shared" si="1086"/>
        <v>1.4538056500000001</v>
      </c>
      <c r="P2279" s="89">
        <f t="shared" si="1087"/>
        <v>0</v>
      </c>
      <c r="Q2279" s="11">
        <f t="shared" si="1075"/>
        <v>0</v>
      </c>
      <c r="R2279" s="7">
        <f t="shared" si="1073"/>
        <v>0</v>
      </c>
      <c r="S2279" s="89">
        <f t="shared" si="1088"/>
        <v>0</v>
      </c>
      <c r="T2279" s="98">
        <f t="shared" si="1074"/>
        <v>8.5000000000000006E-2</v>
      </c>
      <c r="U2279" s="97">
        <f t="shared" si="1089"/>
        <v>136</v>
      </c>
      <c r="V2279" s="97">
        <v>252</v>
      </c>
      <c r="W2279" s="96">
        <f t="shared" si="1090"/>
        <v>1.045010878</v>
      </c>
      <c r="X2279" s="89">
        <f t="shared" si="1091"/>
        <v>0</v>
      </c>
      <c r="Y2279" s="137">
        <f t="shared" si="1070"/>
        <v>0</v>
      </c>
      <c r="Z2279" s="99" t="str">
        <f t="shared" si="1076"/>
        <v>J=</v>
      </c>
      <c r="AA2279" s="94">
        <f t="shared" si="1077"/>
        <v>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071"/>
        <v>47156</v>
      </c>
      <c r="B2280" s="89">
        <f t="shared" si="1078"/>
        <v>0</v>
      </c>
      <c r="C2280" s="89">
        <f t="shared" si="1066"/>
        <v>3.1009221856947988E-9</v>
      </c>
      <c r="D2280" s="90">
        <f t="shared" si="1079"/>
        <v>7205.03</v>
      </c>
      <c r="E2280" s="91">
        <f t="shared" si="1068"/>
        <v>7245.38</v>
      </c>
      <c r="F2280" s="92">
        <f t="shared" si="1069"/>
        <v>47109</v>
      </c>
      <c r="G2280" s="93">
        <f t="shared" si="1080"/>
        <v>5.6002542668107669E-3</v>
      </c>
      <c r="H2280" s="94">
        <f t="shared" si="1081"/>
        <v>47169</v>
      </c>
      <c r="I2280" s="94">
        <f t="shared" si="1082"/>
        <v>47169</v>
      </c>
      <c r="J2280" s="95">
        <f t="shared" si="1072"/>
        <v>19</v>
      </c>
      <c r="K2280" s="95">
        <f t="shared" si="1067"/>
        <v>12</v>
      </c>
      <c r="L2280" s="8">
        <f t="shared" si="1083"/>
        <v>1.00353336</v>
      </c>
      <c r="M2280" s="96">
        <f t="shared" si="1084"/>
        <v>1.0056002500000001</v>
      </c>
      <c r="N2280" s="96">
        <f t="shared" si="1085"/>
        <v>1.4491128069621551</v>
      </c>
      <c r="O2280" s="89">
        <f t="shared" si="1086"/>
        <v>1.4542330400000001</v>
      </c>
      <c r="P2280" s="89">
        <f t="shared" si="1087"/>
        <v>0</v>
      </c>
      <c r="Q2280" s="11">
        <f t="shared" si="1075"/>
        <v>0</v>
      </c>
      <c r="R2280" s="7">
        <f t="shared" si="1073"/>
        <v>0</v>
      </c>
      <c r="S2280" s="89">
        <f t="shared" si="1088"/>
        <v>0</v>
      </c>
      <c r="T2280" s="98">
        <f t="shared" si="1074"/>
        <v>8.5000000000000006E-2</v>
      </c>
      <c r="U2280" s="97">
        <f t="shared" si="1089"/>
        <v>137</v>
      </c>
      <c r="V2280" s="97">
        <v>252</v>
      </c>
      <c r="W2280" s="96">
        <f t="shared" si="1090"/>
        <v>1.0453492339999999</v>
      </c>
      <c r="X2280" s="89">
        <f t="shared" si="1091"/>
        <v>0</v>
      </c>
      <c r="Y2280" s="137">
        <f t="shared" si="1070"/>
        <v>0</v>
      </c>
      <c r="Z2280" s="99" t="str">
        <f t="shared" si="1076"/>
        <v>J=</v>
      </c>
      <c r="AA2280" s="94">
        <f t="shared" si="1077"/>
        <v>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071"/>
        <v>47157</v>
      </c>
      <c r="B2281" s="89">
        <f t="shared" si="1078"/>
        <v>0</v>
      </c>
      <c r="C2281" s="89">
        <f t="shared" si="1066"/>
        <v>3.1009221856947988E-9</v>
      </c>
      <c r="D2281" s="90">
        <f t="shared" si="1079"/>
        <v>7205.03</v>
      </c>
      <c r="E2281" s="91">
        <f t="shared" si="1068"/>
        <v>7245.38</v>
      </c>
      <c r="F2281" s="92">
        <f t="shared" si="1069"/>
        <v>47109</v>
      </c>
      <c r="G2281" s="93">
        <f t="shared" si="1080"/>
        <v>5.6002542668107669E-3</v>
      </c>
      <c r="H2281" s="94">
        <f t="shared" si="1081"/>
        <v>47169</v>
      </c>
      <c r="I2281" s="94">
        <f t="shared" si="1082"/>
        <v>47169</v>
      </c>
      <c r="J2281" s="95">
        <f t="shared" si="1072"/>
        <v>19</v>
      </c>
      <c r="K2281" s="95">
        <f t="shared" si="1067"/>
        <v>13</v>
      </c>
      <c r="L2281" s="8">
        <f t="shared" si="1083"/>
        <v>1.0038283699999999</v>
      </c>
      <c r="M2281" s="96">
        <f t="shared" si="1084"/>
        <v>1.0056002500000001</v>
      </c>
      <c r="N2281" s="96">
        <f t="shared" si="1085"/>
        <v>1.4491128069621551</v>
      </c>
      <c r="O2281" s="89">
        <f t="shared" si="1086"/>
        <v>1.4546605399999999</v>
      </c>
      <c r="P2281" s="89">
        <f t="shared" si="1087"/>
        <v>0</v>
      </c>
      <c r="Q2281" s="11">
        <f t="shared" si="1075"/>
        <v>0</v>
      </c>
      <c r="R2281" s="7">
        <f t="shared" si="1073"/>
        <v>0</v>
      </c>
      <c r="S2281" s="89">
        <f t="shared" si="1088"/>
        <v>0</v>
      </c>
      <c r="T2281" s="98">
        <f t="shared" si="1074"/>
        <v>8.5000000000000006E-2</v>
      </c>
      <c r="U2281" s="97">
        <f t="shared" si="1089"/>
        <v>138</v>
      </c>
      <c r="V2281" s="97">
        <v>252</v>
      </c>
      <c r="W2281" s="96">
        <f t="shared" si="1090"/>
        <v>1.0456877</v>
      </c>
      <c r="X2281" s="89">
        <f t="shared" si="1091"/>
        <v>0</v>
      </c>
      <c r="Y2281" s="137">
        <f t="shared" si="1070"/>
        <v>0</v>
      </c>
      <c r="Z2281" s="99" t="str">
        <f t="shared" si="1076"/>
        <v>J=</v>
      </c>
      <c r="AA2281" s="94">
        <f t="shared" si="1077"/>
        <v>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071"/>
        <v>47158</v>
      </c>
      <c r="B2282" s="89">
        <f t="shared" si="1078"/>
        <v>0</v>
      </c>
      <c r="C2282" s="89">
        <f t="shared" ref="C2282:C2345" si="1092">C2281-(S2281/O2281)</f>
        <v>3.1009221856947988E-9</v>
      </c>
      <c r="D2282" s="90">
        <f t="shared" si="1079"/>
        <v>7205.03</v>
      </c>
      <c r="E2282" s="91">
        <f t="shared" si="1068"/>
        <v>7245.38</v>
      </c>
      <c r="F2282" s="92">
        <f t="shared" si="1069"/>
        <v>47109</v>
      </c>
      <c r="G2282" s="93">
        <f t="shared" si="1080"/>
        <v>5.6002542668107669E-3</v>
      </c>
      <c r="H2282" s="94">
        <f t="shared" si="1081"/>
        <v>47169</v>
      </c>
      <c r="I2282" s="94">
        <f t="shared" si="1082"/>
        <v>47169</v>
      </c>
      <c r="J2282" s="95">
        <f t="shared" si="1072"/>
        <v>19</v>
      </c>
      <c r="K2282" s="95">
        <f t="shared" si="1067"/>
        <v>14</v>
      </c>
      <c r="L2282" s="8">
        <f t="shared" si="1083"/>
        <v>1.00412346</v>
      </c>
      <c r="M2282" s="96">
        <f t="shared" si="1084"/>
        <v>1.0056002500000001</v>
      </c>
      <c r="N2282" s="96">
        <f t="shared" si="1085"/>
        <v>1.4491128069621551</v>
      </c>
      <c r="O2282" s="89">
        <f t="shared" si="1086"/>
        <v>1.4550881600000001</v>
      </c>
      <c r="P2282" s="89">
        <f t="shared" si="1087"/>
        <v>0</v>
      </c>
      <c r="Q2282" s="11">
        <f t="shared" si="1075"/>
        <v>0</v>
      </c>
      <c r="R2282" s="7">
        <f t="shared" si="1073"/>
        <v>0</v>
      </c>
      <c r="S2282" s="89">
        <f t="shared" si="1088"/>
        <v>0</v>
      </c>
      <c r="T2282" s="98">
        <f t="shared" si="1074"/>
        <v>8.5000000000000006E-2</v>
      </c>
      <c r="U2282" s="97">
        <f t="shared" si="1089"/>
        <v>139</v>
      </c>
      <c r="V2282" s="97">
        <v>252</v>
      </c>
      <c r="W2282" s="96">
        <f t="shared" si="1090"/>
        <v>1.046026275</v>
      </c>
      <c r="X2282" s="89">
        <f t="shared" si="1091"/>
        <v>0</v>
      </c>
      <c r="Y2282" s="137">
        <f t="shared" si="1070"/>
        <v>0</v>
      </c>
      <c r="Z2282" s="99" t="str">
        <f t="shared" si="1076"/>
        <v>J=</v>
      </c>
      <c r="AA2282" s="94">
        <f t="shared" si="1077"/>
        <v>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071"/>
        <v>47159</v>
      </c>
      <c r="B2283" s="89">
        <f t="shared" si="1078"/>
        <v>0</v>
      </c>
      <c r="C2283" s="89">
        <f t="shared" si="1092"/>
        <v>3.1009221856947988E-9</v>
      </c>
      <c r="D2283" s="90">
        <f t="shared" si="1079"/>
        <v>7205.03</v>
      </c>
      <c r="E2283" s="91">
        <f t="shared" si="1068"/>
        <v>7245.38</v>
      </c>
      <c r="F2283" s="92">
        <f t="shared" si="1069"/>
        <v>47109</v>
      </c>
      <c r="G2283" s="93">
        <f t="shared" si="1080"/>
        <v>5.6002542668107669E-3</v>
      </c>
      <c r="H2283" s="94">
        <f t="shared" si="1081"/>
        <v>47169</v>
      </c>
      <c r="I2283" s="94">
        <f t="shared" si="1082"/>
        <v>47169</v>
      </c>
      <c r="J2283" s="95">
        <f t="shared" si="1072"/>
        <v>19</v>
      </c>
      <c r="K2283" s="95">
        <f t="shared" ref="K2283:K2346" si="1093">(J2283-(NETWORKDAYS(A2283,I2283,AD$201:AD$502)-1))</f>
        <v>15</v>
      </c>
      <c r="L2283" s="8">
        <f t="shared" si="1083"/>
        <v>1.0044186500000001</v>
      </c>
      <c r="M2283" s="96">
        <f t="shared" si="1084"/>
        <v>1.0056002500000001</v>
      </c>
      <c r="N2283" s="96">
        <f t="shared" si="1085"/>
        <v>1.4491128069621551</v>
      </c>
      <c r="O2283" s="89">
        <f t="shared" si="1086"/>
        <v>1.4555159200000001</v>
      </c>
      <c r="P2283" s="89">
        <f t="shared" si="1087"/>
        <v>0</v>
      </c>
      <c r="Q2283" s="11">
        <f t="shared" si="1075"/>
        <v>0</v>
      </c>
      <c r="R2283" s="7">
        <f t="shared" si="1073"/>
        <v>0</v>
      </c>
      <c r="S2283" s="89">
        <f t="shared" si="1088"/>
        <v>0</v>
      </c>
      <c r="T2283" s="98">
        <f t="shared" si="1074"/>
        <v>8.5000000000000006E-2</v>
      </c>
      <c r="U2283" s="97">
        <f t="shared" si="1089"/>
        <v>140</v>
      </c>
      <c r="V2283" s="97">
        <v>252</v>
      </c>
      <c r="W2283" s="96">
        <f t="shared" si="1090"/>
        <v>1.04636496</v>
      </c>
      <c r="X2283" s="89">
        <f t="shared" si="1091"/>
        <v>0</v>
      </c>
      <c r="Y2283" s="137">
        <f t="shared" si="1070"/>
        <v>0</v>
      </c>
      <c r="Z2283" s="99" t="str">
        <f t="shared" si="1076"/>
        <v>J=</v>
      </c>
      <c r="AA2283" s="94">
        <f t="shared" si="1077"/>
        <v>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071"/>
        <v>47160</v>
      </c>
      <c r="B2284" s="89">
        <f t="shared" si="1078"/>
        <v>0</v>
      </c>
      <c r="C2284" s="89">
        <f t="shared" si="1092"/>
        <v>3.1009221856947988E-9</v>
      </c>
      <c r="D2284" s="90">
        <f t="shared" si="1079"/>
        <v>7205.03</v>
      </c>
      <c r="E2284" s="91">
        <f t="shared" ref="E2284:E2347" si="1094">IF($K2284=1,VLOOKUP($A2283,$AO$10:$AS$200,4),E2283)</f>
        <v>7245.38</v>
      </c>
      <c r="F2284" s="92">
        <f t="shared" ref="F2284:F2347" si="1095">IF($K2284=1,VLOOKUP($A2283,$AO$10:$AS$200,5),F2283)</f>
        <v>47109</v>
      </c>
      <c r="G2284" s="93">
        <f t="shared" si="1080"/>
        <v>5.6002542668107669E-3</v>
      </c>
      <c r="H2284" s="94">
        <f t="shared" si="1081"/>
        <v>47169</v>
      </c>
      <c r="I2284" s="94">
        <f t="shared" si="1082"/>
        <v>47169</v>
      </c>
      <c r="J2284" s="95">
        <f t="shared" si="1072"/>
        <v>19</v>
      </c>
      <c r="K2284" s="95">
        <f t="shared" si="1093"/>
        <v>15</v>
      </c>
      <c r="L2284" s="8">
        <f t="shared" si="1083"/>
        <v>1.0044186500000001</v>
      </c>
      <c r="M2284" s="96">
        <f t="shared" si="1084"/>
        <v>1.0056002500000001</v>
      </c>
      <c r="N2284" s="96">
        <f t="shared" si="1085"/>
        <v>1.4491128069621551</v>
      </c>
      <c r="O2284" s="89">
        <f t="shared" si="1086"/>
        <v>1.4555159200000001</v>
      </c>
      <c r="P2284" s="89">
        <f t="shared" si="1087"/>
        <v>0</v>
      </c>
      <c r="Q2284" s="11">
        <f t="shared" si="1075"/>
        <v>0</v>
      </c>
      <c r="R2284" s="7">
        <f t="shared" si="1073"/>
        <v>0</v>
      </c>
      <c r="S2284" s="89">
        <f t="shared" si="1088"/>
        <v>0</v>
      </c>
      <c r="T2284" s="98">
        <f t="shared" si="1074"/>
        <v>8.5000000000000006E-2</v>
      </c>
      <c r="U2284" s="97">
        <f t="shared" si="1089"/>
        <v>140</v>
      </c>
      <c r="V2284" s="97">
        <v>252</v>
      </c>
      <c r="W2284" s="96">
        <f t="shared" si="1090"/>
        <v>1.04636496</v>
      </c>
      <c r="X2284" s="89">
        <f t="shared" si="1091"/>
        <v>0</v>
      </c>
      <c r="Y2284" s="137">
        <f t="shared" si="1070"/>
        <v>0</v>
      </c>
      <c r="Z2284" s="99" t="str">
        <f t="shared" si="1076"/>
        <v>J=</v>
      </c>
      <c r="AA2284" s="94">
        <f t="shared" si="1077"/>
        <v>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071"/>
        <v>47161</v>
      </c>
      <c r="B2285" s="89">
        <f t="shared" si="1078"/>
        <v>0</v>
      </c>
      <c r="C2285" s="89">
        <f t="shared" si="1092"/>
        <v>3.1009221856947988E-9</v>
      </c>
      <c r="D2285" s="90">
        <f t="shared" si="1079"/>
        <v>7205.03</v>
      </c>
      <c r="E2285" s="91">
        <f t="shared" si="1094"/>
        <v>7245.38</v>
      </c>
      <c r="F2285" s="92">
        <f t="shared" si="1095"/>
        <v>47109</v>
      </c>
      <c r="G2285" s="93">
        <f t="shared" si="1080"/>
        <v>5.6002542668107669E-3</v>
      </c>
      <c r="H2285" s="94">
        <f t="shared" si="1081"/>
        <v>47169</v>
      </c>
      <c r="I2285" s="94">
        <f t="shared" si="1082"/>
        <v>47169</v>
      </c>
      <c r="J2285" s="95">
        <f t="shared" si="1072"/>
        <v>19</v>
      </c>
      <c r="K2285" s="95">
        <f t="shared" si="1093"/>
        <v>15</v>
      </c>
      <c r="L2285" s="8">
        <f t="shared" si="1083"/>
        <v>1.0044186500000001</v>
      </c>
      <c r="M2285" s="96">
        <f t="shared" si="1084"/>
        <v>1.0056002500000001</v>
      </c>
      <c r="N2285" s="96">
        <f t="shared" si="1085"/>
        <v>1.4491128069621551</v>
      </c>
      <c r="O2285" s="89">
        <f t="shared" si="1086"/>
        <v>1.4555159200000001</v>
      </c>
      <c r="P2285" s="89">
        <f t="shared" si="1087"/>
        <v>0</v>
      </c>
      <c r="Q2285" s="11">
        <f t="shared" si="1075"/>
        <v>0</v>
      </c>
      <c r="R2285" s="7">
        <f t="shared" si="1073"/>
        <v>0</v>
      </c>
      <c r="S2285" s="89">
        <f t="shared" si="1088"/>
        <v>0</v>
      </c>
      <c r="T2285" s="98">
        <f t="shared" si="1074"/>
        <v>8.5000000000000006E-2</v>
      </c>
      <c r="U2285" s="97">
        <f t="shared" si="1089"/>
        <v>140</v>
      </c>
      <c r="V2285" s="97">
        <v>252</v>
      </c>
      <c r="W2285" s="96">
        <f t="shared" si="1090"/>
        <v>1.04636496</v>
      </c>
      <c r="X2285" s="89">
        <f t="shared" si="1091"/>
        <v>0</v>
      </c>
      <c r="Y2285" s="137">
        <f t="shared" si="1070"/>
        <v>0</v>
      </c>
      <c r="Z2285" s="99" t="str">
        <f t="shared" si="1076"/>
        <v>J=</v>
      </c>
      <c r="AA2285" s="94">
        <f t="shared" si="1077"/>
        <v>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071"/>
        <v>47162</v>
      </c>
      <c r="B2286" s="89">
        <f t="shared" si="1078"/>
        <v>0</v>
      </c>
      <c r="C2286" s="89">
        <f t="shared" si="1092"/>
        <v>3.1009221856947988E-9</v>
      </c>
      <c r="D2286" s="90">
        <f t="shared" si="1079"/>
        <v>7205.03</v>
      </c>
      <c r="E2286" s="91">
        <f t="shared" si="1094"/>
        <v>7245.38</v>
      </c>
      <c r="F2286" s="92">
        <f t="shared" si="1095"/>
        <v>47109</v>
      </c>
      <c r="G2286" s="93">
        <f t="shared" si="1080"/>
        <v>5.6002542668107669E-3</v>
      </c>
      <c r="H2286" s="94">
        <f t="shared" si="1081"/>
        <v>47169</v>
      </c>
      <c r="I2286" s="94">
        <f t="shared" si="1082"/>
        <v>47169</v>
      </c>
      <c r="J2286" s="95">
        <f t="shared" si="1072"/>
        <v>19</v>
      </c>
      <c r="K2286" s="95">
        <f t="shared" si="1093"/>
        <v>15</v>
      </c>
      <c r="L2286" s="8">
        <f t="shared" si="1083"/>
        <v>1.0044186500000001</v>
      </c>
      <c r="M2286" s="96">
        <f t="shared" si="1084"/>
        <v>1.0056002500000001</v>
      </c>
      <c r="N2286" s="96">
        <f t="shared" si="1085"/>
        <v>1.4491128069621551</v>
      </c>
      <c r="O2286" s="89">
        <f t="shared" si="1086"/>
        <v>1.4555159200000001</v>
      </c>
      <c r="P2286" s="89">
        <f t="shared" si="1087"/>
        <v>0</v>
      </c>
      <c r="Q2286" s="11">
        <f t="shared" si="1075"/>
        <v>0</v>
      </c>
      <c r="R2286" s="7">
        <f t="shared" si="1073"/>
        <v>0</v>
      </c>
      <c r="S2286" s="89">
        <f t="shared" si="1088"/>
        <v>0</v>
      </c>
      <c r="T2286" s="98">
        <f t="shared" si="1074"/>
        <v>8.5000000000000006E-2</v>
      </c>
      <c r="U2286" s="97">
        <f t="shared" si="1089"/>
        <v>140</v>
      </c>
      <c r="V2286" s="97">
        <v>252</v>
      </c>
      <c r="W2286" s="96">
        <f t="shared" si="1090"/>
        <v>1.04636496</v>
      </c>
      <c r="X2286" s="89">
        <f t="shared" si="1091"/>
        <v>0</v>
      </c>
      <c r="Y2286" s="137">
        <f t="shared" si="1070"/>
        <v>0</v>
      </c>
      <c r="Z2286" s="99" t="str">
        <f t="shared" si="1076"/>
        <v>J=</v>
      </c>
      <c r="AA2286" s="94">
        <f t="shared" si="1077"/>
        <v>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071"/>
        <v>47163</v>
      </c>
      <c r="B2287" s="89">
        <f t="shared" si="1078"/>
        <v>0</v>
      </c>
      <c r="C2287" s="89">
        <f t="shared" si="1092"/>
        <v>3.1009221856947988E-9</v>
      </c>
      <c r="D2287" s="90">
        <f t="shared" si="1079"/>
        <v>7205.03</v>
      </c>
      <c r="E2287" s="91">
        <f t="shared" si="1094"/>
        <v>7245.38</v>
      </c>
      <c r="F2287" s="92">
        <f t="shared" si="1095"/>
        <v>47109</v>
      </c>
      <c r="G2287" s="93">
        <f t="shared" si="1080"/>
        <v>5.6002542668107669E-3</v>
      </c>
      <c r="H2287" s="94">
        <f t="shared" si="1081"/>
        <v>47169</v>
      </c>
      <c r="I2287" s="94">
        <f t="shared" si="1082"/>
        <v>47169</v>
      </c>
      <c r="J2287" s="95">
        <f t="shared" si="1072"/>
        <v>19</v>
      </c>
      <c r="K2287" s="95">
        <f t="shared" si="1093"/>
        <v>15</v>
      </c>
      <c r="L2287" s="8">
        <f t="shared" si="1083"/>
        <v>1.0044186500000001</v>
      </c>
      <c r="M2287" s="96">
        <f t="shared" si="1084"/>
        <v>1.0056002500000001</v>
      </c>
      <c r="N2287" s="96">
        <f t="shared" si="1085"/>
        <v>1.4491128069621551</v>
      </c>
      <c r="O2287" s="89">
        <f t="shared" si="1086"/>
        <v>1.4555159200000001</v>
      </c>
      <c r="P2287" s="89">
        <f t="shared" si="1087"/>
        <v>0</v>
      </c>
      <c r="Q2287" s="11">
        <f t="shared" si="1075"/>
        <v>0</v>
      </c>
      <c r="R2287" s="7">
        <f t="shared" si="1073"/>
        <v>0</v>
      </c>
      <c r="S2287" s="89">
        <f t="shared" si="1088"/>
        <v>0</v>
      </c>
      <c r="T2287" s="98">
        <f t="shared" si="1074"/>
        <v>8.5000000000000006E-2</v>
      </c>
      <c r="U2287" s="97">
        <f t="shared" si="1089"/>
        <v>140</v>
      </c>
      <c r="V2287" s="97">
        <v>252</v>
      </c>
      <c r="W2287" s="96">
        <f t="shared" si="1090"/>
        <v>1.04636496</v>
      </c>
      <c r="X2287" s="89">
        <f t="shared" si="1091"/>
        <v>0</v>
      </c>
      <c r="Y2287" s="137">
        <f t="shared" si="1070"/>
        <v>0</v>
      </c>
      <c r="Z2287" s="99" t="str">
        <f t="shared" si="1076"/>
        <v>J=</v>
      </c>
      <c r="AA2287" s="94">
        <f t="shared" si="1077"/>
        <v>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071"/>
        <v>47164</v>
      </c>
      <c r="B2288" s="89">
        <f t="shared" si="1078"/>
        <v>0</v>
      </c>
      <c r="C2288" s="89">
        <f t="shared" si="1092"/>
        <v>3.1009221856947988E-9</v>
      </c>
      <c r="D2288" s="90">
        <f t="shared" si="1079"/>
        <v>7205.03</v>
      </c>
      <c r="E2288" s="91">
        <f t="shared" si="1094"/>
        <v>7245.38</v>
      </c>
      <c r="F2288" s="92">
        <f t="shared" si="1095"/>
        <v>47109</v>
      </c>
      <c r="G2288" s="93">
        <f t="shared" si="1080"/>
        <v>5.6002542668107669E-3</v>
      </c>
      <c r="H2288" s="94">
        <f t="shared" si="1081"/>
        <v>47169</v>
      </c>
      <c r="I2288" s="94">
        <f t="shared" si="1082"/>
        <v>47169</v>
      </c>
      <c r="J2288" s="95">
        <f t="shared" si="1072"/>
        <v>19</v>
      </c>
      <c r="K2288" s="95">
        <f t="shared" si="1093"/>
        <v>16</v>
      </c>
      <c r="L2288" s="8">
        <f t="shared" si="1083"/>
        <v>1.0047139199999999</v>
      </c>
      <c r="M2288" s="96">
        <f t="shared" si="1084"/>
        <v>1.0056002500000001</v>
      </c>
      <c r="N2288" s="96">
        <f t="shared" si="1085"/>
        <v>1.4491128069621551</v>
      </c>
      <c r="O2288" s="89">
        <f t="shared" si="1086"/>
        <v>1.4559438</v>
      </c>
      <c r="P2288" s="89">
        <f t="shared" si="1087"/>
        <v>0</v>
      </c>
      <c r="Q2288" s="11">
        <f t="shared" si="1075"/>
        <v>0</v>
      </c>
      <c r="R2288" s="7">
        <f t="shared" si="1073"/>
        <v>0</v>
      </c>
      <c r="S2288" s="89">
        <f t="shared" si="1088"/>
        <v>0</v>
      </c>
      <c r="T2288" s="98">
        <f t="shared" si="1074"/>
        <v>8.5000000000000006E-2</v>
      </c>
      <c r="U2288" s="97">
        <f t="shared" si="1089"/>
        <v>141</v>
      </c>
      <c r="V2288" s="97">
        <v>252</v>
      </c>
      <c r="W2288" s="96">
        <f t="shared" si="1090"/>
        <v>1.046703755</v>
      </c>
      <c r="X2288" s="89">
        <f t="shared" si="1091"/>
        <v>0</v>
      </c>
      <c r="Y2288" s="137">
        <f t="shared" si="1070"/>
        <v>0</v>
      </c>
      <c r="Z2288" s="99" t="str">
        <f t="shared" si="1076"/>
        <v>J=</v>
      </c>
      <c r="AA2288" s="94">
        <f t="shared" si="1077"/>
        <v>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071"/>
        <v>47165</v>
      </c>
      <c r="B2289" s="89">
        <f t="shared" si="1078"/>
        <v>0</v>
      </c>
      <c r="C2289" s="89">
        <f t="shared" si="1092"/>
        <v>3.1009221856947988E-9</v>
      </c>
      <c r="D2289" s="90">
        <f t="shared" si="1079"/>
        <v>7205.03</v>
      </c>
      <c r="E2289" s="91">
        <f t="shared" si="1094"/>
        <v>7245.38</v>
      </c>
      <c r="F2289" s="92">
        <f t="shared" si="1095"/>
        <v>47109</v>
      </c>
      <c r="G2289" s="93">
        <f t="shared" si="1080"/>
        <v>5.6002542668107669E-3</v>
      </c>
      <c r="H2289" s="94">
        <f t="shared" si="1081"/>
        <v>47169</v>
      </c>
      <c r="I2289" s="94">
        <f t="shared" si="1082"/>
        <v>47169</v>
      </c>
      <c r="J2289" s="95">
        <f t="shared" si="1072"/>
        <v>19</v>
      </c>
      <c r="K2289" s="95">
        <f t="shared" si="1093"/>
        <v>17</v>
      </c>
      <c r="L2289" s="8">
        <f t="shared" si="1083"/>
        <v>1.00500927</v>
      </c>
      <c r="M2289" s="96">
        <f t="shared" si="1084"/>
        <v>1.0056002500000001</v>
      </c>
      <c r="N2289" s="96">
        <f t="shared" si="1085"/>
        <v>1.4491128069621551</v>
      </c>
      <c r="O2289" s="89">
        <f t="shared" si="1086"/>
        <v>1.4563718000000001</v>
      </c>
      <c r="P2289" s="89">
        <f t="shared" si="1087"/>
        <v>0</v>
      </c>
      <c r="Q2289" s="11">
        <f t="shared" si="1075"/>
        <v>0</v>
      </c>
      <c r="R2289" s="7">
        <f t="shared" si="1073"/>
        <v>0</v>
      </c>
      <c r="S2289" s="89">
        <f t="shared" si="1088"/>
        <v>0</v>
      </c>
      <c r="T2289" s="98">
        <f t="shared" si="1074"/>
        <v>8.5000000000000006E-2</v>
      </c>
      <c r="U2289" s="97">
        <f t="shared" si="1089"/>
        <v>142</v>
      </c>
      <c r="V2289" s="97">
        <v>252</v>
      </c>
      <c r="W2289" s="96">
        <f t="shared" si="1090"/>
        <v>1.0470426589999999</v>
      </c>
      <c r="X2289" s="89">
        <f t="shared" si="1091"/>
        <v>0</v>
      </c>
      <c r="Y2289" s="137">
        <f t="shared" si="1070"/>
        <v>0</v>
      </c>
      <c r="Z2289" s="99" t="str">
        <f t="shared" si="1076"/>
        <v>J=</v>
      </c>
      <c r="AA2289" s="94">
        <f t="shared" si="1077"/>
        <v>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071"/>
        <v>47166</v>
      </c>
      <c r="B2290" s="89">
        <f t="shared" si="1078"/>
        <v>0</v>
      </c>
      <c r="C2290" s="89">
        <f t="shared" si="1092"/>
        <v>3.1009221856947988E-9</v>
      </c>
      <c r="D2290" s="90">
        <f t="shared" si="1079"/>
        <v>7205.03</v>
      </c>
      <c r="E2290" s="91">
        <f t="shared" si="1094"/>
        <v>7245.38</v>
      </c>
      <c r="F2290" s="92">
        <f t="shared" si="1095"/>
        <v>47109</v>
      </c>
      <c r="G2290" s="93">
        <f t="shared" si="1080"/>
        <v>5.6002542668107669E-3</v>
      </c>
      <c r="H2290" s="94">
        <f t="shared" si="1081"/>
        <v>47169</v>
      </c>
      <c r="I2290" s="94">
        <f t="shared" si="1082"/>
        <v>47169</v>
      </c>
      <c r="J2290" s="95">
        <f t="shared" si="1072"/>
        <v>19</v>
      </c>
      <c r="K2290" s="95">
        <f t="shared" si="1093"/>
        <v>18</v>
      </c>
      <c r="L2290" s="8">
        <f t="shared" si="1083"/>
        <v>1.00530472</v>
      </c>
      <c r="M2290" s="96">
        <f t="shared" si="1084"/>
        <v>1.0056002500000001</v>
      </c>
      <c r="N2290" s="96">
        <f t="shared" si="1085"/>
        <v>1.4491128069621551</v>
      </c>
      <c r="O2290" s="89">
        <f t="shared" si="1086"/>
        <v>1.45679994</v>
      </c>
      <c r="P2290" s="89">
        <f t="shared" si="1087"/>
        <v>0</v>
      </c>
      <c r="Q2290" s="11">
        <f t="shared" si="1075"/>
        <v>0</v>
      </c>
      <c r="R2290" s="7">
        <f t="shared" si="1073"/>
        <v>0</v>
      </c>
      <c r="S2290" s="89">
        <f t="shared" si="1088"/>
        <v>0</v>
      </c>
      <c r="T2290" s="98">
        <f t="shared" si="1074"/>
        <v>8.5000000000000006E-2</v>
      </c>
      <c r="U2290" s="97">
        <f t="shared" si="1089"/>
        <v>143</v>
      </c>
      <c r="V2290" s="97">
        <v>252</v>
      </c>
      <c r="W2290" s="96">
        <f t="shared" si="1090"/>
        <v>1.0473816730000001</v>
      </c>
      <c r="X2290" s="89">
        <f t="shared" si="1091"/>
        <v>0</v>
      </c>
      <c r="Y2290" s="137">
        <f t="shared" si="1070"/>
        <v>0</v>
      </c>
      <c r="Z2290" s="99" t="str">
        <f t="shared" si="1076"/>
        <v>J=</v>
      </c>
      <c r="AA2290" s="94">
        <f t="shared" si="1077"/>
        <v>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071"/>
        <v>47167</v>
      </c>
      <c r="B2291" s="89">
        <f t="shared" si="1078"/>
        <v>0</v>
      </c>
      <c r="C2291" s="89">
        <f t="shared" si="1092"/>
        <v>3.1009221856947988E-9</v>
      </c>
      <c r="D2291" s="90">
        <f t="shared" si="1079"/>
        <v>7205.03</v>
      </c>
      <c r="E2291" s="91">
        <f t="shared" si="1094"/>
        <v>7245.38</v>
      </c>
      <c r="F2291" s="92">
        <f t="shared" si="1095"/>
        <v>47109</v>
      </c>
      <c r="G2291" s="93">
        <f t="shared" si="1080"/>
        <v>5.6002542668107669E-3</v>
      </c>
      <c r="H2291" s="94">
        <f t="shared" si="1081"/>
        <v>47169</v>
      </c>
      <c r="I2291" s="94">
        <f t="shared" si="1082"/>
        <v>47169</v>
      </c>
      <c r="J2291" s="95">
        <f t="shared" si="1072"/>
        <v>19</v>
      </c>
      <c r="K2291" s="95">
        <f t="shared" si="1093"/>
        <v>18</v>
      </c>
      <c r="L2291" s="8">
        <f t="shared" si="1083"/>
        <v>1.00530472</v>
      </c>
      <c r="M2291" s="96">
        <f t="shared" si="1084"/>
        <v>1.0056002500000001</v>
      </c>
      <c r="N2291" s="96">
        <f t="shared" si="1085"/>
        <v>1.4491128069621551</v>
      </c>
      <c r="O2291" s="89">
        <f t="shared" si="1086"/>
        <v>1.45679994</v>
      </c>
      <c r="P2291" s="89">
        <f t="shared" si="1087"/>
        <v>0</v>
      </c>
      <c r="Q2291" s="11">
        <f t="shared" si="1075"/>
        <v>0</v>
      </c>
      <c r="R2291" s="7">
        <f t="shared" si="1073"/>
        <v>0</v>
      </c>
      <c r="S2291" s="89">
        <f t="shared" si="1088"/>
        <v>0</v>
      </c>
      <c r="T2291" s="98">
        <f t="shared" si="1074"/>
        <v>8.5000000000000006E-2</v>
      </c>
      <c r="U2291" s="97">
        <f t="shared" si="1089"/>
        <v>143</v>
      </c>
      <c r="V2291" s="97">
        <v>252</v>
      </c>
      <c r="W2291" s="96">
        <f t="shared" si="1090"/>
        <v>1.0473816730000001</v>
      </c>
      <c r="X2291" s="89">
        <f t="shared" si="1091"/>
        <v>0</v>
      </c>
      <c r="Y2291" s="137">
        <f t="shared" si="1070"/>
        <v>0</v>
      </c>
      <c r="Z2291" s="99" t="str">
        <f t="shared" si="1076"/>
        <v>J=</v>
      </c>
      <c r="AA2291" s="94">
        <f t="shared" si="1077"/>
        <v>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071"/>
        <v>47168</v>
      </c>
      <c r="B2292" s="89">
        <f t="shared" si="1078"/>
        <v>0</v>
      </c>
      <c r="C2292" s="89">
        <f t="shared" si="1092"/>
        <v>3.1009221856947988E-9</v>
      </c>
      <c r="D2292" s="90">
        <f t="shared" si="1079"/>
        <v>7205.03</v>
      </c>
      <c r="E2292" s="91">
        <f t="shared" si="1094"/>
        <v>7245.38</v>
      </c>
      <c r="F2292" s="92">
        <f t="shared" si="1095"/>
        <v>47109</v>
      </c>
      <c r="G2292" s="93">
        <f t="shared" si="1080"/>
        <v>5.6002542668107669E-3</v>
      </c>
      <c r="H2292" s="94">
        <f t="shared" si="1081"/>
        <v>47169</v>
      </c>
      <c r="I2292" s="94">
        <f t="shared" si="1082"/>
        <v>47169</v>
      </c>
      <c r="J2292" s="95">
        <f t="shared" si="1072"/>
        <v>19</v>
      </c>
      <c r="K2292" s="95">
        <f t="shared" si="1093"/>
        <v>18</v>
      </c>
      <c r="L2292" s="8">
        <f t="shared" si="1083"/>
        <v>1.00530472</v>
      </c>
      <c r="M2292" s="96">
        <f t="shared" si="1084"/>
        <v>1.0056002500000001</v>
      </c>
      <c r="N2292" s="96">
        <f t="shared" si="1085"/>
        <v>1.4491128069621551</v>
      </c>
      <c r="O2292" s="89">
        <f t="shared" si="1086"/>
        <v>1.45679994</v>
      </c>
      <c r="P2292" s="89">
        <f t="shared" si="1087"/>
        <v>0</v>
      </c>
      <c r="Q2292" s="11">
        <f t="shared" si="1075"/>
        <v>0</v>
      </c>
      <c r="R2292" s="7">
        <f t="shared" si="1073"/>
        <v>0</v>
      </c>
      <c r="S2292" s="89">
        <f t="shared" si="1088"/>
        <v>0</v>
      </c>
      <c r="T2292" s="98">
        <f t="shared" si="1074"/>
        <v>8.5000000000000006E-2</v>
      </c>
      <c r="U2292" s="97">
        <f t="shared" si="1089"/>
        <v>143</v>
      </c>
      <c r="V2292" s="97">
        <v>252</v>
      </c>
      <c r="W2292" s="96">
        <f t="shared" si="1090"/>
        <v>1.0473816730000001</v>
      </c>
      <c r="X2292" s="89">
        <f t="shared" si="1091"/>
        <v>0</v>
      </c>
      <c r="Y2292" s="137">
        <f t="shared" si="1070"/>
        <v>0</v>
      </c>
      <c r="Z2292" s="99" t="str">
        <f t="shared" si="1076"/>
        <v>J=</v>
      </c>
      <c r="AA2292" s="94">
        <f t="shared" si="1077"/>
        <v>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071"/>
        <v>47169</v>
      </c>
      <c r="B2293" s="89">
        <f t="shared" si="1078"/>
        <v>0</v>
      </c>
      <c r="C2293" s="89">
        <f t="shared" si="1092"/>
        <v>3.1009221856947988E-9</v>
      </c>
      <c r="D2293" s="90">
        <f t="shared" si="1079"/>
        <v>7205.03</v>
      </c>
      <c r="E2293" s="91">
        <f t="shared" si="1094"/>
        <v>7245.38</v>
      </c>
      <c r="F2293" s="92">
        <f t="shared" si="1095"/>
        <v>47109</v>
      </c>
      <c r="G2293" s="93">
        <f t="shared" si="1080"/>
        <v>5.6002542668107669E-3</v>
      </c>
      <c r="H2293" s="94">
        <f t="shared" si="1081"/>
        <v>47197</v>
      </c>
      <c r="I2293" s="94">
        <f t="shared" si="1082"/>
        <v>47169</v>
      </c>
      <c r="J2293" s="95">
        <f t="shared" si="1072"/>
        <v>19</v>
      </c>
      <c r="K2293" s="95">
        <f t="shared" si="1093"/>
        <v>19</v>
      </c>
      <c r="L2293" s="8">
        <f t="shared" si="1083"/>
        <v>1.0056002500000001</v>
      </c>
      <c r="M2293" s="96">
        <f t="shared" si="1084"/>
        <v>1.0056002500000001</v>
      </c>
      <c r="N2293" s="96">
        <f t="shared" si="1085"/>
        <v>1.4491128069621551</v>
      </c>
      <c r="O2293" s="89">
        <f t="shared" si="1086"/>
        <v>1.4572282000000001</v>
      </c>
      <c r="P2293" s="89">
        <f t="shared" si="1087"/>
        <v>0</v>
      </c>
      <c r="Q2293" s="11">
        <f t="shared" si="1075"/>
        <v>0</v>
      </c>
      <c r="R2293" s="7">
        <f t="shared" si="1073"/>
        <v>0</v>
      </c>
      <c r="S2293" s="89">
        <f t="shared" si="1088"/>
        <v>0</v>
      </c>
      <c r="T2293" s="98">
        <f t="shared" si="1074"/>
        <v>8.5000000000000006E-2</v>
      </c>
      <c r="U2293" s="97">
        <f t="shared" si="1089"/>
        <v>144</v>
      </c>
      <c r="V2293" s="97">
        <v>252</v>
      </c>
      <c r="W2293" s="96">
        <f t="shared" si="1090"/>
        <v>1.047720797</v>
      </c>
      <c r="X2293" s="89">
        <f t="shared" si="1091"/>
        <v>0</v>
      </c>
      <c r="Y2293" s="137">
        <f t="shared" si="1070"/>
        <v>0</v>
      </c>
      <c r="Z2293" s="99" t="str">
        <f t="shared" si="1076"/>
        <v>J=</v>
      </c>
      <c r="AA2293" s="94">
        <f t="shared" si="1077"/>
        <v>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071"/>
        <v>47170</v>
      </c>
      <c r="B2294" s="89">
        <f t="shared" si="1078"/>
        <v>0</v>
      </c>
      <c r="C2294" s="89">
        <f t="shared" si="1092"/>
        <v>3.1009221856947988E-9</v>
      </c>
      <c r="D2294" s="90">
        <f t="shared" si="1079"/>
        <v>7205.03</v>
      </c>
      <c r="E2294" s="91">
        <f t="shared" si="1094"/>
        <v>7245.38</v>
      </c>
      <c r="F2294" s="92">
        <f t="shared" si="1095"/>
        <v>47138</v>
      </c>
      <c r="G2294" s="93">
        <f t="shared" si="1080"/>
        <v>5.6002542668107669E-3</v>
      </c>
      <c r="H2294" s="94">
        <f t="shared" si="1081"/>
        <v>47197</v>
      </c>
      <c r="I2294" s="94">
        <f t="shared" si="1082"/>
        <v>47197</v>
      </c>
      <c r="J2294" s="95">
        <f t="shared" si="1072"/>
        <v>20</v>
      </c>
      <c r="K2294" s="95">
        <f t="shared" si="1093"/>
        <v>1</v>
      </c>
      <c r="L2294" s="8">
        <f t="shared" si="1083"/>
        <v>1.0002792700000001</v>
      </c>
      <c r="M2294" s="96">
        <f t="shared" si="1084"/>
        <v>1.0056002500000001</v>
      </c>
      <c r="N2294" s="96">
        <f t="shared" si="1085"/>
        <v>1.4572282009593449</v>
      </c>
      <c r="O2294" s="89">
        <f t="shared" si="1086"/>
        <v>1.4576351599999999</v>
      </c>
      <c r="P2294" s="89">
        <f t="shared" si="1087"/>
        <v>0</v>
      </c>
      <c r="Q2294" s="11">
        <f t="shared" si="1075"/>
        <v>0</v>
      </c>
      <c r="R2294" s="7">
        <f t="shared" si="1073"/>
        <v>0</v>
      </c>
      <c r="S2294" s="89">
        <f t="shared" si="1088"/>
        <v>0</v>
      </c>
      <c r="T2294" s="98">
        <f t="shared" si="1074"/>
        <v>8.5000000000000006E-2</v>
      </c>
      <c r="U2294" s="97">
        <f t="shared" si="1089"/>
        <v>145</v>
      </c>
      <c r="V2294" s="97">
        <v>252</v>
      </c>
      <c r="W2294" s="96">
        <f t="shared" si="1090"/>
        <v>1.0480600309999999</v>
      </c>
      <c r="X2294" s="89">
        <f t="shared" si="1091"/>
        <v>0</v>
      </c>
      <c r="Y2294" s="137">
        <f t="shared" si="1070"/>
        <v>0</v>
      </c>
      <c r="Z2294" s="99" t="str">
        <f t="shared" si="1076"/>
        <v>J=</v>
      </c>
      <c r="AA2294" s="94">
        <f t="shared" si="1077"/>
        <v>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071"/>
        <v>47171</v>
      </c>
      <c r="B2295" s="89">
        <f t="shared" si="1078"/>
        <v>0</v>
      </c>
      <c r="C2295" s="89">
        <f t="shared" si="1092"/>
        <v>3.1009221856947988E-9</v>
      </c>
      <c r="D2295" s="90">
        <f t="shared" si="1079"/>
        <v>7205.03</v>
      </c>
      <c r="E2295" s="91">
        <f t="shared" si="1094"/>
        <v>7245.38</v>
      </c>
      <c r="F2295" s="92">
        <f t="shared" si="1095"/>
        <v>47138</v>
      </c>
      <c r="G2295" s="93">
        <f t="shared" si="1080"/>
        <v>5.6002542668107669E-3</v>
      </c>
      <c r="H2295" s="94">
        <f t="shared" si="1081"/>
        <v>47197</v>
      </c>
      <c r="I2295" s="94">
        <f t="shared" si="1082"/>
        <v>47197</v>
      </c>
      <c r="J2295" s="95">
        <f t="shared" si="1072"/>
        <v>20</v>
      </c>
      <c r="K2295" s="95">
        <f t="shared" si="1093"/>
        <v>2</v>
      </c>
      <c r="L2295" s="8">
        <f t="shared" si="1083"/>
        <v>1.0005586099999999</v>
      </c>
      <c r="M2295" s="96">
        <f t="shared" si="1084"/>
        <v>1.0056002500000001</v>
      </c>
      <c r="N2295" s="96">
        <f t="shared" si="1085"/>
        <v>1.4572282009593449</v>
      </c>
      <c r="O2295" s="89">
        <f t="shared" si="1086"/>
        <v>1.4580422200000001</v>
      </c>
      <c r="P2295" s="89">
        <f t="shared" si="1087"/>
        <v>0</v>
      </c>
      <c r="Q2295" s="11">
        <f t="shared" si="1075"/>
        <v>0</v>
      </c>
      <c r="R2295" s="7">
        <f t="shared" si="1073"/>
        <v>0</v>
      </c>
      <c r="S2295" s="89">
        <f t="shared" si="1088"/>
        <v>0</v>
      </c>
      <c r="T2295" s="98">
        <f t="shared" si="1074"/>
        <v>8.5000000000000006E-2</v>
      </c>
      <c r="U2295" s="97">
        <f t="shared" si="1089"/>
        <v>146</v>
      </c>
      <c r="V2295" s="97">
        <v>252</v>
      </c>
      <c r="W2295" s="96">
        <f t="shared" si="1090"/>
        <v>1.0483993739999999</v>
      </c>
      <c r="X2295" s="89">
        <f t="shared" si="1091"/>
        <v>0</v>
      </c>
      <c r="Y2295" s="137">
        <f t="shared" si="1070"/>
        <v>0</v>
      </c>
      <c r="Z2295" s="99" t="str">
        <f t="shared" si="1076"/>
        <v>J=</v>
      </c>
      <c r="AA2295" s="94">
        <f t="shared" si="1077"/>
        <v>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071"/>
        <v>47172</v>
      </c>
      <c r="B2296" s="89">
        <f t="shared" si="1078"/>
        <v>0</v>
      </c>
      <c r="C2296" s="89">
        <f t="shared" si="1092"/>
        <v>3.1009221856947988E-9</v>
      </c>
      <c r="D2296" s="90">
        <f t="shared" si="1079"/>
        <v>7205.03</v>
      </c>
      <c r="E2296" s="91">
        <f t="shared" si="1094"/>
        <v>7245.38</v>
      </c>
      <c r="F2296" s="92">
        <f t="shared" si="1095"/>
        <v>47138</v>
      </c>
      <c r="G2296" s="93">
        <f t="shared" si="1080"/>
        <v>5.6002542668107669E-3</v>
      </c>
      <c r="H2296" s="94">
        <f t="shared" si="1081"/>
        <v>47197</v>
      </c>
      <c r="I2296" s="94">
        <f t="shared" si="1082"/>
        <v>47197</v>
      </c>
      <c r="J2296" s="95">
        <f t="shared" si="1072"/>
        <v>20</v>
      </c>
      <c r="K2296" s="95">
        <f t="shared" si="1093"/>
        <v>3</v>
      </c>
      <c r="L2296" s="8">
        <f t="shared" si="1083"/>
        <v>1.0008380400000001</v>
      </c>
      <c r="M2296" s="96">
        <f t="shared" si="1084"/>
        <v>1.0056002500000001</v>
      </c>
      <c r="N2296" s="96">
        <f t="shared" si="1085"/>
        <v>1.4572282009593449</v>
      </c>
      <c r="O2296" s="89">
        <f t="shared" si="1086"/>
        <v>1.4584494100000001</v>
      </c>
      <c r="P2296" s="89">
        <f t="shared" si="1087"/>
        <v>0</v>
      </c>
      <c r="Q2296" s="11">
        <f t="shared" si="1075"/>
        <v>0</v>
      </c>
      <c r="R2296" s="7">
        <f t="shared" si="1073"/>
        <v>0</v>
      </c>
      <c r="S2296" s="89">
        <f t="shared" si="1088"/>
        <v>0</v>
      </c>
      <c r="T2296" s="98">
        <f t="shared" si="1074"/>
        <v>8.5000000000000006E-2</v>
      </c>
      <c r="U2296" s="97">
        <f t="shared" si="1089"/>
        <v>147</v>
      </c>
      <c r="V2296" s="97">
        <v>252</v>
      </c>
      <c r="W2296" s="96">
        <f t="shared" si="1090"/>
        <v>1.0487388280000001</v>
      </c>
      <c r="X2296" s="89">
        <f t="shared" si="1091"/>
        <v>0</v>
      </c>
      <c r="Y2296" s="137">
        <f t="shared" si="1070"/>
        <v>0</v>
      </c>
      <c r="Z2296" s="99" t="str">
        <f t="shared" si="1076"/>
        <v>J=</v>
      </c>
      <c r="AA2296" s="94">
        <f t="shared" si="1077"/>
        <v>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071"/>
        <v>47173</v>
      </c>
      <c r="B2297" s="89">
        <f t="shared" si="1078"/>
        <v>0</v>
      </c>
      <c r="C2297" s="89">
        <f t="shared" si="1092"/>
        <v>3.1009221856947988E-9</v>
      </c>
      <c r="D2297" s="90">
        <f t="shared" si="1079"/>
        <v>7205.03</v>
      </c>
      <c r="E2297" s="91">
        <f t="shared" si="1094"/>
        <v>7245.38</v>
      </c>
      <c r="F2297" s="92">
        <f t="shared" si="1095"/>
        <v>47138</v>
      </c>
      <c r="G2297" s="93">
        <f t="shared" si="1080"/>
        <v>5.6002542668107669E-3</v>
      </c>
      <c r="H2297" s="94">
        <f t="shared" si="1081"/>
        <v>47197</v>
      </c>
      <c r="I2297" s="94">
        <f t="shared" si="1082"/>
        <v>47197</v>
      </c>
      <c r="J2297" s="95">
        <f t="shared" si="1072"/>
        <v>20</v>
      </c>
      <c r="K2297" s="95">
        <f t="shared" si="1093"/>
        <v>4</v>
      </c>
      <c r="L2297" s="8">
        <f t="shared" si="1083"/>
        <v>1.00111755</v>
      </c>
      <c r="M2297" s="96">
        <f t="shared" si="1084"/>
        <v>1.0056002500000001</v>
      </c>
      <c r="N2297" s="96">
        <f t="shared" si="1085"/>
        <v>1.4572282009593449</v>
      </c>
      <c r="O2297" s="89">
        <f t="shared" si="1086"/>
        <v>1.45885672</v>
      </c>
      <c r="P2297" s="89">
        <f t="shared" si="1087"/>
        <v>0</v>
      </c>
      <c r="Q2297" s="11">
        <f t="shared" si="1075"/>
        <v>0</v>
      </c>
      <c r="R2297" s="7">
        <f t="shared" si="1073"/>
        <v>0</v>
      </c>
      <c r="S2297" s="89">
        <f t="shared" si="1088"/>
        <v>0</v>
      </c>
      <c r="T2297" s="98">
        <f t="shared" si="1074"/>
        <v>8.5000000000000006E-2</v>
      </c>
      <c r="U2297" s="97">
        <f t="shared" si="1089"/>
        <v>148</v>
      </c>
      <c r="V2297" s="97">
        <v>252</v>
      </c>
      <c r="W2297" s="96">
        <f t="shared" si="1090"/>
        <v>1.0490783910000001</v>
      </c>
      <c r="X2297" s="89">
        <f t="shared" si="1091"/>
        <v>0</v>
      </c>
      <c r="Y2297" s="137">
        <f t="shared" si="1070"/>
        <v>0</v>
      </c>
      <c r="Z2297" s="99" t="str">
        <f t="shared" si="1076"/>
        <v>J=</v>
      </c>
      <c r="AA2297" s="94">
        <f t="shared" si="1077"/>
        <v>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071"/>
        <v>47174</v>
      </c>
      <c r="B2298" s="89">
        <f t="shared" si="1078"/>
        <v>0</v>
      </c>
      <c r="C2298" s="89">
        <f t="shared" si="1092"/>
        <v>3.1009221856947988E-9</v>
      </c>
      <c r="D2298" s="90">
        <f t="shared" si="1079"/>
        <v>7205.03</v>
      </c>
      <c r="E2298" s="91">
        <f t="shared" si="1094"/>
        <v>7245.38</v>
      </c>
      <c r="F2298" s="92">
        <f t="shared" si="1095"/>
        <v>47138</v>
      </c>
      <c r="G2298" s="93">
        <f t="shared" si="1080"/>
        <v>5.6002542668107669E-3</v>
      </c>
      <c r="H2298" s="94">
        <f t="shared" si="1081"/>
        <v>47197</v>
      </c>
      <c r="I2298" s="94">
        <f t="shared" si="1082"/>
        <v>47197</v>
      </c>
      <c r="J2298" s="95">
        <f t="shared" si="1072"/>
        <v>20</v>
      </c>
      <c r="K2298" s="95">
        <f t="shared" si="1093"/>
        <v>4</v>
      </c>
      <c r="L2298" s="8">
        <f t="shared" si="1083"/>
        <v>1.00111755</v>
      </c>
      <c r="M2298" s="96">
        <f t="shared" si="1084"/>
        <v>1.0056002500000001</v>
      </c>
      <c r="N2298" s="96">
        <f t="shared" si="1085"/>
        <v>1.4572282009593449</v>
      </c>
      <c r="O2298" s="89">
        <f t="shared" si="1086"/>
        <v>1.45885672</v>
      </c>
      <c r="P2298" s="89">
        <f t="shared" si="1087"/>
        <v>0</v>
      </c>
      <c r="Q2298" s="11">
        <f t="shared" si="1075"/>
        <v>0</v>
      </c>
      <c r="R2298" s="7">
        <f t="shared" si="1073"/>
        <v>0</v>
      </c>
      <c r="S2298" s="89">
        <f t="shared" si="1088"/>
        <v>0</v>
      </c>
      <c r="T2298" s="98">
        <f t="shared" si="1074"/>
        <v>8.5000000000000006E-2</v>
      </c>
      <c r="U2298" s="97">
        <f t="shared" si="1089"/>
        <v>148</v>
      </c>
      <c r="V2298" s="97">
        <v>252</v>
      </c>
      <c r="W2298" s="96">
        <f t="shared" si="1090"/>
        <v>1.0490783910000001</v>
      </c>
      <c r="X2298" s="89">
        <f t="shared" si="1091"/>
        <v>0</v>
      </c>
      <c r="Y2298" s="137">
        <f t="shared" si="1070"/>
        <v>0</v>
      </c>
      <c r="Z2298" s="99" t="str">
        <f t="shared" si="1076"/>
        <v>J=</v>
      </c>
      <c r="AA2298" s="94">
        <f t="shared" si="1077"/>
        <v>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071"/>
        <v>47175</v>
      </c>
      <c r="B2299" s="89">
        <f t="shared" si="1078"/>
        <v>0</v>
      </c>
      <c r="C2299" s="89">
        <f t="shared" si="1092"/>
        <v>3.1009221856947988E-9</v>
      </c>
      <c r="D2299" s="90">
        <f t="shared" si="1079"/>
        <v>7205.03</v>
      </c>
      <c r="E2299" s="91">
        <f t="shared" si="1094"/>
        <v>7245.38</v>
      </c>
      <c r="F2299" s="92">
        <f t="shared" si="1095"/>
        <v>47138</v>
      </c>
      <c r="G2299" s="93">
        <f t="shared" si="1080"/>
        <v>5.6002542668107669E-3</v>
      </c>
      <c r="H2299" s="94">
        <f t="shared" si="1081"/>
        <v>47197</v>
      </c>
      <c r="I2299" s="94">
        <f t="shared" si="1082"/>
        <v>47197</v>
      </c>
      <c r="J2299" s="95">
        <f t="shared" si="1072"/>
        <v>20</v>
      </c>
      <c r="K2299" s="95">
        <f t="shared" si="1093"/>
        <v>4</v>
      </c>
      <c r="L2299" s="8">
        <f t="shared" si="1083"/>
        <v>1.00111755</v>
      </c>
      <c r="M2299" s="96">
        <f t="shared" si="1084"/>
        <v>1.0056002500000001</v>
      </c>
      <c r="N2299" s="96">
        <f t="shared" si="1085"/>
        <v>1.4572282009593449</v>
      </c>
      <c r="O2299" s="89">
        <f t="shared" si="1086"/>
        <v>1.45885672</v>
      </c>
      <c r="P2299" s="89">
        <f t="shared" si="1087"/>
        <v>0</v>
      </c>
      <c r="Q2299" s="11">
        <f t="shared" si="1075"/>
        <v>0</v>
      </c>
      <c r="R2299" s="7">
        <f t="shared" si="1073"/>
        <v>0</v>
      </c>
      <c r="S2299" s="89">
        <f t="shared" si="1088"/>
        <v>0</v>
      </c>
      <c r="T2299" s="98">
        <f t="shared" si="1074"/>
        <v>8.5000000000000006E-2</v>
      </c>
      <c r="U2299" s="97">
        <f t="shared" si="1089"/>
        <v>148</v>
      </c>
      <c r="V2299" s="97">
        <v>252</v>
      </c>
      <c r="W2299" s="96">
        <f t="shared" si="1090"/>
        <v>1.0490783910000001</v>
      </c>
      <c r="X2299" s="89">
        <f t="shared" si="1091"/>
        <v>0</v>
      </c>
      <c r="Y2299" s="137">
        <f t="shared" si="1070"/>
        <v>0</v>
      </c>
      <c r="Z2299" s="99" t="str">
        <f t="shared" si="1076"/>
        <v>J=</v>
      </c>
      <c r="AA2299" s="94">
        <f t="shared" si="1077"/>
        <v>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071"/>
        <v>47176</v>
      </c>
      <c r="B2300" s="89">
        <f t="shared" si="1078"/>
        <v>0</v>
      </c>
      <c r="C2300" s="89">
        <f t="shared" si="1092"/>
        <v>3.1009221856947988E-9</v>
      </c>
      <c r="D2300" s="90">
        <f t="shared" si="1079"/>
        <v>7205.03</v>
      </c>
      <c r="E2300" s="91">
        <f t="shared" si="1094"/>
        <v>7245.38</v>
      </c>
      <c r="F2300" s="92">
        <f t="shared" si="1095"/>
        <v>47138</v>
      </c>
      <c r="G2300" s="93">
        <f t="shared" si="1080"/>
        <v>5.6002542668107669E-3</v>
      </c>
      <c r="H2300" s="94">
        <f t="shared" si="1081"/>
        <v>47197</v>
      </c>
      <c r="I2300" s="94">
        <f t="shared" si="1082"/>
        <v>47197</v>
      </c>
      <c r="J2300" s="95">
        <f t="shared" si="1072"/>
        <v>20</v>
      </c>
      <c r="K2300" s="95">
        <f t="shared" si="1093"/>
        <v>5</v>
      </c>
      <c r="L2300" s="8">
        <f t="shared" si="1083"/>
        <v>1.00139713</v>
      </c>
      <c r="M2300" s="96">
        <f t="shared" si="1084"/>
        <v>1.0056002500000001</v>
      </c>
      <c r="N2300" s="96">
        <f t="shared" si="1085"/>
        <v>1.4572282009593449</v>
      </c>
      <c r="O2300" s="89">
        <f t="shared" si="1086"/>
        <v>1.45926413</v>
      </c>
      <c r="P2300" s="89">
        <f t="shared" si="1087"/>
        <v>0</v>
      </c>
      <c r="Q2300" s="11">
        <f t="shared" si="1075"/>
        <v>0</v>
      </c>
      <c r="R2300" s="7">
        <f t="shared" si="1073"/>
        <v>0</v>
      </c>
      <c r="S2300" s="89">
        <f t="shared" si="1088"/>
        <v>0</v>
      </c>
      <c r="T2300" s="98">
        <f t="shared" si="1074"/>
        <v>8.5000000000000006E-2</v>
      </c>
      <c r="U2300" s="97">
        <f t="shared" si="1089"/>
        <v>149</v>
      </c>
      <c r="V2300" s="97">
        <v>252</v>
      </c>
      <c r="W2300" s="96">
        <f t="shared" si="1090"/>
        <v>1.0494180639999999</v>
      </c>
      <c r="X2300" s="89">
        <f t="shared" si="1091"/>
        <v>0</v>
      </c>
      <c r="Y2300" s="137">
        <f t="shared" si="1070"/>
        <v>0</v>
      </c>
      <c r="Z2300" s="99" t="str">
        <f t="shared" si="1076"/>
        <v>J=</v>
      </c>
      <c r="AA2300" s="94">
        <f t="shared" si="1077"/>
        <v>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071"/>
        <v>47177</v>
      </c>
      <c r="B2301" s="89">
        <f t="shared" si="1078"/>
        <v>0</v>
      </c>
      <c r="C2301" s="89">
        <f t="shared" si="1092"/>
        <v>3.1009221856947988E-9</v>
      </c>
      <c r="D2301" s="90">
        <f t="shared" si="1079"/>
        <v>7205.03</v>
      </c>
      <c r="E2301" s="91">
        <f t="shared" si="1094"/>
        <v>7245.38</v>
      </c>
      <c r="F2301" s="92">
        <f t="shared" si="1095"/>
        <v>47138</v>
      </c>
      <c r="G2301" s="93">
        <f t="shared" si="1080"/>
        <v>5.6002542668107669E-3</v>
      </c>
      <c r="H2301" s="94">
        <f t="shared" si="1081"/>
        <v>47197</v>
      </c>
      <c r="I2301" s="94">
        <f t="shared" si="1082"/>
        <v>47197</v>
      </c>
      <c r="J2301" s="95">
        <f t="shared" si="1072"/>
        <v>20</v>
      </c>
      <c r="K2301" s="95">
        <f t="shared" si="1093"/>
        <v>6</v>
      </c>
      <c r="L2301" s="8">
        <f t="shared" si="1083"/>
        <v>1.0016767900000001</v>
      </c>
      <c r="M2301" s="96">
        <f t="shared" si="1084"/>
        <v>1.0056002500000001</v>
      </c>
      <c r="N2301" s="96">
        <f t="shared" si="1085"/>
        <v>1.4572282009593449</v>
      </c>
      <c r="O2301" s="89">
        <f t="shared" si="1086"/>
        <v>1.4596716599999999</v>
      </c>
      <c r="P2301" s="89">
        <f t="shared" si="1087"/>
        <v>0</v>
      </c>
      <c r="Q2301" s="11">
        <f t="shared" si="1075"/>
        <v>0</v>
      </c>
      <c r="R2301" s="7">
        <f t="shared" si="1073"/>
        <v>0</v>
      </c>
      <c r="S2301" s="89">
        <f t="shared" si="1088"/>
        <v>0</v>
      </c>
      <c r="T2301" s="98">
        <f t="shared" si="1074"/>
        <v>8.5000000000000006E-2</v>
      </c>
      <c r="U2301" s="97">
        <f t="shared" si="1089"/>
        <v>150</v>
      </c>
      <c r="V2301" s="97">
        <v>252</v>
      </c>
      <c r="W2301" s="96">
        <f t="shared" si="1090"/>
        <v>1.049757847</v>
      </c>
      <c r="X2301" s="89">
        <f t="shared" si="1091"/>
        <v>0</v>
      </c>
      <c r="Y2301" s="137">
        <f t="shared" si="1070"/>
        <v>0</v>
      </c>
      <c r="Z2301" s="99" t="str">
        <f t="shared" si="1076"/>
        <v>J=</v>
      </c>
      <c r="AA2301" s="94">
        <f t="shared" si="1077"/>
        <v>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071"/>
        <v>47178</v>
      </c>
      <c r="B2302" s="89">
        <f t="shared" si="1078"/>
        <v>0</v>
      </c>
      <c r="C2302" s="89">
        <f t="shared" si="1092"/>
        <v>3.1009221856947988E-9</v>
      </c>
      <c r="D2302" s="90">
        <f t="shared" si="1079"/>
        <v>7205.03</v>
      </c>
      <c r="E2302" s="91">
        <f t="shared" si="1094"/>
        <v>7245.38</v>
      </c>
      <c r="F2302" s="92">
        <f t="shared" si="1095"/>
        <v>47138</v>
      </c>
      <c r="G2302" s="93">
        <f t="shared" si="1080"/>
        <v>5.6002542668107669E-3</v>
      </c>
      <c r="H2302" s="94">
        <f t="shared" si="1081"/>
        <v>47197</v>
      </c>
      <c r="I2302" s="94">
        <f t="shared" si="1082"/>
        <v>47197</v>
      </c>
      <c r="J2302" s="95">
        <f t="shared" si="1072"/>
        <v>20</v>
      </c>
      <c r="K2302" s="95">
        <f t="shared" si="1093"/>
        <v>7</v>
      </c>
      <c r="L2302" s="8">
        <f t="shared" si="1083"/>
        <v>1.00195653</v>
      </c>
      <c r="M2302" s="96">
        <f t="shared" si="1084"/>
        <v>1.0056002500000001</v>
      </c>
      <c r="N2302" s="96">
        <f t="shared" si="1085"/>
        <v>1.4572282009593449</v>
      </c>
      <c r="O2302" s="89">
        <f t="shared" si="1086"/>
        <v>1.46007931</v>
      </c>
      <c r="P2302" s="89">
        <f t="shared" si="1087"/>
        <v>0</v>
      </c>
      <c r="Q2302" s="11">
        <f t="shared" si="1075"/>
        <v>0</v>
      </c>
      <c r="R2302" s="7">
        <f t="shared" si="1073"/>
        <v>0</v>
      </c>
      <c r="S2302" s="89">
        <f t="shared" si="1088"/>
        <v>0</v>
      </c>
      <c r="T2302" s="98">
        <f t="shared" si="1074"/>
        <v>8.5000000000000006E-2</v>
      </c>
      <c r="U2302" s="97">
        <f t="shared" si="1089"/>
        <v>151</v>
      </c>
      <c r="V2302" s="97">
        <v>252</v>
      </c>
      <c r="W2302" s="96">
        <f t="shared" si="1090"/>
        <v>1.0500977410000001</v>
      </c>
      <c r="X2302" s="89">
        <f t="shared" si="1091"/>
        <v>0</v>
      </c>
      <c r="Y2302" s="137">
        <f t="shared" si="1070"/>
        <v>0</v>
      </c>
      <c r="Z2302" s="99" t="str">
        <f t="shared" si="1076"/>
        <v>J=</v>
      </c>
      <c r="AA2302" s="94">
        <f t="shared" si="1077"/>
        <v>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071"/>
        <v>47179</v>
      </c>
      <c r="B2303" s="89">
        <f t="shared" si="1078"/>
        <v>0</v>
      </c>
      <c r="C2303" s="89">
        <f t="shared" si="1092"/>
        <v>3.1009221856947988E-9</v>
      </c>
      <c r="D2303" s="90">
        <f t="shared" si="1079"/>
        <v>7205.03</v>
      </c>
      <c r="E2303" s="91">
        <f t="shared" si="1094"/>
        <v>7245.38</v>
      </c>
      <c r="F2303" s="92">
        <f t="shared" si="1095"/>
        <v>47138</v>
      </c>
      <c r="G2303" s="93">
        <f t="shared" si="1080"/>
        <v>5.6002542668107669E-3</v>
      </c>
      <c r="H2303" s="94">
        <f t="shared" si="1081"/>
        <v>47197</v>
      </c>
      <c r="I2303" s="94">
        <f t="shared" si="1082"/>
        <v>47197</v>
      </c>
      <c r="J2303" s="95">
        <f t="shared" si="1072"/>
        <v>20</v>
      </c>
      <c r="K2303" s="95">
        <f t="shared" si="1093"/>
        <v>8</v>
      </c>
      <c r="L2303" s="8">
        <f t="shared" si="1083"/>
        <v>1.0022363400000001</v>
      </c>
      <c r="M2303" s="96">
        <f t="shared" si="1084"/>
        <v>1.0056002500000001</v>
      </c>
      <c r="N2303" s="96">
        <f t="shared" si="1085"/>
        <v>1.4572282009593449</v>
      </c>
      <c r="O2303" s="89">
        <f t="shared" si="1086"/>
        <v>1.46048705</v>
      </c>
      <c r="P2303" s="89">
        <f t="shared" si="1087"/>
        <v>0</v>
      </c>
      <c r="Q2303" s="11">
        <f t="shared" si="1075"/>
        <v>0</v>
      </c>
      <c r="R2303" s="7">
        <f t="shared" si="1073"/>
        <v>0</v>
      </c>
      <c r="S2303" s="89">
        <f t="shared" si="1088"/>
        <v>0</v>
      </c>
      <c r="T2303" s="98">
        <f t="shared" si="1074"/>
        <v>8.5000000000000006E-2</v>
      </c>
      <c r="U2303" s="97">
        <f t="shared" si="1089"/>
        <v>152</v>
      </c>
      <c r="V2303" s="97">
        <v>252</v>
      </c>
      <c r="W2303" s="96">
        <f t="shared" si="1090"/>
        <v>1.0504377439999999</v>
      </c>
      <c r="X2303" s="89">
        <f t="shared" si="1091"/>
        <v>0</v>
      </c>
      <c r="Y2303" s="137">
        <f t="shared" si="1070"/>
        <v>0</v>
      </c>
      <c r="Z2303" s="99" t="str">
        <f t="shared" si="1076"/>
        <v>J=</v>
      </c>
      <c r="AA2303" s="94">
        <f t="shared" si="1077"/>
        <v>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071"/>
        <v>47180</v>
      </c>
      <c r="B2304" s="89">
        <f t="shared" si="1078"/>
        <v>0</v>
      </c>
      <c r="C2304" s="89">
        <f t="shared" si="1092"/>
        <v>3.1009221856947988E-9</v>
      </c>
      <c r="D2304" s="90">
        <f t="shared" si="1079"/>
        <v>7205.03</v>
      </c>
      <c r="E2304" s="91">
        <f t="shared" si="1094"/>
        <v>7245.38</v>
      </c>
      <c r="F2304" s="92">
        <f t="shared" si="1095"/>
        <v>47138</v>
      </c>
      <c r="G2304" s="93">
        <f t="shared" si="1080"/>
        <v>5.6002542668107669E-3</v>
      </c>
      <c r="H2304" s="94">
        <f t="shared" si="1081"/>
        <v>47197</v>
      </c>
      <c r="I2304" s="94">
        <f t="shared" si="1082"/>
        <v>47197</v>
      </c>
      <c r="J2304" s="95">
        <f t="shared" si="1072"/>
        <v>20</v>
      </c>
      <c r="K2304" s="95">
        <f t="shared" si="1093"/>
        <v>9</v>
      </c>
      <c r="L2304" s="8">
        <f t="shared" si="1083"/>
        <v>1.0025162400000001</v>
      </c>
      <c r="M2304" s="96">
        <f t="shared" si="1084"/>
        <v>1.0056002500000001</v>
      </c>
      <c r="N2304" s="96">
        <f t="shared" si="1085"/>
        <v>1.4572282009593449</v>
      </c>
      <c r="O2304" s="89">
        <f t="shared" si="1086"/>
        <v>1.46089493</v>
      </c>
      <c r="P2304" s="89">
        <f t="shared" si="1087"/>
        <v>0</v>
      </c>
      <c r="Q2304" s="11">
        <f t="shared" si="1075"/>
        <v>0</v>
      </c>
      <c r="R2304" s="7">
        <f t="shared" si="1073"/>
        <v>0</v>
      </c>
      <c r="S2304" s="89">
        <f t="shared" si="1088"/>
        <v>0</v>
      </c>
      <c r="T2304" s="98">
        <f t="shared" si="1074"/>
        <v>8.5000000000000006E-2</v>
      </c>
      <c r="U2304" s="97">
        <f t="shared" si="1089"/>
        <v>153</v>
      </c>
      <c r="V2304" s="97">
        <v>252</v>
      </c>
      <c r="W2304" s="96">
        <f t="shared" si="1090"/>
        <v>1.0507778569999999</v>
      </c>
      <c r="X2304" s="89">
        <f t="shared" si="1091"/>
        <v>0</v>
      </c>
      <c r="Y2304" s="137">
        <f t="shared" si="1070"/>
        <v>0</v>
      </c>
      <c r="Z2304" s="99" t="str">
        <f t="shared" si="1076"/>
        <v>J=</v>
      </c>
      <c r="AA2304" s="94">
        <f t="shared" si="1077"/>
        <v>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071"/>
        <v>47181</v>
      </c>
      <c r="B2305" s="89">
        <f t="shared" si="1078"/>
        <v>0</v>
      </c>
      <c r="C2305" s="89">
        <f t="shared" si="1092"/>
        <v>3.1009221856947988E-9</v>
      </c>
      <c r="D2305" s="90">
        <f t="shared" si="1079"/>
        <v>7205.03</v>
      </c>
      <c r="E2305" s="91">
        <f t="shared" si="1094"/>
        <v>7245.38</v>
      </c>
      <c r="F2305" s="92">
        <f t="shared" si="1095"/>
        <v>47138</v>
      </c>
      <c r="G2305" s="93">
        <f t="shared" si="1080"/>
        <v>5.6002542668107669E-3</v>
      </c>
      <c r="H2305" s="94">
        <f t="shared" si="1081"/>
        <v>47197</v>
      </c>
      <c r="I2305" s="94">
        <f t="shared" si="1082"/>
        <v>47197</v>
      </c>
      <c r="J2305" s="95">
        <f t="shared" si="1072"/>
        <v>20</v>
      </c>
      <c r="K2305" s="95">
        <f t="shared" si="1093"/>
        <v>9</v>
      </c>
      <c r="L2305" s="8">
        <f t="shared" si="1083"/>
        <v>1.0025162400000001</v>
      </c>
      <c r="M2305" s="96">
        <f t="shared" si="1084"/>
        <v>1.0056002500000001</v>
      </c>
      <c r="N2305" s="96">
        <f t="shared" si="1085"/>
        <v>1.4572282009593449</v>
      </c>
      <c r="O2305" s="89">
        <f t="shared" si="1086"/>
        <v>1.46089493</v>
      </c>
      <c r="P2305" s="89">
        <f t="shared" si="1087"/>
        <v>0</v>
      </c>
      <c r="Q2305" s="11">
        <f t="shared" si="1075"/>
        <v>0</v>
      </c>
      <c r="R2305" s="7">
        <f t="shared" si="1073"/>
        <v>0</v>
      </c>
      <c r="S2305" s="89">
        <f t="shared" si="1088"/>
        <v>0</v>
      </c>
      <c r="T2305" s="98">
        <f t="shared" si="1074"/>
        <v>8.5000000000000006E-2</v>
      </c>
      <c r="U2305" s="97">
        <f t="shared" si="1089"/>
        <v>153</v>
      </c>
      <c r="V2305" s="97">
        <v>252</v>
      </c>
      <c r="W2305" s="96">
        <f t="shared" si="1090"/>
        <v>1.0507778569999999</v>
      </c>
      <c r="X2305" s="89">
        <f t="shared" si="1091"/>
        <v>0</v>
      </c>
      <c r="Y2305" s="137">
        <f t="shared" si="1070"/>
        <v>0</v>
      </c>
      <c r="Z2305" s="99" t="str">
        <f t="shared" si="1076"/>
        <v>J=</v>
      </c>
      <c r="AA2305" s="94">
        <f t="shared" si="1077"/>
        <v>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071"/>
        <v>47182</v>
      </c>
      <c r="B2306" s="89">
        <f t="shared" si="1078"/>
        <v>0</v>
      </c>
      <c r="C2306" s="89">
        <f t="shared" si="1092"/>
        <v>3.1009221856947988E-9</v>
      </c>
      <c r="D2306" s="90">
        <f t="shared" si="1079"/>
        <v>7205.03</v>
      </c>
      <c r="E2306" s="91">
        <f t="shared" si="1094"/>
        <v>7245.38</v>
      </c>
      <c r="F2306" s="92">
        <f t="shared" si="1095"/>
        <v>47138</v>
      </c>
      <c r="G2306" s="93">
        <f t="shared" si="1080"/>
        <v>5.6002542668107669E-3</v>
      </c>
      <c r="H2306" s="94">
        <f t="shared" si="1081"/>
        <v>47197</v>
      </c>
      <c r="I2306" s="94">
        <f t="shared" si="1082"/>
        <v>47197</v>
      </c>
      <c r="J2306" s="95">
        <f t="shared" si="1072"/>
        <v>20</v>
      </c>
      <c r="K2306" s="95">
        <f t="shared" si="1093"/>
        <v>9</v>
      </c>
      <c r="L2306" s="8">
        <f t="shared" si="1083"/>
        <v>1.0025162400000001</v>
      </c>
      <c r="M2306" s="96">
        <f t="shared" si="1084"/>
        <v>1.0056002500000001</v>
      </c>
      <c r="N2306" s="96">
        <f t="shared" si="1085"/>
        <v>1.4572282009593449</v>
      </c>
      <c r="O2306" s="89">
        <f t="shared" si="1086"/>
        <v>1.46089493</v>
      </c>
      <c r="P2306" s="89">
        <f t="shared" si="1087"/>
        <v>0</v>
      </c>
      <c r="Q2306" s="11">
        <f t="shared" si="1075"/>
        <v>0</v>
      </c>
      <c r="R2306" s="7">
        <f t="shared" si="1073"/>
        <v>0</v>
      </c>
      <c r="S2306" s="89">
        <f t="shared" si="1088"/>
        <v>0</v>
      </c>
      <c r="T2306" s="98">
        <f t="shared" si="1074"/>
        <v>8.5000000000000006E-2</v>
      </c>
      <c r="U2306" s="97">
        <f t="shared" si="1089"/>
        <v>153</v>
      </c>
      <c r="V2306" s="97">
        <v>252</v>
      </c>
      <c r="W2306" s="96">
        <f t="shared" si="1090"/>
        <v>1.0507778569999999</v>
      </c>
      <c r="X2306" s="89">
        <f t="shared" si="1091"/>
        <v>0</v>
      </c>
      <c r="Y2306" s="137">
        <f t="shared" si="1070"/>
        <v>0</v>
      </c>
      <c r="Z2306" s="99" t="str">
        <f t="shared" si="1076"/>
        <v>J=</v>
      </c>
      <c r="AA2306" s="94">
        <f t="shared" si="1077"/>
        <v>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071"/>
        <v>47183</v>
      </c>
      <c r="B2307" s="89">
        <f t="shared" si="1078"/>
        <v>0</v>
      </c>
      <c r="C2307" s="89">
        <f t="shared" si="1092"/>
        <v>3.1009221856947988E-9</v>
      </c>
      <c r="D2307" s="90">
        <f t="shared" si="1079"/>
        <v>7205.03</v>
      </c>
      <c r="E2307" s="91">
        <f t="shared" si="1094"/>
        <v>7245.38</v>
      </c>
      <c r="F2307" s="92">
        <f t="shared" si="1095"/>
        <v>47138</v>
      </c>
      <c r="G2307" s="93">
        <f t="shared" si="1080"/>
        <v>5.6002542668107669E-3</v>
      </c>
      <c r="H2307" s="94">
        <f t="shared" si="1081"/>
        <v>47197</v>
      </c>
      <c r="I2307" s="94">
        <f t="shared" si="1082"/>
        <v>47197</v>
      </c>
      <c r="J2307" s="95">
        <f t="shared" si="1072"/>
        <v>20</v>
      </c>
      <c r="K2307" s="95">
        <f t="shared" si="1093"/>
        <v>10</v>
      </c>
      <c r="L2307" s="8">
        <f t="shared" si="1083"/>
        <v>1.0027962100000001</v>
      </c>
      <c r="M2307" s="96">
        <f t="shared" si="1084"/>
        <v>1.0056002500000001</v>
      </c>
      <c r="N2307" s="96">
        <f t="shared" si="1085"/>
        <v>1.4572282009593449</v>
      </c>
      <c r="O2307" s="89">
        <f t="shared" si="1086"/>
        <v>1.4613029099999999</v>
      </c>
      <c r="P2307" s="89">
        <f t="shared" si="1087"/>
        <v>0</v>
      </c>
      <c r="Q2307" s="11">
        <f t="shared" si="1075"/>
        <v>0</v>
      </c>
      <c r="R2307" s="7">
        <f t="shared" si="1073"/>
        <v>0</v>
      </c>
      <c r="S2307" s="89">
        <f t="shared" si="1088"/>
        <v>0</v>
      </c>
      <c r="T2307" s="98">
        <f t="shared" si="1074"/>
        <v>8.5000000000000006E-2</v>
      </c>
      <c r="U2307" s="97">
        <f t="shared" si="1089"/>
        <v>154</v>
      </c>
      <c r="V2307" s="97">
        <v>252</v>
      </c>
      <c r="W2307" s="96">
        <f t="shared" si="1090"/>
        <v>1.051118081</v>
      </c>
      <c r="X2307" s="89">
        <f t="shared" si="1091"/>
        <v>0</v>
      </c>
      <c r="Y2307" s="137">
        <f t="shared" si="1070"/>
        <v>0</v>
      </c>
      <c r="Z2307" s="99" t="str">
        <f t="shared" si="1076"/>
        <v>J=</v>
      </c>
      <c r="AA2307" s="94">
        <f t="shared" si="1077"/>
        <v>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071"/>
        <v>47184</v>
      </c>
      <c r="B2308" s="89">
        <f t="shared" si="1078"/>
        <v>0</v>
      </c>
      <c r="C2308" s="89">
        <f t="shared" si="1092"/>
        <v>3.1009221856947988E-9</v>
      </c>
      <c r="D2308" s="90">
        <f t="shared" si="1079"/>
        <v>7205.03</v>
      </c>
      <c r="E2308" s="91">
        <f t="shared" si="1094"/>
        <v>7245.38</v>
      </c>
      <c r="F2308" s="92">
        <f t="shared" si="1095"/>
        <v>47138</v>
      </c>
      <c r="G2308" s="93">
        <f t="shared" si="1080"/>
        <v>5.6002542668107669E-3</v>
      </c>
      <c r="H2308" s="94">
        <f t="shared" si="1081"/>
        <v>47197</v>
      </c>
      <c r="I2308" s="94">
        <f t="shared" si="1082"/>
        <v>47197</v>
      </c>
      <c r="J2308" s="95">
        <f t="shared" si="1072"/>
        <v>20</v>
      </c>
      <c r="K2308" s="95">
        <f t="shared" si="1093"/>
        <v>11</v>
      </c>
      <c r="L2308" s="8">
        <f t="shared" si="1083"/>
        <v>1.0030762600000001</v>
      </c>
      <c r="M2308" s="96">
        <f t="shared" si="1084"/>
        <v>1.0056002500000001</v>
      </c>
      <c r="N2308" s="96">
        <f t="shared" si="1085"/>
        <v>1.4572282009593449</v>
      </c>
      <c r="O2308" s="89">
        <f t="shared" si="1086"/>
        <v>1.4617110099999999</v>
      </c>
      <c r="P2308" s="89">
        <f t="shared" si="1087"/>
        <v>0</v>
      </c>
      <c r="Q2308" s="11">
        <f t="shared" si="1075"/>
        <v>0</v>
      </c>
      <c r="R2308" s="7">
        <f t="shared" si="1073"/>
        <v>0</v>
      </c>
      <c r="S2308" s="89">
        <f t="shared" si="1088"/>
        <v>0</v>
      </c>
      <c r="T2308" s="98">
        <f t="shared" si="1074"/>
        <v>8.5000000000000006E-2</v>
      </c>
      <c r="U2308" s="97">
        <f t="shared" si="1089"/>
        <v>155</v>
      </c>
      <c r="V2308" s="97">
        <v>252</v>
      </c>
      <c r="W2308" s="96">
        <f t="shared" si="1090"/>
        <v>1.0514584140000001</v>
      </c>
      <c r="X2308" s="89">
        <f t="shared" si="1091"/>
        <v>0</v>
      </c>
      <c r="Y2308" s="137">
        <f t="shared" si="1070"/>
        <v>0</v>
      </c>
      <c r="Z2308" s="99" t="str">
        <f t="shared" si="1076"/>
        <v>J=</v>
      </c>
      <c r="AA2308" s="94">
        <f t="shared" si="1077"/>
        <v>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071"/>
        <v>47185</v>
      </c>
      <c r="B2309" s="89">
        <f t="shared" si="1078"/>
        <v>0</v>
      </c>
      <c r="C2309" s="89">
        <f t="shared" si="1092"/>
        <v>3.1009221856947988E-9</v>
      </c>
      <c r="D2309" s="90">
        <f t="shared" si="1079"/>
        <v>7205.03</v>
      </c>
      <c r="E2309" s="91">
        <f t="shared" si="1094"/>
        <v>7245.38</v>
      </c>
      <c r="F2309" s="92">
        <f t="shared" si="1095"/>
        <v>47138</v>
      </c>
      <c r="G2309" s="93">
        <f t="shared" si="1080"/>
        <v>5.6002542668107669E-3</v>
      </c>
      <c r="H2309" s="94">
        <f t="shared" si="1081"/>
        <v>47197</v>
      </c>
      <c r="I2309" s="94">
        <f t="shared" si="1082"/>
        <v>47197</v>
      </c>
      <c r="J2309" s="95">
        <f t="shared" si="1072"/>
        <v>20</v>
      </c>
      <c r="K2309" s="95">
        <f t="shared" si="1093"/>
        <v>12</v>
      </c>
      <c r="L2309" s="8">
        <f t="shared" si="1083"/>
        <v>1.00335639</v>
      </c>
      <c r="M2309" s="96">
        <f t="shared" si="1084"/>
        <v>1.0056002500000001</v>
      </c>
      <c r="N2309" s="96">
        <f t="shared" si="1085"/>
        <v>1.4572282009593449</v>
      </c>
      <c r="O2309" s="89">
        <f t="shared" si="1086"/>
        <v>1.4621192199999999</v>
      </c>
      <c r="P2309" s="89">
        <f t="shared" si="1087"/>
        <v>0</v>
      </c>
      <c r="Q2309" s="11">
        <f t="shared" si="1075"/>
        <v>0</v>
      </c>
      <c r="R2309" s="7">
        <f t="shared" si="1073"/>
        <v>0</v>
      </c>
      <c r="S2309" s="89">
        <f t="shared" si="1088"/>
        <v>0</v>
      </c>
      <c r="T2309" s="98">
        <f t="shared" si="1074"/>
        <v>8.5000000000000006E-2</v>
      </c>
      <c r="U2309" s="97">
        <f t="shared" si="1089"/>
        <v>156</v>
      </c>
      <c r="V2309" s="97">
        <v>252</v>
      </c>
      <c r="W2309" s="96">
        <f t="shared" si="1090"/>
        <v>1.0517988579999999</v>
      </c>
      <c r="X2309" s="89">
        <f t="shared" si="1091"/>
        <v>0</v>
      </c>
      <c r="Y2309" s="137">
        <f t="shared" si="1070"/>
        <v>0</v>
      </c>
      <c r="Z2309" s="99" t="str">
        <f t="shared" si="1076"/>
        <v>J=</v>
      </c>
      <c r="AA2309" s="94">
        <f t="shared" si="1077"/>
        <v>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071"/>
        <v>47186</v>
      </c>
      <c r="B2310" s="89">
        <f t="shared" si="1078"/>
        <v>0</v>
      </c>
      <c r="C2310" s="89">
        <f t="shared" si="1092"/>
        <v>3.1009221856947988E-9</v>
      </c>
      <c r="D2310" s="90">
        <f t="shared" si="1079"/>
        <v>7205.03</v>
      </c>
      <c r="E2310" s="91">
        <f t="shared" si="1094"/>
        <v>7245.38</v>
      </c>
      <c r="F2310" s="92">
        <f t="shared" si="1095"/>
        <v>47138</v>
      </c>
      <c r="G2310" s="93">
        <f t="shared" si="1080"/>
        <v>5.6002542668107669E-3</v>
      </c>
      <c r="H2310" s="94">
        <f t="shared" si="1081"/>
        <v>47197</v>
      </c>
      <c r="I2310" s="94">
        <f t="shared" si="1082"/>
        <v>47197</v>
      </c>
      <c r="J2310" s="95">
        <f t="shared" si="1072"/>
        <v>20</v>
      </c>
      <c r="K2310" s="95">
        <f t="shared" si="1093"/>
        <v>13</v>
      </c>
      <c r="L2310" s="8">
        <f t="shared" si="1083"/>
        <v>1.0036366000000001</v>
      </c>
      <c r="M2310" s="96">
        <f t="shared" si="1084"/>
        <v>1.0056002500000001</v>
      </c>
      <c r="N2310" s="96">
        <f t="shared" si="1085"/>
        <v>1.4572282009593449</v>
      </c>
      <c r="O2310" s="89">
        <f t="shared" si="1086"/>
        <v>1.4625275499999999</v>
      </c>
      <c r="P2310" s="89">
        <f t="shared" si="1087"/>
        <v>0</v>
      </c>
      <c r="Q2310" s="11">
        <f t="shared" si="1075"/>
        <v>0</v>
      </c>
      <c r="R2310" s="7">
        <f t="shared" si="1073"/>
        <v>0</v>
      </c>
      <c r="S2310" s="89">
        <f t="shared" si="1088"/>
        <v>0</v>
      </c>
      <c r="T2310" s="98">
        <f t="shared" si="1074"/>
        <v>8.5000000000000006E-2</v>
      </c>
      <c r="U2310" s="97">
        <f t="shared" si="1089"/>
        <v>157</v>
      </c>
      <c r="V2310" s="97">
        <v>252</v>
      </c>
      <c r="W2310" s="96">
        <f t="shared" si="1090"/>
        <v>1.0521394120000001</v>
      </c>
      <c r="X2310" s="89">
        <f t="shared" si="1091"/>
        <v>0</v>
      </c>
      <c r="Y2310" s="137">
        <f t="shared" si="1070"/>
        <v>0</v>
      </c>
      <c r="Z2310" s="99" t="str">
        <f t="shared" si="1076"/>
        <v>J=</v>
      </c>
      <c r="AA2310" s="94">
        <f t="shared" si="1077"/>
        <v>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071"/>
        <v>47187</v>
      </c>
      <c r="B2311" s="89">
        <f t="shared" si="1078"/>
        <v>0</v>
      </c>
      <c r="C2311" s="89">
        <f t="shared" si="1092"/>
        <v>3.1009221856947988E-9</v>
      </c>
      <c r="D2311" s="90">
        <f t="shared" si="1079"/>
        <v>7205.03</v>
      </c>
      <c r="E2311" s="91">
        <f t="shared" si="1094"/>
        <v>7245.38</v>
      </c>
      <c r="F2311" s="92">
        <f t="shared" si="1095"/>
        <v>47138</v>
      </c>
      <c r="G2311" s="93">
        <f t="shared" si="1080"/>
        <v>5.6002542668107669E-3</v>
      </c>
      <c r="H2311" s="94">
        <f t="shared" si="1081"/>
        <v>47197</v>
      </c>
      <c r="I2311" s="94">
        <f t="shared" si="1082"/>
        <v>47197</v>
      </c>
      <c r="J2311" s="95">
        <f t="shared" si="1072"/>
        <v>20</v>
      </c>
      <c r="K2311" s="95">
        <f t="shared" si="1093"/>
        <v>14</v>
      </c>
      <c r="L2311" s="8">
        <f t="shared" si="1083"/>
        <v>1.00391689</v>
      </c>
      <c r="M2311" s="96">
        <f t="shared" si="1084"/>
        <v>1.0056002500000001</v>
      </c>
      <c r="N2311" s="96">
        <f t="shared" si="1085"/>
        <v>1.4572282009593449</v>
      </c>
      <c r="O2311" s="89">
        <f t="shared" si="1086"/>
        <v>1.462936</v>
      </c>
      <c r="P2311" s="89">
        <f t="shared" si="1087"/>
        <v>0</v>
      </c>
      <c r="Q2311" s="11">
        <f t="shared" si="1075"/>
        <v>0</v>
      </c>
      <c r="R2311" s="7">
        <f t="shared" si="1073"/>
        <v>0</v>
      </c>
      <c r="S2311" s="89">
        <f t="shared" si="1088"/>
        <v>0</v>
      </c>
      <c r="T2311" s="98">
        <f t="shared" si="1074"/>
        <v>8.5000000000000006E-2</v>
      </c>
      <c r="U2311" s="97">
        <f t="shared" si="1089"/>
        <v>158</v>
      </c>
      <c r="V2311" s="97">
        <v>252</v>
      </c>
      <c r="W2311" s="96">
        <f t="shared" si="1090"/>
        <v>1.052480077</v>
      </c>
      <c r="X2311" s="89">
        <f t="shared" si="1091"/>
        <v>0</v>
      </c>
      <c r="Y2311" s="137">
        <f t="shared" si="1070"/>
        <v>0</v>
      </c>
      <c r="Z2311" s="99" t="str">
        <f t="shared" si="1076"/>
        <v>J=</v>
      </c>
      <c r="AA2311" s="94">
        <f t="shared" si="1077"/>
        <v>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071"/>
        <v>47188</v>
      </c>
      <c r="B2312" s="89">
        <f t="shared" si="1078"/>
        <v>0</v>
      </c>
      <c r="C2312" s="89">
        <f t="shared" si="1092"/>
        <v>3.1009221856947988E-9</v>
      </c>
      <c r="D2312" s="90">
        <f t="shared" si="1079"/>
        <v>7205.03</v>
      </c>
      <c r="E2312" s="91">
        <f t="shared" si="1094"/>
        <v>7245.38</v>
      </c>
      <c r="F2312" s="92">
        <f t="shared" si="1095"/>
        <v>47138</v>
      </c>
      <c r="G2312" s="93">
        <f t="shared" si="1080"/>
        <v>5.6002542668107669E-3</v>
      </c>
      <c r="H2312" s="94">
        <f t="shared" si="1081"/>
        <v>47197</v>
      </c>
      <c r="I2312" s="94">
        <f t="shared" si="1082"/>
        <v>47197</v>
      </c>
      <c r="J2312" s="95">
        <f t="shared" si="1072"/>
        <v>20</v>
      </c>
      <c r="K2312" s="95">
        <f t="shared" si="1093"/>
        <v>14</v>
      </c>
      <c r="L2312" s="8">
        <f t="shared" si="1083"/>
        <v>1.00391689</v>
      </c>
      <c r="M2312" s="96">
        <f t="shared" si="1084"/>
        <v>1.0056002500000001</v>
      </c>
      <c r="N2312" s="96">
        <f t="shared" si="1085"/>
        <v>1.4572282009593449</v>
      </c>
      <c r="O2312" s="89">
        <f t="shared" si="1086"/>
        <v>1.462936</v>
      </c>
      <c r="P2312" s="89">
        <f t="shared" si="1087"/>
        <v>0</v>
      </c>
      <c r="Q2312" s="11">
        <f t="shared" si="1075"/>
        <v>0</v>
      </c>
      <c r="R2312" s="7">
        <f t="shared" si="1073"/>
        <v>0</v>
      </c>
      <c r="S2312" s="89">
        <f t="shared" si="1088"/>
        <v>0</v>
      </c>
      <c r="T2312" s="98">
        <f t="shared" si="1074"/>
        <v>8.5000000000000006E-2</v>
      </c>
      <c r="U2312" s="97">
        <f t="shared" si="1089"/>
        <v>158</v>
      </c>
      <c r="V2312" s="97">
        <v>252</v>
      </c>
      <c r="W2312" s="96">
        <f t="shared" si="1090"/>
        <v>1.052480077</v>
      </c>
      <c r="X2312" s="89">
        <f t="shared" si="1091"/>
        <v>0</v>
      </c>
      <c r="Y2312" s="137">
        <f t="shared" si="1070"/>
        <v>0</v>
      </c>
      <c r="Z2312" s="99" t="str">
        <f t="shared" si="1076"/>
        <v>J=</v>
      </c>
      <c r="AA2312" s="94">
        <f t="shared" si="1077"/>
        <v>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071"/>
        <v>47189</v>
      </c>
      <c r="B2313" s="89">
        <f t="shared" si="1078"/>
        <v>0</v>
      </c>
      <c r="C2313" s="89">
        <f t="shared" si="1092"/>
        <v>3.1009221856947988E-9</v>
      </c>
      <c r="D2313" s="90">
        <f t="shared" si="1079"/>
        <v>7205.03</v>
      </c>
      <c r="E2313" s="91">
        <f t="shared" si="1094"/>
        <v>7245.38</v>
      </c>
      <c r="F2313" s="92">
        <f t="shared" si="1095"/>
        <v>47138</v>
      </c>
      <c r="G2313" s="93">
        <f t="shared" si="1080"/>
        <v>5.6002542668107669E-3</v>
      </c>
      <c r="H2313" s="94">
        <f t="shared" si="1081"/>
        <v>47197</v>
      </c>
      <c r="I2313" s="94">
        <f t="shared" si="1082"/>
        <v>47197</v>
      </c>
      <c r="J2313" s="95">
        <f t="shared" si="1072"/>
        <v>20</v>
      </c>
      <c r="K2313" s="95">
        <f t="shared" si="1093"/>
        <v>14</v>
      </c>
      <c r="L2313" s="8">
        <f t="shared" si="1083"/>
        <v>1.00391689</v>
      </c>
      <c r="M2313" s="96">
        <f t="shared" si="1084"/>
        <v>1.0056002500000001</v>
      </c>
      <c r="N2313" s="96">
        <f t="shared" si="1085"/>
        <v>1.4572282009593449</v>
      </c>
      <c r="O2313" s="89">
        <f t="shared" si="1086"/>
        <v>1.462936</v>
      </c>
      <c r="P2313" s="89">
        <f t="shared" si="1087"/>
        <v>0</v>
      </c>
      <c r="Q2313" s="11">
        <f t="shared" si="1075"/>
        <v>0</v>
      </c>
      <c r="R2313" s="7">
        <f t="shared" si="1073"/>
        <v>0</v>
      </c>
      <c r="S2313" s="89">
        <f t="shared" si="1088"/>
        <v>0</v>
      </c>
      <c r="T2313" s="98">
        <f t="shared" si="1074"/>
        <v>8.5000000000000006E-2</v>
      </c>
      <c r="U2313" s="97">
        <f t="shared" si="1089"/>
        <v>158</v>
      </c>
      <c r="V2313" s="97">
        <v>252</v>
      </c>
      <c r="W2313" s="96">
        <f t="shared" si="1090"/>
        <v>1.052480077</v>
      </c>
      <c r="X2313" s="89">
        <f t="shared" si="1091"/>
        <v>0</v>
      </c>
      <c r="Y2313" s="137">
        <f t="shared" si="1070"/>
        <v>0</v>
      </c>
      <c r="Z2313" s="99" t="str">
        <f t="shared" si="1076"/>
        <v>J=</v>
      </c>
      <c r="AA2313" s="94">
        <f t="shared" si="1077"/>
        <v>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071"/>
        <v>47190</v>
      </c>
      <c r="B2314" s="89">
        <f t="shared" si="1078"/>
        <v>0</v>
      </c>
      <c r="C2314" s="89">
        <f t="shared" si="1092"/>
        <v>3.1009221856947988E-9</v>
      </c>
      <c r="D2314" s="90">
        <f t="shared" si="1079"/>
        <v>7205.03</v>
      </c>
      <c r="E2314" s="91">
        <f t="shared" si="1094"/>
        <v>7245.38</v>
      </c>
      <c r="F2314" s="92">
        <f t="shared" si="1095"/>
        <v>47138</v>
      </c>
      <c r="G2314" s="93">
        <f t="shared" si="1080"/>
        <v>5.6002542668107669E-3</v>
      </c>
      <c r="H2314" s="94">
        <f t="shared" si="1081"/>
        <v>47197</v>
      </c>
      <c r="I2314" s="94">
        <f t="shared" si="1082"/>
        <v>47197</v>
      </c>
      <c r="J2314" s="95">
        <f t="shared" si="1072"/>
        <v>20</v>
      </c>
      <c r="K2314" s="95">
        <f t="shared" si="1093"/>
        <v>15</v>
      </c>
      <c r="L2314" s="8">
        <f t="shared" si="1083"/>
        <v>1.00419725</v>
      </c>
      <c r="M2314" s="96">
        <f t="shared" si="1084"/>
        <v>1.0056002500000001</v>
      </c>
      <c r="N2314" s="96">
        <f t="shared" si="1085"/>
        <v>1.4572282009593449</v>
      </c>
      <c r="O2314" s="89">
        <f t="shared" si="1086"/>
        <v>1.46334455</v>
      </c>
      <c r="P2314" s="89">
        <f t="shared" si="1087"/>
        <v>0</v>
      </c>
      <c r="Q2314" s="11">
        <f t="shared" si="1075"/>
        <v>0</v>
      </c>
      <c r="R2314" s="7">
        <f t="shared" si="1073"/>
        <v>0</v>
      </c>
      <c r="S2314" s="89">
        <f t="shared" si="1088"/>
        <v>0</v>
      </c>
      <c r="T2314" s="98">
        <f t="shared" si="1074"/>
        <v>8.5000000000000006E-2</v>
      </c>
      <c r="U2314" s="97">
        <f t="shared" si="1089"/>
        <v>159</v>
      </c>
      <c r="V2314" s="97">
        <v>252</v>
      </c>
      <c r="W2314" s="96">
        <f t="shared" si="1090"/>
        <v>1.0528208509999999</v>
      </c>
      <c r="X2314" s="89">
        <f t="shared" si="1091"/>
        <v>0</v>
      </c>
      <c r="Y2314" s="137">
        <f t="shared" ref="Y2314:Y2377" si="1096">IF(AND(Q2314&gt;0,Z2314&lt;&gt;"INCORPJ="),S2314+X2314,0)</f>
        <v>0</v>
      </c>
      <c r="Z2314" s="99" t="str">
        <f t="shared" si="1076"/>
        <v>J=</v>
      </c>
      <c r="AA2314" s="94">
        <f t="shared" si="1077"/>
        <v>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097">(A2314+1)</f>
        <v>47191</v>
      </c>
      <c r="B2315" s="89">
        <f t="shared" si="1078"/>
        <v>0</v>
      </c>
      <c r="C2315" s="89">
        <f t="shared" si="1092"/>
        <v>3.1009221856947988E-9</v>
      </c>
      <c r="D2315" s="90">
        <f t="shared" si="1079"/>
        <v>7205.03</v>
      </c>
      <c r="E2315" s="91">
        <f t="shared" si="1094"/>
        <v>7245.38</v>
      </c>
      <c r="F2315" s="92">
        <f t="shared" si="1095"/>
        <v>47138</v>
      </c>
      <c r="G2315" s="93">
        <f t="shared" si="1080"/>
        <v>5.6002542668107669E-3</v>
      </c>
      <c r="H2315" s="94">
        <f t="shared" si="1081"/>
        <v>47197</v>
      </c>
      <c r="I2315" s="94">
        <f t="shared" si="1082"/>
        <v>47197</v>
      </c>
      <c r="J2315" s="95">
        <f t="shared" ref="J2315:J2378" si="1098">IF(I2315=I2314,J2314,NETWORKDAYS(I2314,I2315,$AD$201:$AD$502)-1)</f>
        <v>20</v>
      </c>
      <c r="K2315" s="95">
        <f t="shared" si="1093"/>
        <v>16</v>
      </c>
      <c r="L2315" s="8">
        <f t="shared" si="1083"/>
        <v>1.0044776900000001</v>
      </c>
      <c r="M2315" s="96">
        <f t="shared" si="1084"/>
        <v>1.0056002500000001</v>
      </c>
      <c r="N2315" s="96">
        <f t="shared" si="1085"/>
        <v>1.4572282009593449</v>
      </c>
      <c r="O2315" s="89">
        <f t="shared" si="1086"/>
        <v>1.4637532099999999</v>
      </c>
      <c r="P2315" s="89">
        <f t="shared" si="1087"/>
        <v>0</v>
      </c>
      <c r="Q2315" s="11">
        <f t="shared" si="1075"/>
        <v>0</v>
      </c>
      <c r="R2315" s="7">
        <f t="shared" ref="R2315:R2378" si="1099">IF(Q2315&gt;0,VLOOKUP($A2315,$AD$10:$AI$200,6),0)</f>
        <v>0</v>
      </c>
      <c r="S2315" s="89">
        <f t="shared" si="1088"/>
        <v>0</v>
      </c>
      <c r="T2315" s="98">
        <f t="shared" ref="T2315:T2378" si="1100">(T2314)</f>
        <v>8.5000000000000006E-2</v>
      </c>
      <c r="U2315" s="97">
        <f t="shared" si="1089"/>
        <v>160</v>
      </c>
      <c r="V2315" s="97">
        <v>252</v>
      </c>
      <c r="W2315" s="96">
        <f t="shared" si="1090"/>
        <v>1.0531617360000001</v>
      </c>
      <c r="X2315" s="89">
        <f t="shared" si="1091"/>
        <v>0</v>
      </c>
      <c r="Y2315" s="137">
        <f t="shared" si="1096"/>
        <v>0</v>
      </c>
      <c r="Z2315" s="99" t="str">
        <f t="shared" si="1076"/>
        <v>J=</v>
      </c>
      <c r="AA2315" s="94">
        <f t="shared" si="1077"/>
        <v>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097"/>
        <v>47192</v>
      </c>
      <c r="B2316" s="89">
        <f t="shared" si="1078"/>
        <v>0</v>
      </c>
      <c r="C2316" s="89">
        <f t="shared" si="1092"/>
        <v>3.1009221856947988E-9</v>
      </c>
      <c r="D2316" s="90">
        <f t="shared" si="1079"/>
        <v>7205.03</v>
      </c>
      <c r="E2316" s="91">
        <f t="shared" si="1094"/>
        <v>7245.38</v>
      </c>
      <c r="F2316" s="92">
        <f t="shared" si="1095"/>
        <v>47138</v>
      </c>
      <c r="G2316" s="93">
        <f t="shared" si="1080"/>
        <v>5.6002542668107669E-3</v>
      </c>
      <c r="H2316" s="94">
        <f t="shared" si="1081"/>
        <v>47197</v>
      </c>
      <c r="I2316" s="94">
        <f t="shared" si="1082"/>
        <v>47197</v>
      </c>
      <c r="J2316" s="95">
        <f t="shared" si="1098"/>
        <v>20</v>
      </c>
      <c r="K2316" s="95">
        <f t="shared" si="1093"/>
        <v>17</v>
      </c>
      <c r="L2316" s="8">
        <f t="shared" si="1083"/>
        <v>1.00475822</v>
      </c>
      <c r="M2316" s="96">
        <f t="shared" si="1084"/>
        <v>1.0056002500000001</v>
      </c>
      <c r="N2316" s="96">
        <f t="shared" si="1085"/>
        <v>1.4572282009593449</v>
      </c>
      <c r="O2316" s="89">
        <f t="shared" si="1086"/>
        <v>1.4641620099999999</v>
      </c>
      <c r="P2316" s="89">
        <f t="shared" si="1087"/>
        <v>0</v>
      </c>
      <c r="Q2316" s="11">
        <f t="shared" ref="Q2316:Q2379" si="1101">IF(VLOOKUP(A2316,AD$10:AK$200,8)=VLOOKUP(A2315,AD$10:AK$200,8),0,VLOOKUP(A2316,AD$10:AK$200,8))</f>
        <v>0</v>
      </c>
      <c r="R2316" s="7">
        <f t="shared" si="1099"/>
        <v>0</v>
      </c>
      <c r="S2316" s="89">
        <f t="shared" si="1088"/>
        <v>0</v>
      </c>
      <c r="T2316" s="98">
        <f t="shared" si="1100"/>
        <v>8.5000000000000006E-2</v>
      </c>
      <c r="U2316" s="97">
        <f t="shared" si="1089"/>
        <v>161</v>
      </c>
      <c r="V2316" s="97">
        <v>252</v>
      </c>
      <c r="W2316" s="96">
        <f t="shared" si="1090"/>
        <v>1.0535027320000001</v>
      </c>
      <c r="X2316" s="89">
        <f t="shared" si="1091"/>
        <v>0</v>
      </c>
      <c r="Y2316" s="137">
        <f t="shared" si="1096"/>
        <v>0</v>
      </c>
      <c r="Z2316" s="99" t="str">
        <f t="shared" ref="Z2316:Z2379" si="1102">IF($Q2315&gt;0,VLOOKUP($A2315,$AD$10:$AM$200,9),Z2315)</f>
        <v>J=</v>
      </c>
      <c r="AA2316" s="94">
        <f t="shared" ref="AA2316:AA2379" si="1103">IF($Q2315&gt;0,VLOOKUP($A2315,$AD$10:$AM$200,10),AA2315)</f>
        <v>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097"/>
        <v>47193</v>
      </c>
      <c r="B2317" s="89">
        <f t="shared" si="1078"/>
        <v>0</v>
      </c>
      <c r="C2317" s="89">
        <f t="shared" si="1092"/>
        <v>3.1009221856947988E-9</v>
      </c>
      <c r="D2317" s="90">
        <f t="shared" si="1079"/>
        <v>7205.03</v>
      </c>
      <c r="E2317" s="91">
        <f t="shared" si="1094"/>
        <v>7245.38</v>
      </c>
      <c r="F2317" s="92">
        <f t="shared" si="1095"/>
        <v>47138</v>
      </c>
      <c r="G2317" s="93">
        <f t="shared" si="1080"/>
        <v>5.6002542668107669E-3</v>
      </c>
      <c r="H2317" s="94">
        <f t="shared" si="1081"/>
        <v>47197</v>
      </c>
      <c r="I2317" s="94">
        <f t="shared" si="1082"/>
        <v>47197</v>
      </c>
      <c r="J2317" s="95">
        <f t="shared" si="1098"/>
        <v>20</v>
      </c>
      <c r="K2317" s="95">
        <f t="shared" si="1093"/>
        <v>18</v>
      </c>
      <c r="L2317" s="8">
        <f t="shared" si="1083"/>
        <v>1.00503882</v>
      </c>
      <c r="M2317" s="96">
        <f t="shared" si="1084"/>
        <v>1.0056002500000001</v>
      </c>
      <c r="N2317" s="96">
        <f t="shared" si="1085"/>
        <v>1.4572282009593449</v>
      </c>
      <c r="O2317" s="89">
        <f t="shared" si="1086"/>
        <v>1.4645709099999999</v>
      </c>
      <c r="P2317" s="89">
        <f t="shared" si="1087"/>
        <v>0</v>
      </c>
      <c r="Q2317" s="11">
        <f t="shared" si="1101"/>
        <v>0</v>
      </c>
      <c r="R2317" s="7">
        <f t="shared" si="1099"/>
        <v>0</v>
      </c>
      <c r="S2317" s="89">
        <f t="shared" si="1088"/>
        <v>0</v>
      </c>
      <c r="T2317" s="98">
        <f t="shared" si="1100"/>
        <v>8.5000000000000006E-2</v>
      </c>
      <c r="U2317" s="97">
        <f t="shared" si="1089"/>
        <v>162</v>
      </c>
      <c r="V2317" s="97">
        <v>252</v>
      </c>
      <c r="W2317" s="96">
        <f t="shared" si="1090"/>
        <v>1.0538438370000001</v>
      </c>
      <c r="X2317" s="89">
        <f t="shared" si="1091"/>
        <v>0</v>
      </c>
      <c r="Y2317" s="137">
        <f t="shared" si="1096"/>
        <v>0</v>
      </c>
      <c r="Z2317" s="99" t="str">
        <f t="shared" si="1102"/>
        <v>J=</v>
      </c>
      <c r="AA2317" s="94">
        <f t="shared" si="1103"/>
        <v>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097"/>
        <v>47194</v>
      </c>
      <c r="B2318" s="89">
        <f t="shared" si="1078"/>
        <v>0</v>
      </c>
      <c r="C2318" s="89">
        <f t="shared" si="1092"/>
        <v>3.1009221856947988E-9</v>
      </c>
      <c r="D2318" s="90">
        <f t="shared" si="1079"/>
        <v>7205.03</v>
      </c>
      <c r="E2318" s="91">
        <f t="shared" si="1094"/>
        <v>7245.38</v>
      </c>
      <c r="F2318" s="92">
        <f t="shared" si="1095"/>
        <v>47138</v>
      </c>
      <c r="G2318" s="93">
        <f t="shared" si="1080"/>
        <v>5.6002542668107669E-3</v>
      </c>
      <c r="H2318" s="94">
        <f t="shared" si="1081"/>
        <v>47197</v>
      </c>
      <c r="I2318" s="94">
        <f t="shared" si="1082"/>
        <v>47197</v>
      </c>
      <c r="J2318" s="95">
        <f t="shared" si="1098"/>
        <v>20</v>
      </c>
      <c r="K2318" s="95">
        <f t="shared" si="1093"/>
        <v>19</v>
      </c>
      <c r="L2318" s="8">
        <f t="shared" si="1083"/>
        <v>1.00531949</v>
      </c>
      <c r="M2318" s="96">
        <f t="shared" si="1084"/>
        <v>1.0056002500000001</v>
      </c>
      <c r="N2318" s="96">
        <f t="shared" si="1085"/>
        <v>1.4572282009593449</v>
      </c>
      <c r="O2318" s="89">
        <f t="shared" si="1086"/>
        <v>1.4649799100000001</v>
      </c>
      <c r="P2318" s="89">
        <f t="shared" si="1087"/>
        <v>0</v>
      </c>
      <c r="Q2318" s="11">
        <f t="shared" si="1101"/>
        <v>0</v>
      </c>
      <c r="R2318" s="7">
        <f t="shared" si="1099"/>
        <v>0</v>
      </c>
      <c r="S2318" s="89">
        <f t="shared" si="1088"/>
        <v>0</v>
      </c>
      <c r="T2318" s="98">
        <f t="shared" si="1100"/>
        <v>8.5000000000000006E-2</v>
      </c>
      <c r="U2318" s="97">
        <f t="shared" si="1089"/>
        <v>163</v>
      </c>
      <c r="V2318" s="97">
        <v>252</v>
      </c>
      <c r="W2318" s="96">
        <f t="shared" si="1090"/>
        <v>1.054185054</v>
      </c>
      <c r="X2318" s="89">
        <f t="shared" si="1091"/>
        <v>0</v>
      </c>
      <c r="Y2318" s="137">
        <f t="shared" si="1096"/>
        <v>0</v>
      </c>
      <c r="Z2318" s="99" t="str">
        <f t="shared" si="1102"/>
        <v>J=</v>
      </c>
      <c r="AA2318" s="94">
        <f t="shared" si="1103"/>
        <v>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097"/>
        <v>47195</v>
      </c>
      <c r="B2319" s="89">
        <f t="shared" si="1078"/>
        <v>0</v>
      </c>
      <c r="C2319" s="89">
        <f t="shared" si="1092"/>
        <v>3.1009221856947988E-9</v>
      </c>
      <c r="D2319" s="90">
        <f t="shared" si="1079"/>
        <v>7205.03</v>
      </c>
      <c r="E2319" s="91">
        <f t="shared" si="1094"/>
        <v>7245.38</v>
      </c>
      <c r="F2319" s="92">
        <f t="shared" si="1095"/>
        <v>47138</v>
      </c>
      <c r="G2319" s="93">
        <f t="shared" si="1080"/>
        <v>5.6002542668107669E-3</v>
      </c>
      <c r="H2319" s="94">
        <f t="shared" si="1081"/>
        <v>47197</v>
      </c>
      <c r="I2319" s="94">
        <f t="shared" si="1082"/>
        <v>47197</v>
      </c>
      <c r="J2319" s="95">
        <f t="shared" si="1098"/>
        <v>20</v>
      </c>
      <c r="K2319" s="95">
        <f t="shared" si="1093"/>
        <v>19</v>
      </c>
      <c r="L2319" s="8">
        <f t="shared" si="1083"/>
        <v>1.00531949</v>
      </c>
      <c r="M2319" s="96">
        <f t="shared" si="1084"/>
        <v>1.0056002500000001</v>
      </c>
      <c r="N2319" s="96">
        <f t="shared" si="1085"/>
        <v>1.4572282009593449</v>
      </c>
      <c r="O2319" s="89">
        <f t="shared" si="1086"/>
        <v>1.4649799100000001</v>
      </c>
      <c r="P2319" s="89">
        <f t="shared" si="1087"/>
        <v>0</v>
      </c>
      <c r="Q2319" s="11">
        <f t="shared" si="1101"/>
        <v>0</v>
      </c>
      <c r="R2319" s="7">
        <f t="shared" si="1099"/>
        <v>0</v>
      </c>
      <c r="S2319" s="89">
        <f t="shared" si="1088"/>
        <v>0</v>
      </c>
      <c r="T2319" s="98">
        <f t="shared" si="1100"/>
        <v>8.5000000000000006E-2</v>
      </c>
      <c r="U2319" s="97">
        <f t="shared" si="1089"/>
        <v>163</v>
      </c>
      <c r="V2319" s="97">
        <v>252</v>
      </c>
      <c r="W2319" s="96">
        <f t="shared" si="1090"/>
        <v>1.054185054</v>
      </c>
      <c r="X2319" s="89">
        <f t="shared" si="1091"/>
        <v>0</v>
      </c>
      <c r="Y2319" s="137">
        <f t="shared" si="1096"/>
        <v>0</v>
      </c>
      <c r="Z2319" s="99" t="str">
        <f t="shared" si="1102"/>
        <v>J=</v>
      </c>
      <c r="AA2319" s="94">
        <f t="shared" si="1103"/>
        <v>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097"/>
        <v>47196</v>
      </c>
      <c r="B2320" s="89">
        <f t="shared" si="1078"/>
        <v>0</v>
      </c>
      <c r="C2320" s="89">
        <f t="shared" si="1092"/>
        <v>3.1009221856947988E-9</v>
      </c>
      <c r="D2320" s="90">
        <f t="shared" si="1079"/>
        <v>7205.03</v>
      </c>
      <c r="E2320" s="91">
        <f t="shared" si="1094"/>
        <v>7245.38</v>
      </c>
      <c r="F2320" s="92">
        <f t="shared" si="1095"/>
        <v>47138</v>
      </c>
      <c r="G2320" s="93">
        <f t="shared" si="1080"/>
        <v>5.6002542668107669E-3</v>
      </c>
      <c r="H2320" s="94">
        <f t="shared" si="1081"/>
        <v>47197</v>
      </c>
      <c r="I2320" s="94">
        <f t="shared" si="1082"/>
        <v>47197</v>
      </c>
      <c r="J2320" s="95">
        <f t="shared" si="1098"/>
        <v>20</v>
      </c>
      <c r="K2320" s="95">
        <f t="shared" si="1093"/>
        <v>19</v>
      </c>
      <c r="L2320" s="8">
        <f t="shared" si="1083"/>
        <v>1.00531949</v>
      </c>
      <c r="M2320" s="96">
        <f t="shared" si="1084"/>
        <v>1.0056002500000001</v>
      </c>
      <c r="N2320" s="96">
        <f t="shared" si="1085"/>
        <v>1.4572282009593449</v>
      </c>
      <c r="O2320" s="89">
        <f t="shared" si="1086"/>
        <v>1.4649799100000001</v>
      </c>
      <c r="P2320" s="89">
        <f t="shared" si="1087"/>
        <v>0</v>
      </c>
      <c r="Q2320" s="11">
        <f t="shared" si="1101"/>
        <v>0</v>
      </c>
      <c r="R2320" s="7">
        <f t="shared" si="1099"/>
        <v>0</v>
      </c>
      <c r="S2320" s="89">
        <f t="shared" si="1088"/>
        <v>0</v>
      </c>
      <c r="T2320" s="98">
        <f t="shared" si="1100"/>
        <v>8.5000000000000006E-2</v>
      </c>
      <c r="U2320" s="97">
        <f t="shared" si="1089"/>
        <v>163</v>
      </c>
      <c r="V2320" s="97">
        <v>252</v>
      </c>
      <c r="W2320" s="96">
        <f t="shared" si="1090"/>
        <v>1.054185054</v>
      </c>
      <c r="X2320" s="89">
        <f t="shared" si="1091"/>
        <v>0</v>
      </c>
      <c r="Y2320" s="137">
        <f t="shared" si="1096"/>
        <v>0</v>
      </c>
      <c r="Z2320" s="99" t="str">
        <f t="shared" si="1102"/>
        <v>J=</v>
      </c>
      <c r="AA2320" s="94">
        <f t="shared" si="1103"/>
        <v>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097"/>
        <v>47197</v>
      </c>
      <c r="B2321" s="89">
        <f t="shared" si="1078"/>
        <v>0</v>
      </c>
      <c r="C2321" s="89">
        <f t="shared" si="1092"/>
        <v>3.1009221856947988E-9</v>
      </c>
      <c r="D2321" s="90">
        <f t="shared" si="1079"/>
        <v>7205.03</v>
      </c>
      <c r="E2321" s="91">
        <f t="shared" si="1094"/>
        <v>7245.38</v>
      </c>
      <c r="F2321" s="92">
        <f t="shared" si="1095"/>
        <v>47138</v>
      </c>
      <c r="G2321" s="93">
        <f t="shared" si="1080"/>
        <v>5.6002542668107669E-3</v>
      </c>
      <c r="H2321" s="94">
        <f t="shared" si="1081"/>
        <v>47228</v>
      </c>
      <c r="I2321" s="94">
        <f t="shared" si="1082"/>
        <v>47197</v>
      </c>
      <c r="J2321" s="95">
        <f t="shared" si="1098"/>
        <v>20</v>
      </c>
      <c r="K2321" s="95">
        <f t="shared" si="1093"/>
        <v>20</v>
      </c>
      <c r="L2321" s="8">
        <f t="shared" si="1083"/>
        <v>1.0056002500000001</v>
      </c>
      <c r="M2321" s="96">
        <f t="shared" si="1084"/>
        <v>1.0056002500000001</v>
      </c>
      <c r="N2321" s="96">
        <f t="shared" si="1085"/>
        <v>1.4572282009593449</v>
      </c>
      <c r="O2321" s="89">
        <f t="shared" si="1086"/>
        <v>1.46538904</v>
      </c>
      <c r="P2321" s="89">
        <f t="shared" si="1087"/>
        <v>0</v>
      </c>
      <c r="Q2321" s="11">
        <f t="shared" si="1101"/>
        <v>0</v>
      </c>
      <c r="R2321" s="7">
        <f t="shared" si="1099"/>
        <v>0</v>
      </c>
      <c r="S2321" s="89">
        <f t="shared" si="1088"/>
        <v>0</v>
      </c>
      <c r="T2321" s="98">
        <f t="shared" si="1100"/>
        <v>8.5000000000000006E-2</v>
      </c>
      <c r="U2321" s="97">
        <f t="shared" si="1089"/>
        <v>164</v>
      </c>
      <c r="V2321" s="97">
        <v>252</v>
      </c>
      <c r="W2321" s="96">
        <f t="shared" si="1090"/>
        <v>1.05452638</v>
      </c>
      <c r="X2321" s="89">
        <f t="shared" si="1091"/>
        <v>0</v>
      </c>
      <c r="Y2321" s="137">
        <f t="shared" si="1096"/>
        <v>0</v>
      </c>
      <c r="Z2321" s="99" t="str">
        <f t="shared" si="1102"/>
        <v>J=</v>
      </c>
      <c r="AA2321" s="94">
        <f t="shared" si="1103"/>
        <v>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097"/>
        <v>47198</v>
      </c>
      <c r="B2322" s="89">
        <f t="shared" si="1078"/>
        <v>0</v>
      </c>
      <c r="C2322" s="89">
        <f t="shared" si="1092"/>
        <v>3.1009221856947988E-9</v>
      </c>
      <c r="D2322" s="90">
        <f t="shared" si="1079"/>
        <v>7205.03</v>
      </c>
      <c r="E2322" s="91">
        <f t="shared" si="1094"/>
        <v>7245.38</v>
      </c>
      <c r="F2322" s="92">
        <f t="shared" si="1095"/>
        <v>47169</v>
      </c>
      <c r="G2322" s="93">
        <f t="shared" si="1080"/>
        <v>5.6002542668107669E-3</v>
      </c>
      <c r="H2322" s="94">
        <f t="shared" si="1081"/>
        <v>47228</v>
      </c>
      <c r="I2322" s="94">
        <f t="shared" si="1082"/>
        <v>47228</v>
      </c>
      <c r="J2322" s="95">
        <f t="shared" si="1098"/>
        <v>22</v>
      </c>
      <c r="K2322" s="95">
        <f t="shared" si="1093"/>
        <v>1</v>
      </c>
      <c r="L2322" s="8">
        <f t="shared" si="1083"/>
        <v>1.0002538700000001</v>
      </c>
      <c r="M2322" s="96">
        <f t="shared" si="1084"/>
        <v>1.0056002500000001</v>
      </c>
      <c r="N2322" s="96">
        <f t="shared" si="1085"/>
        <v>1.4653890431917675</v>
      </c>
      <c r="O2322" s="89">
        <f t="shared" si="1086"/>
        <v>1.4657610599999999</v>
      </c>
      <c r="P2322" s="89">
        <f t="shared" si="1087"/>
        <v>0</v>
      </c>
      <c r="Q2322" s="11">
        <f t="shared" si="1101"/>
        <v>0</v>
      </c>
      <c r="R2322" s="7">
        <f t="shared" si="1099"/>
        <v>0</v>
      </c>
      <c r="S2322" s="89">
        <f t="shared" si="1088"/>
        <v>0</v>
      </c>
      <c r="T2322" s="98">
        <f t="shared" si="1100"/>
        <v>8.5000000000000006E-2</v>
      </c>
      <c r="U2322" s="97">
        <f t="shared" si="1089"/>
        <v>165</v>
      </c>
      <c r="V2322" s="97">
        <v>252</v>
      </c>
      <c r="W2322" s="96">
        <f t="shared" si="1090"/>
        <v>1.054867818</v>
      </c>
      <c r="X2322" s="89">
        <f t="shared" si="1091"/>
        <v>0</v>
      </c>
      <c r="Y2322" s="137">
        <f t="shared" si="1096"/>
        <v>0</v>
      </c>
      <c r="Z2322" s="99" t="str">
        <f t="shared" si="1102"/>
        <v>J=</v>
      </c>
      <c r="AA2322" s="94">
        <f t="shared" si="1103"/>
        <v>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097"/>
        <v>47199</v>
      </c>
      <c r="B2323" s="89">
        <f t="shared" si="1078"/>
        <v>0</v>
      </c>
      <c r="C2323" s="89">
        <f t="shared" si="1092"/>
        <v>3.1009221856947988E-9</v>
      </c>
      <c r="D2323" s="90">
        <f t="shared" si="1079"/>
        <v>7205.03</v>
      </c>
      <c r="E2323" s="91">
        <f t="shared" si="1094"/>
        <v>7245.38</v>
      </c>
      <c r="F2323" s="92">
        <f t="shared" si="1095"/>
        <v>47169</v>
      </c>
      <c r="G2323" s="93">
        <f t="shared" si="1080"/>
        <v>5.6002542668107669E-3</v>
      </c>
      <c r="H2323" s="94">
        <f t="shared" si="1081"/>
        <v>47228</v>
      </c>
      <c r="I2323" s="94">
        <f t="shared" si="1082"/>
        <v>47228</v>
      </c>
      <c r="J2323" s="95">
        <f t="shared" si="1098"/>
        <v>22</v>
      </c>
      <c r="K2323" s="95">
        <f t="shared" si="1093"/>
        <v>2</v>
      </c>
      <c r="L2323" s="8">
        <f t="shared" si="1083"/>
        <v>1.0005078199999999</v>
      </c>
      <c r="M2323" s="96">
        <f t="shared" si="1084"/>
        <v>1.0056002500000001</v>
      </c>
      <c r="N2323" s="96">
        <f t="shared" si="1085"/>
        <v>1.4653890431917675</v>
      </c>
      <c r="O2323" s="89">
        <f t="shared" si="1086"/>
        <v>1.4661331900000001</v>
      </c>
      <c r="P2323" s="89">
        <f t="shared" si="1087"/>
        <v>0</v>
      </c>
      <c r="Q2323" s="11">
        <f t="shared" si="1101"/>
        <v>0</v>
      </c>
      <c r="R2323" s="7">
        <f t="shared" si="1099"/>
        <v>0</v>
      </c>
      <c r="S2323" s="89">
        <f t="shared" si="1088"/>
        <v>0</v>
      </c>
      <c r="T2323" s="98">
        <f t="shared" si="1100"/>
        <v>8.5000000000000006E-2</v>
      </c>
      <c r="U2323" s="97">
        <f t="shared" si="1089"/>
        <v>166</v>
      </c>
      <c r="V2323" s="97">
        <v>252</v>
      </c>
      <c r="W2323" s="96">
        <f t="shared" si="1090"/>
        <v>1.0552093650000001</v>
      </c>
      <c r="X2323" s="89">
        <f t="shared" si="1091"/>
        <v>0</v>
      </c>
      <c r="Y2323" s="137">
        <f t="shared" si="1096"/>
        <v>0</v>
      </c>
      <c r="Z2323" s="99" t="str">
        <f t="shared" si="1102"/>
        <v>J=</v>
      </c>
      <c r="AA2323" s="94">
        <f t="shared" si="1103"/>
        <v>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097"/>
        <v>47200</v>
      </c>
      <c r="B2324" s="89">
        <f t="shared" si="1078"/>
        <v>0</v>
      </c>
      <c r="C2324" s="89">
        <f t="shared" si="1092"/>
        <v>3.1009221856947988E-9</v>
      </c>
      <c r="D2324" s="90">
        <f t="shared" si="1079"/>
        <v>7205.03</v>
      </c>
      <c r="E2324" s="91">
        <f t="shared" si="1094"/>
        <v>7245.38</v>
      </c>
      <c r="F2324" s="92">
        <f t="shared" si="1095"/>
        <v>47169</v>
      </c>
      <c r="G2324" s="93">
        <f t="shared" si="1080"/>
        <v>5.6002542668107669E-3</v>
      </c>
      <c r="H2324" s="94">
        <f t="shared" si="1081"/>
        <v>47228</v>
      </c>
      <c r="I2324" s="94">
        <f t="shared" si="1082"/>
        <v>47228</v>
      </c>
      <c r="J2324" s="95">
        <f t="shared" si="1098"/>
        <v>22</v>
      </c>
      <c r="K2324" s="95">
        <f t="shared" si="1093"/>
        <v>3</v>
      </c>
      <c r="L2324" s="8">
        <f t="shared" si="1083"/>
        <v>1.0007618300000001</v>
      </c>
      <c r="M2324" s="96">
        <f t="shared" si="1084"/>
        <v>1.0056002500000001</v>
      </c>
      <c r="N2324" s="96">
        <f t="shared" si="1085"/>
        <v>1.4653890431917675</v>
      </c>
      <c r="O2324" s="89">
        <f t="shared" si="1086"/>
        <v>1.4665054200000001</v>
      </c>
      <c r="P2324" s="89">
        <f t="shared" si="1087"/>
        <v>0</v>
      </c>
      <c r="Q2324" s="11">
        <f t="shared" si="1101"/>
        <v>0</v>
      </c>
      <c r="R2324" s="7">
        <f t="shared" si="1099"/>
        <v>0</v>
      </c>
      <c r="S2324" s="89">
        <f t="shared" si="1088"/>
        <v>0</v>
      </c>
      <c r="T2324" s="98">
        <f t="shared" si="1100"/>
        <v>8.5000000000000006E-2</v>
      </c>
      <c r="U2324" s="97">
        <f t="shared" si="1089"/>
        <v>167</v>
      </c>
      <c r="V2324" s="97">
        <v>252</v>
      </c>
      <c r="W2324" s="96">
        <f t="shared" si="1090"/>
        <v>1.0555510239999999</v>
      </c>
      <c r="X2324" s="89">
        <f t="shared" si="1091"/>
        <v>0</v>
      </c>
      <c r="Y2324" s="137">
        <f t="shared" si="1096"/>
        <v>0</v>
      </c>
      <c r="Z2324" s="99" t="str">
        <f t="shared" si="1102"/>
        <v>J=</v>
      </c>
      <c r="AA2324" s="94">
        <f t="shared" si="1103"/>
        <v>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097"/>
        <v>47201</v>
      </c>
      <c r="B2325" s="89">
        <f t="shared" si="1078"/>
        <v>0</v>
      </c>
      <c r="C2325" s="89">
        <f t="shared" si="1092"/>
        <v>3.1009221856947988E-9</v>
      </c>
      <c r="D2325" s="90">
        <f t="shared" si="1079"/>
        <v>7205.03</v>
      </c>
      <c r="E2325" s="91">
        <f t="shared" si="1094"/>
        <v>7245.38</v>
      </c>
      <c r="F2325" s="92">
        <f t="shared" si="1095"/>
        <v>47169</v>
      </c>
      <c r="G2325" s="93">
        <f t="shared" si="1080"/>
        <v>5.6002542668107669E-3</v>
      </c>
      <c r="H2325" s="94">
        <f t="shared" si="1081"/>
        <v>47228</v>
      </c>
      <c r="I2325" s="94">
        <f t="shared" si="1082"/>
        <v>47228</v>
      </c>
      <c r="J2325" s="95">
        <f t="shared" si="1098"/>
        <v>22</v>
      </c>
      <c r="K2325" s="95">
        <f t="shared" si="1093"/>
        <v>4</v>
      </c>
      <c r="L2325" s="8">
        <f t="shared" si="1083"/>
        <v>1.0010159000000001</v>
      </c>
      <c r="M2325" s="96">
        <f t="shared" si="1084"/>
        <v>1.0056002500000001</v>
      </c>
      <c r="N2325" s="96">
        <f t="shared" si="1085"/>
        <v>1.4653890431917675</v>
      </c>
      <c r="O2325" s="89">
        <f t="shared" si="1086"/>
        <v>1.46687773</v>
      </c>
      <c r="P2325" s="89">
        <f t="shared" si="1087"/>
        <v>0</v>
      </c>
      <c r="Q2325" s="11">
        <f t="shared" si="1101"/>
        <v>0</v>
      </c>
      <c r="R2325" s="7">
        <f t="shared" si="1099"/>
        <v>0</v>
      </c>
      <c r="S2325" s="89">
        <f t="shared" si="1088"/>
        <v>0</v>
      </c>
      <c r="T2325" s="98">
        <f t="shared" si="1100"/>
        <v>8.5000000000000006E-2</v>
      </c>
      <c r="U2325" s="97">
        <f t="shared" si="1089"/>
        <v>168</v>
      </c>
      <c r="V2325" s="97">
        <v>252</v>
      </c>
      <c r="W2325" s="96">
        <f t="shared" si="1090"/>
        <v>1.0558927929999999</v>
      </c>
      <c r="X2325" s="89">
        <f t="shared" si="1091"/>
        <v>0</v>
      </c>
      <c r="Y2325" s="137">
        <f t="shared" si="1096"/>
        <v>0</v>
      </c>
      <c r="Z2325" s="99" t="str">
        <f t="shared" si="1102"/>
        <v>J=</v>
      </c>
      <c r="AA2325" s="94">
        <f t="shared" si="1103"/>
        <v>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097"/>
        <v>47202</v>
      </c>
      <c r="B2326" s="89">
        <f t="shared" si="1078"/>
        <v>0</v>
      </c>
      <c r="C2326" s="89">
        <f t="shared" si="1092"/>
        <v>3.1009221856947988E-9</v>
      </c>
      <c r="D2326" s="90">
        <f t="shared" si="1079"/>
        <v>7205.03</v>
      </c>
      <c r="E2326" s="91">
        <f t="shared" si="1094"/>
        <v>7245.38</v>
      </c>
      <c r="F2326" s="92">
        <f t="shared" si="1095"/>
        <v>47169</v>
      </c>
      <c r="G2326" s="93">
        <f t="shared" si="1080"/>
        <v>5.6002542668107669E-3</v>
      </c>
      <c r="H2326" s="94">
        <f t="shared" si="1081"/>
        <v>47228</v>
      </c>
      <c r="I2326" s="94">
        <f t="shared" si="1082"/>
        <v>47228</v>
      </c>
      <c r="J2326" s="95">
        <f t="shared" si="1098"/>
        <v>22</v>
      </c>
      <c r="K2326" s="95">
        <f t="shared" si="1093"/>
        <v>4</v>
      </c>
      <c r="L2326" s="8">
        <f t="shared" si="1083"/>
        <v>1.0010159000000001</v>
      </c>
      <c r="M2326" s="96">
        <f t="shared" si="1084"/>
        <v>1.0056002500000001</v>
      </c>
      <c r="N2326" s="96">
        <f t="shared" si="1085"/>
        <v>1.4653890431917675</v>
      </c>
      <c r="O2326" s="89">
        <f t="shared" si="1086"/>
        <v>1.46687773</v>
      </c>
      <c r="P2326" s="89">
        <f t="shared" si="1087"/>
        <v>0</v>
      </c>
      <c r="Q2326" s="11">
        <f t="shared" si="1101"/>
        <v>0</v>
      </c>
      <c r="R2326" s="7">
        <f t="shared" si="1099"/>
        <v>0</v>
      </c>
      <c r="S2326" s="89">
        <f t="shared" si="1088"/>
        <v>0</v>
      </c>
      <c r="T2326" s="98">
        <f t="shared" si="1100"/>
        <v>8.5000000000000006E-2</v>
      </c>
      <c r="U2326" s="97">
        <f t="shared" si="1089"/>
        <v>168</v>
      </c>
      <c r="V2326" s="97">
        <v>252</v>
      </c>
      <c r="W2326" s="96">
        <f t="shared" si="1090"/>
        <v>1.0558927929999999</v>
      </c>
      <c r="X2326" s="89">
        <f t="shared" si="1091"/>
        <v>0</v>
      </c>
      <c r="Y2326" s="137">
        <f t="shared" si="1096"/>
        <v>0</v>
      </c>
      <c r="Z2326" s="99" t="str">
        <f t="shared" si="1102"/>
        <v>J=</v>
      </c>
      <c r="AA2326" s="94">
        <f t="shared" si="1103"/>
        <v>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097"/>
        <v>47203</v>
      </c>
      <c r="B2327" s="89">
        <f t="shared" si="1078"/>
        <v>0</v>
      </c>
      <c r="C2327" s="89">
        <f t="shared" si="1092"/>
        <v>3.1009221856947988E-9</v>
      </c>
      <c r="D2327" s="90">
        <f t="shared" si="1079"/>
        <v>7205.03</v>
      </c>
      <c r="E2327" s="91">
        <f t="shared" si="1094"/>
        <v>7245.38</v>
      </c>
      <c r="F2327" s="92">
        <f t="shared" si="1095"/>
        <v>47169</v>
      </c>
      <c r="G2327" s="93">
        <f t="shared" si="1080"/>
        <v>5.6002542668107669E-3</v>
      </c>
      <c r="H2327" s="94">
        <f t="shared" si="1081"/>
        <v>47228</v>
      </c>
      <c r="I2327" s="94">
        <f t="shared" si="1082"/>
        <v>47228</v>
      </c>
      <c r="J2327" s="95">
        <f t="shared" si="1098"/>
        <v>22</v>
      </c>
      <c r="K2327" s="95">
        <f t="shared" si="1093"/>
        <v>4</v>
      </c>
      <c r="L2327" s="8">
        <f t="shared" si="1083"/>
        <v>1.0010159000000001</v>
      </c>
      <c r="M2327" s="96">
        <f t="shared" si="1084"/>
        <v>1.0056002500000001</v>
      </c>
      <c r="N2327" s="96">
        <f t="shared" si="1085"/>
        <v>1.4653890431917675</v>
      </c>
      <c r="O2327" s="89">
        <f t="shared" si="1086"/>
        <v>1.46687773</v>
      </c>
      <c r="P2327" s="89">
        <f t="shared" si="1087"/>
        <v>0</v>
      </c>
      <c r="Q2327" s="11">
        <f t="shared" si="1101"/>
        <v>0</v>
      </c>
      <c r="R2327" s="7">
        <f t="shared" si="1099"/>
        <v>0</v>
      </c>
      <c r="S2327" s="89">
        <f t="shared" si="1088"/>
        <v>0</v>
      </c>
      <c r="T2327" s="98">
        <f t="shared" si="1100"/>
        <v>8.5000000000000006E-2</v>
      </c>
      <c r="U2327" s="97">
        <f t="shared" si="1089"/>
        <v>168</v>
      </c>
      <c r="V2327" s="97">
        <v>252</v>
      </c>
      <c r="W2327" s="96">
        <f t="shared" si="1090"/>
        <v>1.0558927929999999</v>
      </c>
      <c r="X2327" s="89">
        <f t="shared" si="1091"/>
        <v>0</v>
      </c>
      <c r="Y2327" s="137">
        <f t="shared" si="1096"/>
        <v>0</v>
      </c>
      <c r="Z2327" s="99" t="str">
        <f t="shared" si="1102"/>
        <v>J=</v>
      </c>
      <c r="AA2327" s="94">
        <f t="shared" si="1103"/>
        <v>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097"/>
        <v>47204</v>
      </c>
      <c r="B2328" s="89">
        <f t="shared" si="1078"/>
        <v>0</v>
      </c>
      <c r="C2328" s="89">
        <f t="shared" si="1092"/>
        <v>3.1009221856947988E-9</v>
      </c>
      <c r="D2328" s="90">
        <f t="shared" si="1079"/>
        <v>7205.03</v>
      </c>
      <c r="E2328" s="91">
        <f t="shared" si="1094"/>
        <v>7245.38</v>
      </c>
      <c r="F2328" s="92">
        <f t="shared" si="1095"/>
        <v>47169</v>
      </c>
      <c r="G2328" s="93">
        <f t="shared" si="1080"/>
        <v>5.6002542668107669E-3</v>
      </c>
      <c r="H2328" s="94">
        <f t="shared" si="1081"/>
        <v>47228</v>
      </c>
      <c r="I2328" s="94">
        <f t="shared" si="1082"/>
        <v>47228</v>
      </c>
      <c r="J2328" s="95">
        <f t="shared" si="1098"/>
        <v>22</v>
      </c>
      <c r="K2328" s="95">
        <f t="shared" si="1093"/>
        <v>5</v>
      </c>
      <c r="L2328" s="8">
        <f t="shared" si="1083"/>
        <v>1.0012700400000001</v>
      </c>
      <c r="M2328" s="96">
        <f t="shared" si="1084"/>
        <v>1.0056002500000001</v>
      </c>
      <c r="N2328" s="96">
        <f t="shared" si="1085"/>
        <v>1.4653890431917675</v>
      </c>
      <c r="O2328" s="89">
        <f t="shared" si="1086"/>
        <v>1.46725014</v>
      </c>
      <c r="P2328" s="89">
        <f t="shared" si="1087"/>
        <v>0</v>
      </c>
      <c r="Q2328" s="11">
        <f t="shared" si="1101"/>
        <v>0</v>
      </c>
      <c r="R2328" s="7">
        <f t="shared" si="1099"/>
        <v>0</v>
      </c>
      <c r="S2328" s="89">
        <f t="shared" si="1088"/>
        <v>0</v>
      </c>
      <c r="T2328" s="98">
        <f t="shared" si="1100"/>
        <v>8.5000000000000006E-2</v>
      </c>
      <c r="U2328" s="97">
        <f t="shared" si="1089"/>
        <v>169</v>
      </c>
      <c r="V2328" s="97">
        <v>252</v>
      </c>
      <c r="W2328" s="96">
        <f t="shared" si="1090"/>
        <v>1.056234672</v>
      </c>
      <c r="X2328" s="89">
        <f t="shared" si="1091"/>
        <v>0</v>
      </c>
      <c r="Y2328" s="137">
        <f t="shared" si="1096"/>
        <v>0</v>
      </c>
      <c r="Z2328" s="99" t="str">
        <f t="shared" si="1102"/>
        <v>J=</v>
      </c>
      <c r="AA2328" s="94">
        <f t="shared" si="1103"/>
        <v>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097"/>
        <v>47205</v>
      </c>
      <c r="B2329" s="89">
        <f t="shared" si="1078"/>
        <v>0</v>
      </c>
      <c r="C2329" s="89">
        <f t="shared" si="1092"/>
        <v>3.1009221856947988E-9</v>
      </c>
      <c r="D2329" s="90">
        <f t="shared" si="1079"/>
        <v>7205.03</v>
      </c>
      <c r="E2329" s="91">
        <f t="shared" si="1094"/>
        <v>7245.38</v>
      </c>
      <c r="F2329" s="92">
        <f t="shared" si="1095"/>
        <v>47169</v>
      </c>
      <c r="G2329" s="93">
        <f t="shared" si="1080"/>
        <v>5.6002542668107669E-3</v>
      </c>
      <c r="H2329" s="94">
        <f t="shared" si="1081"/>
        <v>47228</v>
      </c>
      <c r="I2329" s="94">
        <f t="shared" si="1082"/>
        <v>47228</v>
      </c>
      <c r="J2329" s="95">
        <f t="shared" si="1098"/>
        <v>22</v>
      </c>
      <c r="K2329" s="95">
        <f t="shared" si="1093"/>
        <v>6</v>
      </c>
      <c r="L2329" s="8">
        <f t="shared" si="1083"/>
        <v>1.00152424</v>
      </c>
      <c r="M2329" s="96">
        <f t="shared" si="1084"/>
        <v>1.0056002500000001</v>
      </c>
      <c r="N2329" s="96">
        <f t="shared" si="1085"/>
        <v>1.4653890431917675</v>
      </c>
      <c r="O2329" s="89">
        <f t="shared" si="1086"/>
        <v>1.4676226400000001</v>
      </c>
      <c r="P2329" s="89">
        <f t="shared" si="1087"/>
        <v>0</v>
      </c>
      <c r="Q2329" s="11">
        <f t="shared" si="1101"/>
        <v>0</v>
      </c>
      <c r="R2329" s="7">
        <f t="shared" si="1099"/>
        <v>0</v>
      </c>
      <c r="S2329" s="89">
        <f t="shared" si="1088"/>
        <v>0</v>
      </c>
      <c r="T2329" s="98">
        <f t="shared" si="1100"/>
        <v>8.5000000000000006E-2</v>
      </c>
      <c r="U2329" s="97">
        <f t="shared" si="1089"/>
        <v>170</v>
      </c>
      <c r="V2329" s="97">
        <v>252</v>
      </c>
      <c r="W2329" s="96">
        <f t="shared" si="1090"/>
        <v>1.056576663</v>
      </c>
      <c r="X2329" s="89">
        <f t="shared" si="1091"/>
        <v>0</v>
      </c>
      <c r="Y2329" s="137">
        <f t="shared" si="1096"/>
        <v>0</v>
      </c>
      <c r="Z2329" s="99" t="str">
        <f t="shared" si="1102"/>
        <v>J=</v>
      </c>
      <c r="AA2329" s="94">
        <f t="shared" si="1103"/>
        <v>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097"/>
        <v>47206</v>
      </c>
      <c r="B2330" s="89">
        <f t="shared" si="1078"/>
        <v>0</v>
      </c>
      <c r="C2330" s="89">
        <f t="shared" si="1092"/>
        <v>3.1009221856947988E-9</v>
      </c>
      <c r="D2330" s="90">
        <f t="shared" si="1079"/>
        <v>7205.03</v>
      </c>
      <c r="E2330" s="91">
        <f t="shared" si="1094"/>
        <v>7245.38</v>
      </c>
      <c r="F2330" s="92">
        <f t="shared" si="1095"/>
        <v>47169</v>
      </c>
      <c r="G2330" s="93">
        <f t="shared" si="1080"/>
        <v>5.6002542668107669E-3</v>
      </c>
      <c r="H2330" s="94">
        <f t="shared" si="1081"/>
        <v>47228</v>
      </c>
      <c r="I2330" s="94">
        <f t="shared" si="1082"/>
        <v>47228</v>
      </c>
      <c r="J2330" s="95">
        <f t="shared" si="1098"/>
        <v>22</v>
      </c>
      <c r="K2330" s="95">
        <f t="shared" si="1093"/>
        <v>7</v>
      </c>
      <c r="L2330" s="8">
        <f t="shared" si="1083"/>
        <v>1.0017784999999999</v>
      </c>
      <c r="M2330" s="96">
        <f t="shared" si="1084"/>
        <v>1.0056002500000001</v>
      </c>
      <c r="N2330" s="96">
        <f t="shared" si="1085"/>
        <v>1.4653890431917675</v>
      </c>
      <c r="O2330" s="89">
        <f t="shared" si="1086"/>
        <v>1.4679952300000001</v>
      </c>
      <c r="P2330" s="89">
        <f t="shared" si="1087"/>
        <v>0</v>
      </c>
      <c r="Q2330" s="11">
        <f t="shared" si="1101"/>
        <v>0</v>
      </c>
      <c r="R2330" s="7">
        <f t="shared" si="1099"/>
        <v>0</v>
      </c>
      <c r="S2330" s="89">
        <f t="shared" si="1088"/>
        <v>0</v>
      </c>
      <c r="T2330" s="98">
        <f t="shared" si="1100"/>
        <v>8.5000000000000006E-2</v>
      </c>
      <c r="U2330" s="97">
        <f t="shared" si="1089"/>
        <v>171</v>
      </c>
      <c r="V2330" s="97">
        <v>252</v>
      </c>
      <c r="W2330" s="96">
        <f t="shared" si="1090"/>
        <v>1.056918764</v>
      </c>
      <c r="X2330" s="89">
        <f t="shared" si="1091"/>
        <v>0</v>
      </c>
      <c r="Y2330" s="137">
        <f t="shared" si="1096"/>
        <v>0</v>
      </c>
      <c r="Z2330" s="99" t="str">
        <f t="shared" si="1102"/>
        <v>J=</v>
      </c>
      <c r="AA2330" s="94">
        <f t="shared" si="1103"/>
        <v>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097"/>
        <v>47207</v>
      </c>
      <c r="B2331" s="89">
        <f t="shared" si="1078"/>
        <v>0</v>
      </c>
      <c r="C2331" s="89">
        <f t="shared" si="1092"/>
        <v>3.1009221856947988E-9</v>
      </c>
      <c r="D2331" s="90">
        <f t="shared" si="1079"/>
        <v>7205.03</v>
      </c>
      <c r="E2331" s="91">
        <f t="shared" si="1094"/>
        <v>7245.38</v>
      </c>
      <c r="F2331" s="92">
        <f t="shared" si="1095"/>
        <v>47169</v>
      </c>
      <c r="G2331" s="93">
        <f t="shared" si="1080"/>
        <v>5.6002542668107669E-3</v>
      </c>
      <c r="H2331" s="94">
        <f t="shared" si="1081"/>
        <v>47228</v>
      </c>
      <c r="I2331" s="94">
        <f t="shared" si="1082"/>
        <v>47228</v>
      </c>
      <c r="J2331" s="95">
        <f t="shared" si="1098"/>
        <v>22</v>
      </c>
      <c r="K2331" s="95">
        <f t="shared" si="1093"/>
        <v>8</v>
      </c>
      <c r="L2331" s="8">
        <f t="shared" si="1083"/>
        <v>1.0020328300000001</v>
      </c>
      <c r="M2331" s="96">
        <f t="shared" si="1084"/>
        <v>1.0056002500000001</v>
      </c>
      <c r="N2331" s="96">
        <f t="shared" si="1085"/>
        <v>1.4653890431917675</v>
      </c>
      <c r="O2331" s="89">
        <f t="shared" si="1086"/>
        <v>1.4683679300000001</v>
      </c>
      <c r="P2331" s="89">
        <f t="shared" si="1087"/>
        <v>0</v>
      </c>
      <c r="Q2331" s="11">
        <f t="shared" si="1101"/>
        <v>0</v>
      </c>
      <c r="R2331" s="7">
        <f t="shared" si="1099"/>
        <v>0</v>
      </c>
      <c r="S2331" s="89">
        <f t="shared" si="1088"/>
        <v>0</v>
      </c>
      <c r="T2331" s="98">
        <f t="shared" si="1100"/>
        <v>8.5000000000000006E-2</v>
      </c>
      <c r="U2331" s="97">
        <f t="shared" si="1089"/>
        <v>172</v>
      </c>
      <c r="V2331" s="97">
        <v>252</v>
      </c>
      <c r="W2331" s="96">
        <f t="shared" si="1090"/>
        <v>1.0572609749999999</v>
      </c>
      <c r="X2331" s="89">
        <f t="shared" si="1091"/>
        <v>0</v>
      </c>
      <c r="Y2331" s="137">
        <f t="shared" si="1096"/>
        <v>0</v>
      </c>
      <c r="Z2331" s="99" t="str">
        <f t="shared" si="1102"/>
        <v>J=</v>
      </c>
      <c r="AA2331" s="94">
        <f t="shared" si="1103"/>
        <v>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097"/>
        <v>47208</v>
      </c>
      <c r="B2332" s="89">
        <f t="shared" si="1078"/>
        <v>0</v>
      </c>
      <c r="C2332" s="89">
        <f t="shared" si="1092"/>
        <v>3.1009221856947988E-9</v>
      </c>
      <c r="D2332" s="90">
        <f t="shared" si="1079"/>
        <v>7205.03</v>
      </c>
      <c r="E2332" s="91">
        <f t="shared" si="1094"/>
        <v>7245.38</v>
      </c>
      <c r="F2332" s="92">
        <f t="shared" si="1095"/>
        <v>47169</v>
      </c>
      <c r="G2332" s="93">
        <f t="shared" si="1080"/>
        <v>5.6002542668107669E-3</v>
      </c>
      <c r="H2332" s="94">
        <f t="shared" si="1081"/>
        <v>47228</v>
      </c>
      <c r="I2332" s="94">
        <f t="shared" si="1082"/>
        <v>47228</v>
      </c>
      <c r="J2332" s="95">
        <f t="shared" si="1098"/>
        <v>22</v>
      </c>
      <c r="K2332" s="95">
        <f t="shared" si="1093"/>
        <v>8</v>
      </c>
      <c r="L2332" s="8">
        <f t="shared" si="1083"/>
        <v>1.0020328300000001</v>
      </c>
      <c r="M2332" s="96">
        <f t="shared" si="1084"/>
        <v>1.0056002500000001</v>
      </c>
      <c r="N2332" s="96">
        <f t="shared" si="1085"/>
        <v>1.4653890431917675</v>
      </c>
      <c r="O2332" s="89">
        <f t="shared" si="1086"/>
        <v>1.4683679300000001</v>
      </c>
      <c r="P2332" s="89">
        <f t="shared" si="1087"/>
        <v>0</v>
      </c>
      <c r="Q2332" s="11">
        <f t="shared" si="1101"/>
        <v>0</v>
      </c>
      <c r="R2332" s="7">
        <f t="shared" si="1099"/>
        <v>0</v>
      </c>
      <c r="S2332" s="89">
        <f t="shared" si="1088"/>
        <v>0</v>
      </c>
      <c r="T2332" s="98">
        <f t="shared" si="1100"/>
        <v>8.5000000000000006E-2</v>
      </c>
      <c r="U2332" s="97">
        <f t="shared" si="1089"/>
        <v>172</v>
      </c>
      <c r="V2332" s="97">
        <v>252</v>
      </c>
      <c r="W2332" s="96">
        <f t="shared" si="1090"/>
        <v>1.0572609749999999</v>
      </c>
      <c r="X2332" s="89">
        <f t="shared" si="1091"/>
        <v>0</v>
      </c>
      <c r="Y2332" s="137">
        <f t="shared" si="1096"/>
        <v>0</v>
      </c>
      <c r="Z2332" s="99" t="str">
        <f t="shared" si="1102"/>
        <v>J=</v>
      </c>
      <c r="AA2332" s="94">
        <f t="shared" si="1103"/>
        <v>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097"/>
        <v>47209</v>
      </c>
      <c r="B2333" s="89">
        <f t="shared" si="1078"/>
        <v>0</v>
      </c>
      <c r="C2333" s="89">
        <f t="shared" si="1092"/>
        <v>3.1009221856947988E-9</v>
      </c>
      <c r="D2333" s="90">
        <f t="shared" si="1079"/>
        <v>7205.03</v>
      </c>
      <c r="E2333" s="91">
        <f t="shared" si="1094"/>
        <v>7245.38</v>
      </c>
      <c r="F2333" s="92">
        <f t="shared" si="1095"/>
        <v>47169</v>
      </c>
      <c r="G2333" s="93">
        <f t="shared" si="1080"/>
        <v>5.6002542668107669E-3</v>
      </c>
      <c r="H2333" s="94">
        <f t="shared" si="1081"/>
        <v>47228</v>
      </c>
      <c r="I2333" s="94">
        <f t="shared" si="1082"/>
        <v>47228</v>
      </c>
      <c r="J2333" s="95">
        <f t="shared" si="1098"/>
        <v>22</v>
      </c>
      <c r="K2333" s="95">
        <f t="shared" si="1093"/>
        <v>8</v>
      </c>
      <c r="L2333" s="8">
        <f t="shared" si="1083"/>
        <v>1.0020328300000001</v>
      </c>
      <c r="M2333" s="96">
        <f t="shared" si="1084"/>
        <v>1.0056002500000001</v>
      </c>
      <c r="N2333" s="96">
        <f t="shared" si="1085"/>
        <v>1.4653890431917675</v>
      </c>
      <c r="O2333" s="89">
        <f t="shared" si="1086"/>
        <v>1.4683679300000001</v>
      </c>
      <c r="P2333" s="89">
        <f t="shared" si="1087"/>
        <v>0</v>
      </c>
      <c r="Q2333" s="11">
        <f t="shared" si="1101"/>
        <v>0</v>
      </c>
      <c r="R2333" s="7">
        <f t="shared" si="1099"/>
        <v>0</v>
      </c>
      <c r="S2333" s="89">
        <f t="shared" si="1088"/>
        <v>0</v>
      </c>
      <c r="T2333" s="98">
        <f t="shared" si="1100"/>
        <v>8.5000000000000006E-2</v>
      </c>
      <c r="U2333" s="97">
        <f t="shared" si="1089"/>
        <v>172</v>
      </c>
      <c r="V2333" s="97">
        <v>252</v>
      </c>
      <c r="W2333" s="96">
        <f t="shared" si="1090"/>
        <v>1.0572609749999999</v>
      </c>
      <c r="X2333" s="89">
        <f t="shared" si="1091"/>
        <v>0</v>
      </c>
      <c r="Y2333" s="137">
        <f t="shared" si="1096"/>
        <v>0</v>
      </c>
      <c r="Z2333" s="99" t="str">
        <f t="shared" si="1102"/>
        <v>J=</v>
      </c>
      <c r="AA2333" s="94">
        <f t="shared" si="1103"/>
        <v>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097"/>
        <v>47210</v>
      </c>
      <c r="B2334" s="89">
        <f t="shared" si="1078"/>
        <v>0</v>
      </c>
      <c r="C2334" s="89">
        <f t="shared" si="1092"/>
        <v>3.1009221856947988E-9</v>
      </c>
      <c r="D2334" s="90">
        <f t="shared" si="1079"/>
        <v>7205.03</v>
      </c>
      <c r="E2334" s="91">
        <f t="shared" si="1094"/>
        <v>7245.38</v>
      </c>
      <c r="F2334" s="92">
        <f t="shared" si="1095"/>
        <v>47169</v>
      </c>
      <c r="G2334" s="93">
        <f t="shared" si="1080"/>
        <v>5.6002542668107669E-3</v>
      </c>
      <c r="H2334" s="94">
        <f t="shared" si="1081"/>
        <v>47228</v>
      </c>
      <c r="I2334" s="94">
        <f t="shared" si="1082"/>
        <v>47228</v>
      </c>
      <c r="J2334" s="95">
        <f t="shared" si="1098"/>
        <v>22</v>
      </c>
      <c r="K2334" s="95">
        <f t="shared" si="1093"/>
        <v>8</v>
      </c>
      <c r="L2334" s="8">
        <f t="shared" si="1083"/>
        <v>1.0020328300000001</v>
      </c>
      <c r="M2334" s="96">
        <f t="shared" si="1084"/>
        <v>1.0056002500000001</v>
      </c>
      <c r="N2334" s="96">
        <f t="shared" si="1085"/>
        <v>1.4653890431917675</v>
      </c>
      <c r="O2334" s="89">
        <f t="shared" si="1086"/>
        <v>1.4683679300000001</v>
      </c>
      <c r="P2334" s="89">
        <f t="shared" si="1087"/>
        <v>0</v>
      </c>
      <c r="Q2334" s="11">
        <f t="shared" si="1101"/>
        <v>0</v>
      </c>
      <c r="R2334" s="7">
        <f t="shared" si="1099"/>
        <v>0</v>
      </c>
      <c r="S2334" s="89">
        <f t="shared" si="1088"/>
        <v>0</v>
      </c>
      <c r="T2334" s="98">
        <f t="shared" si="1100"/>
        <v>8.5000000000000006E-2</v>
      </c>
      <c r="U2334" s="97">
        <f t="shared" si="1089"/>
        <v>172</v>
      </c>
      <c r="V2334" s="97">
        <v>252</v>
      </c>
      <c r="W2334" s="96">
        <f t="shared" si="1090"/>
        <v>1.0572609749999999</v>
      </c>
      <c r="X2334" s="89">
        <f t="shared" si="1091"/>
        <v>0</v>
      </c>
      <c r="Y2334" s="137">
        <f t="shared" si="1096"/>
        <v>0</v>
      </c>
      <c r="Z2334" s="99" t="str">
        <f t="shared" si="1102"/>
        <v>J=</v>
      </c>
      <c r="AA2334" s="94">
        <f t="shared" si="1103"/>
        <v>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097"/>
        <v>47211</v>
      </c>
      <c r="B2335" s="89">
        <f t="shared" si="1078"/>
        <v>0</v>
      </c>
      <c r="C2335" s="89">
        <f t="shared" si="1092"/>
        <v>3.1009221856947988E-9</v>
      </c>
      <c r="D2335" s="90">
        <f t="shared" si="1079"/>
        <v>7205.03</v>
      </c>
      <c r="E2335" s="91">
        <f t="shared" si="1094"/>
        <v>7245.38</v>
      </c>
      <c r="F2335" s="92">
        <f t="shared" si="1095"/>
        <v>47169</v>
      </c>
      <c r="G2335" s="93">
        <f t="shared" si="1080"/>
        <v>5.6002542668107669E-3</v>
      </c>
      <c r="H2335" s="94">
        <f t="shared" si="1081"/>
        <v>47228</v>
      </c>
      <c r="I2335" s="94">
        <f t="shared" si="1082"/>
        <v>47228</v>
      </c>
      <c r="J2335" s="95">
        <f t="shared" si="1098"/>
        <v>22</v>
      </c>
      <c r="K2335" s="95">
        <f t="shared" si="1093"/>
        <v>9</v>
      </c>
      <c r="L2335" s="8">
        <f t="shared" si="1083"/>
        <v>1.0022872300000001</v>
      </c>
      <c r="M2335" s="96">
        <f t="shared" si="1084"/>
        <v>1.0056002500000001</v>
      </c>
      <c r="N2335" s="96">
        <f t="shared" si="1085"/>
        <v>1.4653890431917675</v>
      </c>
      <c r="O2335" s="89">
        <f t="shared" si="1086"/>
        <v>1.46874072</v>
      </c>
      <c r="P2335" s="89">
        <f t="shared" si="1087"/>
        <v>0</v>
      </c>
      <c r="Q2335" s="11">
        <f t="shared" si="1101"/>
        <v>0</v>
      </c>
      <c r="R2335" s="7">
        <f t="shared" si="1099"/>
        <v>0</v>
      </c>
      <c r="S2335" s="89">
        <f t="shared" si="1088"/>
        <v>0</v>
      </c>
      <c r="T2335" s="98">
        <f t="shared" si="1100"/>
        <v>8.5000000000000006E-2</v>
      </c>
      <c r="U2335" s="97">
        <f t="shared" si="1089"/>
        <v>173</v>
      </c>
      <c r="V2335" s="97">
        <v>252</v>
      </c>
      <c r="W2335" s="96">
        <f t="shared" si="1090"/>
        <v>1.0576032980000001</v>
      </c>
      <c r="X2335" s="89">
        <f t="shared" si="1091"/>
        <v>0</v>
      </c>
      <c r="Y2335" s="137">
        <f t="shared" si="1096"/>
        <v>0</v>
      </c>
      <c r="Z2335" s="99" t="str">
        <f t="shared" si="1102"/>
        <v>J=</v>
      </c>
      <c r="AA2335" s="94">
        <f t="shared" si="1103"/>
        <v>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097"/>
        <v>47212</v>
      </c>
      <c r="B2336" s="89">
        <f t="shared" si="1078"/>
        <v>0</v>
      </c>
      <c r="C2336" s="89">
        <f t="shared" si="1092"/>
        <v>3.1009221856947988E-9</v>
      </c>
      <c r="D2336" s="90">
        <f t="shared" si="1079"/>
        <v>7205.03</v>
      </c>
      <c r="E2336" s="91">
        <f t="shared" si="1094"/>
        <v>7245.38</v>
      </c>
      <c r="F2336" s="92">
        <f t="shared" si="1095"/>
        <v>47169</v>
      </c>
      <c r="G2336" s="93">
        <f t="shared" si="1080"/>
        <v>5.6002542668107669E-3</v>
      </c>
      <c r="H2336" s="94">
        <f t="shared" si="1081"/>
        <v>47228</v>
      </c>
      <c r="I2336" s="94">
        <f t="shared" si="1082"/>
        <v>47228</v>
      </c>
      <c r="J2336" s="95">
        <f t="shared" si="1098"/>
        <v>22</v>
      </c>
      <c r="K2336" s="95">
        <f t="shared" si="1093"/>
        <v>10</v>
      </c>
      <c r="L2336" s="8">
        <f t="shared" si="1083"/>
        <v>1.0025416899999999</v>
      </c>
      <c r="M2336" s="96">
        <f t="shared" si="1084"/>
        <v>1.0056002500000001</v>
      </c>
      <c r="N2336" s="96">
        <f t="shared" si="1085"/>
        <v>1.4653890431917675</v>
      </c>
      <c r="O2336" s="89">
        <f t="shared" si="1086"/>
        <v>1.4691136</v>
      </c>
      <c r="P2336" s="89">
        <f t="shared" si="1087"/>
        <v>0</v>
      </c>
      <c r="Q2336" s="11">
        <f t="shared" si="1101"/>
        <v>0</v>
      </c>
      <c r="R2336" s="7">
        <f t="shared" si="1099"/>
        <v>0</v>
      </c>
      <c r="S2336" s="89">
        <f t="shared" si="1088"/>
        <v>0</v>
      </c>
      <c r="T2336" s="98">
        <f t="shared" si="1100"/>
        <v>8.5000000000000006E-2</v>
      </c>
      <c r="U2336" s="97">
        <f t="shared" si="1089"/>
        <v>174</v>
      </c>
      <c r="V2336" s="97">
        <v>252</v>
      </c>
      <c r="W2336" s="96">
        <f t="shared" si="1090"/>
        <v>1.057945731</v>
      </c>
      <c r="X2336" s="89">
        <f t="shared" si="1091"/>
        <v>0</v>
      </c>
      <c r="Y2336" s="137">
        <f t="shared" si="1096"/>
        <v>0</v>
      </c>
      <c r="Z2336" s="99" t="str">
        <f t="shared" si="1102"/>
        <v>J=</v>
      </c>
      <c r="AA2336" s="94">
        <f t="shared" si="1103"/>
        <v>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097"/>
        <v>47213</v>
      </c>
      <c r="B2337" s="89">
        <f t="shared" si="1078"/>
        <v>0</v>
      </c>
      <c r="C2337" s="89">
        <f t="shared" si="1092"/>
        <v>3.1009221856947988E-9</v>
      </c>
      <c r="D2337" s="90">
        <f t="shared" si="1079"/>
        <v>7205.03</v>
      </c>
      <c r="E2337" s="91">
        <f t="shared" si="1094"/>
        <v>7245.38</v>
      </c>
      <c r="F2337" s="92">
        <f t="shared" si="1095"/>
        <v>47169</v>
      </c>
      <c r="G2337" s="93">
        <f t="shared" si="1080"/>
        <v>5.6002542668107669E-3</v>
      </c>
      <c r="H2337" s="94">
        <f t="shared" si="1081"/>
        <v>47228</v>
      </c>
      <c r="I2337" s="94">
        <f t="shared" si="1082"/>
        <v>47228</v>
      </c>
      <c r="J2337" s="95">
        <f t="shared" si="1098"/>
        <v>22</v>
      </c>
      <c r="K2337" s="95">
        <f t="shared" si="1093"/>
        <v>11</v>
      </c>
      <c r="L2337" s="8">
        <f t="shared" si="1083"/>
        <v>1.0027962100000001</v>
      </c>
      <c r="M2337" s="96">
        <f t="shared" si="1084"/>
        <v>1.0056002500000001</v>
      </c>
      <c r="N2337" s="96">
        <f t="shared" si="1085"/>
        <v>1.4653890431917675</v>
      </c>
      <c r="O2337" s="89">
        <f t="shared" si="1086"/>
        <v>1.4694865699999999</v>
      </c>
      <c r="P2337" s="89">
        <f t="shared" si="1087"/>
        <v>0</v>
      </c>
      <c r="Q2337" s="11">
        <f t="shared" si="1101"/>
        <v>0</v>
      </c>
      <c r="R2337" s="7">
        <f t="shared" si="1099"/>
        <v>0</v>
      </c>
      <c r="S2337" s="89">
        <f t="shared" si="1088"/>
        <v>0</v>
      </c>
      <c r="T2337" s="98">
        <f t="shared" si="1100"/>
        <v>8.5000000000000006E-2</v>
      </c>
      <c r="U2337" s="97">
        <f t="shared" si="1089"/>
        <v>175</v>
      </c>
      <c r="V2337" s="97">
        <v>252</v>
      </c>
      <c r="W2337" s="96">
        <f t="shared" si="1090"/>
        <v>1.0582882760000001</v>
      </c>
      <c r="X2337" s="89">
        <f t="shared" si="1091"/>
        <v>0</v>
      </c>
      <c r="Y2337" s="137">
        <f t="shared" si="1096"/>
        <v>0</v>
      </c>
      <c r="Z2337" s="99" t="str">
        <f t="shared" si="1102"/>
        <v>J=</v>
      </c>
      <c r="AA2337" s="94">
        <f t="shared" si="1103"/>
        <v>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097"/>
        <v>47214</v>
      </c>
      <c r="B2338" s="89">
        <f t="shared" ref="B2338:B2401" si="1104">(P2338+X2338)</f>
        <v>0</v>
      </c>
      <c r="C2338" s="89">
        <f t="shared" si="1092"/>
        <v>3.1009221856947988E-9</v>
      </c>
      <c r="D2338" s="90">
        <f t="shared" ref="D2338:D2401" si="1105">IF(E2338=E2337,D2337,E2337)</f>
        <v>7205.03</v>
      </c>
      <c r="E2338" s="91">
        <f t="shared" si="1094"/>
        <v>7245.38</v>
      </c>
      <c r="F2338" s="92">
        <f t="shared" si="1095"/>
        <v>47169</v>
      </c>
      <c r="G2338" s="93">
        <f t="shared" ref="G2338:G2401" si="1106">(E2338/D2338)-1</f>
        <v>5.6002542668107669E-3</v>
      </c>
      <c r="H2338" s="94">
        <f t="shared" ref="H2338:H2401" si="1107">IF(DAY(A2338)=H$9,VLOOKUP(A2338,AH$118:AN$450,4),H2337)</f>
        <v>47228</v>
      </c>
      <c r="I2338" s="94">
        <f t="shared" ref="I2338:I2401" si="1108">IF(A2338&gt;I2337,H2338,I2337)</f>
        <v>47228</v>
      </c>
      <c r="J2338" s="95">
        <f t="shared" si="1098"/>
        <v>22</v>
      </c>
      <c r="K2338" s="95">
        <f t="shared" si="1093"/>
        <v>12</v>
      </c>
      <c r="L2338" s="8">
        <f t="shared" ref="L2338:L2401" si="1109">IF(E2338&lt;D2338,1,TRUNC((E2338/D2338)^TRUNC((K2338/J2338),9),8))</f>
        <v>1.0030508</v>
      </c>
      <c r="M2338" s="96">
        <f t="shared" ref="M2338:M2401" si="1110">IF(I2338&gt;I2337,L2337,M2337)</f>
        <v>1.0056002500000001</v>
      </c>
      <c r="N2338" s="96">
        <f t="shared" ref="N2338:N2401" si="1111">IF(I2338&gt;I2337,N2337*M2338,N2337)</f>
        <v>1.4653890431917675</v>
      </c>
      <c r="O2338" s="89">
        <f t="shared" ref="O2338:O2401" si="1112">TRUNC(TRUNC((L2338*N2338),15),8)</f>
        <v>1.4698596500000001</v>
      </c>
      <c r="P2338" s="89">
        <f t="shared" ref="P2338:P2401" si="1113">TRUNC(C2338*O2338,8)</f>
        <v>0</v>
      </c>
      <c r="Q2338" s="11">
        <f t="shared" si="1101"/>
        <v>0</v>
      </c>
      <c r="R2338" s="7">
        <f t="shared" si="1099"/>
        <v>0</v>
      </c>
      <c r="S2338" s="89">
        <f t="shared" ref="S2338:S2401" si="1114">IF(R2338&gt;0,TRUNC(R2338*P2338,8),0)</f>
        <v>0</v>
      </c>
      <c r="T2338" s="98">
        <f t="shared" si="1100"/>
        <v>8.5000000000000006E-2</v>
      </c>
      <c r="U2338" s="97">
        <f t="shared" ref="U2338:U2401" si="1115">IF(Q2337&gt;0,1,IF(K2338=K2337,U2337,U2337+1))</f>
        <v>176</v>
      </c>
      <c r="V2338" s="97">
        <v>252</v>
      </c>
      <c r="W2338" s="96">
        <f t="shared" ref="W2338:W2401" si="1116">ROUND((1+T2338)^TRUNC((U2338/V2338),9),9)</f>
        <v>1.0586309309999999</v>
      </c>
      <c r="X2338" s="89">
        <f t="shared" ref="X2338:X2401" si="1117">TRUNC((P2338*(W2338-1)),8)</f>
        <v>0</v>
      </c>
      <c r="Y2338" s="137">
        <f t="shared" si="1096"/>
        <v>0</v>
      </c>
      <c r="Z2338" s="99" t="str">
        <f t="shared" si="1102"/>
        <v>J=</v>
      </c>
      <c r="AA2338" s="94">
        <f t="shared" si="1103"/>
        <v>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097"/>
        <v>47215</v>
      </c>
      <c r="B2339" s="89">
        <f t="shared" si="1104"/>
        <v>0</v>
      </c>
      <c r="C2339" s="89">
        <f t="shared" si="1092"/>
        <v>3.1009221856947988E-9</v>
      </c>
      <c r="D2339" s="90">
        <f t="shared" si="1105"/>
        <v>7205.03</v>
      </c>
      <c r="E2339" s="91">
        <f t="shared" si="1094"/>
        <v>7245.38</v>
      </c>
      <c r="F2339" s="92">
        <f t="shared" si="1095"/>
        <v>47169</v>
      </c>
      <c r="G2339" s="93">
        <f t="shared" si="1106"/>
        <v>5.6002542668107669E-3</v>
      </c>
      <c r="H2339" s="94">
        <f t="shared" si="1107"/>
        <v>47228</v>
      </c>
      <c r="I2339" s="94">
        <f t="shared" si="1108"/>
        <v>47228</v>
      </c>
      <c r="J2339" s="95">
        <f t="shared" si="1098"/>
        <v>22</v>
      </c>
      <c r="K2339" s="95">
        <f t="shared" si="1093"/>
        <v>13</v>
      </c>
      <c r="L2339" s="8">
        <f t="shared" si="1109"/>
        <v>1.00330546</v>
      </c>
      <c r="M2339" s="96">
        <f t="shared" si="1110"/>
        <v>1.0056002500000001</v>
      </c>
      <c r="N2339" s="96">
        <f t="shared" si="1111"/>
        <v>1.4653890431917675</v>
      </c>
      <c r="O2339" s="89">
        <f t="shared" si="1112"/>
        <v>1.4702328200000001</v>
      </c>
      <c r="P2339" s="89">
        <f t="shared" si="1113"/>
        <v>0</v>
      </c>
      <c r="Q2339" s="11">
        <f t="shared" si="1101"/>
        <v>0</v>
      </c>
      <c r="R2339" s="7">
        <f t="shared" si="1099"/>
        <v>0</v>
      </c>
      <c r="S2339" s="89">
        <f t="shared" si="1114"/>
        <v>0</v>
      </c>
      <c r="T2339" s="98">
        <f t="shared" si="1100"/>
        <v>8.5000000000000006E-2</v>
      </c>
      <c r="U2339" s="97">
        <f t="shared" si="1115"/>
        <v>177</v>
      </c>
      <c r="V2339" s="97">
        <v>252</v>
      </c>
      <c r="W2339" s="96">
        <f t="shared" si="1116"/>
        <v>1.0589736970000001</v>
      </c>
      <c r="X2339" s="89">
        <f t="shared" si="1117"/>
        <v>0</v>
      </c>
      <c r="Y2339" s="137">
        <f t="shared" si="1096"/>
        <v>0</v>
      </c>
      <c r="Z2339" s="99" t="str">
        <f t="shared" si="1102"/>
        <v>J=</v>
      </c>
      <c r="AA2339" s="94">
        <f t="shared" si="1103"/>
        <v>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097"/>
        <v>47216</v>
      </c>
      <c r="B2340" s="89">
        <f t="shared" si="1104"/>
        <v>0</v>
      </c>
      <c r="C2340" s="89">
        <f t="shared" si="1092"/>
        <v>3.1009221856947988E-9</v>
      </c>
      <c r="D2340" s="90">
        <f t="shared" si="1105"/>
        <v>7205.03</v>
      </c>
      <c r="E2340" s="91">
        <f t="shared" si="1094"/>
        <v>7245.38</v>
      </c>
      <c r="F2340" s="92">
        <f t="shared" si="1095"/>
        <v>47169</v>
      </c>
      <c r="G2340" s="93">
        <f t="shared" si="1106"/>
        <v>5.6002542668107669E-3</v>
      </c>
      <c r="H2340" s="94">
        <f t="shared" si="1107"/>
        <v>47228</v>
      </c>
      <c r="I2340" s="94">
        <f t="shared" si="1108"/>
        <v>47228</v>
      </c>
      <c r="J2340" s="95">
        <f t="shared" si="1098"/>
        <v>22</v>
      </c>
      <c r="K2340" s="95">
        <f t="shared" si="1093"/>
        <v>13</v>
      </c>
      <c r="L2340" s="8">
        <f t="shared" si="1109"/>
        <v>1.00330546</v>
      </c>
      <c r="M2340" s="96">
        <f t="shared" si="1110"/>
        <v>1.0056002500000001</v>
      </c>
      <c r="N2340" s="96">
        <f t="shared" si="1111"/>
        <v>1.4653890431917675</v>
      </c>
      <c r="O2340" s="89">
        <f t="shared" si="1112"/>
        <v>1.4702328200000001</v>
      </c>
      <c r="P2340" s="89">
        <f t="shared" si="1113"/>
        <v>0</v>
      </c>
      <c r="Q2340" s="11">
        <f t="shared" si="1101"/>
        <v>0</v>
      </c>
      <c r="R2340" s="7">
        <f t="shared" si="1099"/>
        <v>0</v>
      </c>
      <c r="S2340" s="89">
        <f t="shared" si="1114"/>
        <v>0</v>
      </c>
      <c r="T2340" s="98">
        <f t="shared" si="1100"/>
        <v>8.5000000000000006E-2</v>
      </c>
      <c r="U2340" s="97">
        <f t="shared" si="1115"/>
        <v>177</v>
      </c>
      <c r="V2340" s="97">
        <v>252</v>
      </c>
      <c r="W2340" s="96">
        <f t="shared" si="1116"/>
        <v>1.0589736970000001</v>
      </c>
      <c r="X2340" s="89">
        <f t="shared" si="1117"/>
        <v>0</v>
      </c>
      <c r="Y2340" s="137">
        <f t="shared" si="1096"/>
        <v>0</v>
      </c>
      <c r="Z2340" s="99" t="str">
        <f t="shared" si="1102"/>
        <v>J=</v>
      </c>
      <c r="AA2340" s="94">
        <f t="shared" si="1103"/>
        <v>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097"/>
        <v>47217</v>
      </c>
      <c r="B2341" s="89">
        <f t="shared" si="1104"/>
        <v>0</v>
      </c>
      <c r="C2341" s="89">
        <f t="shared" si="1092"/>
        <v>3.1009221856947988E-9</v>
      </c>
      <c r="D2341" s="90">
        <f t="shared" si="1105"/>
        <v>7205.03</v>
      </c>
      <c r="E2341" s="91">
        <f t="shared" si="1094"/>
        <v>7245.38</v>
      </c>
      <c r="F2341" s="92">
        <f t="shared" si="1095"/>
        <v>47169</v>
      </c>
      <c r="G2341" s="93">
        <f t="shared" si="1106"/>
        <v>5.6002542668107669E-3</v>
      </c>
      <c r="H2341" s="94">
        <f t="shared" si="1107"/>
        <v>47228</v>
      </c>
      <c r="I2341" s="94">
        <f t="shared" si="1108"/>
        <v>47228</v>
      </c>
      <c r="J2341" s="95">
        <f t="shared" si="1098"/>
        <v>22</v>
      </c>
      <c r="K2341" s="95">
        <f t="shared" si="1093"/>
        <v>13</v>
      </c>
      <c r="L2341" s="8">
        <f t="shared" si="1109"/>
        <v>1.00330546</v>
      </c>
      <c r="M2341" s="96">
        <f t="shared" si="1110"/>
        <v>1.0056002500000001</v>
      </c>
      <c r="N2341" s="96">
        <f t="shared" si="1111"/>
        <v>1.4653890431917675</v>
      </c>
      <c r="O2341" s="89">
        <f t="shared" si="1112"/>
        <v>1.4702328200000001</v>
      </c>
      <c r="P2341" s="89">
        <f t="shared" si="1113"/>
        <v>0</v>
      </c>
      <c r="Q2341" s="11">
        <f t="shared" si="1101"/>
        <v>0</v>
      </c>
      <c r="R2341" s="7">
        <f t="shared" si="1099"/>
        <v>0</v>
      </c>
      <c r="S2341" s="89">
        <f t="shared" si="1114"/>
        <v>0</v>
      </c>
      <c r="T2341" s="98">
        <f t="shared" si="1100"/>
        <v>8.5000000000000006E-2</v>
      </c>
      <c r="U2341" s="97">
        <f t="shared" si="1115"/>
        <v>177</v>
      </c>
      <c r="V2341" s="97">
        <v>252</v>
      </c>
      <c r="W2341" s="96">
        <f t="shared" si="1116"/>
        <v>1.0589736970000001</v>
      </c>
      <c r="X2341" s="89">
        <f t="shared" si="1117"/>
        <v>0</v>
      </c>
      <c r="Y2341" s="137">
        <f t="shared" si="1096"/>
        <v>0</v>
      </c>
      <c r="Z2341" s="99" t="str">
        <f t="shared" si="1102"/>
        <v>J=</v>
      </c>
      <c r="AA2341" s="94">
        <f t="shared" si="1103"/>
        <v>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097"/>
        <v>47218</v>
      </c>
      <c r="B2342" s="89">
        <f t="shared" si="1104"/>
        <v>0</v>
      </c>
      <c r="C2342" s="89">
        <f t="shared" si="1092"/>
        <v>3.1009221856947988E-9</v>
      </c>
      <c r="D2342" s="90">
        <f t="shared" si="1105"/>
        <v>7205.03</v>
      </c>
      <c r="E2342" s="91">
        <f t="shared" si="1094"/>
        <v>7245.38</v>
      </c>
      <c r="F2342" s="92">
        <f t="shared" si="1095"/>
        <v>47169</v>
      </c>
      <c r="G2342" s="93">
        <f t="shared" si="1106"/>
        <v>5.6002542668107669E-3</v>
      </c>
      <c r="H2342" s="94">
        <f t="shared" si="1107"/>
        <v>47228</v>
      </c>
      <c r="I2342" s="94">
        <f t="shared" si="1108"/>
        <v>47228</v>
      </c>
      <c r="J2342" s="95">
        <f t="shared" si="1098"/>
        <v>22</v>
      </c>
      <c r="K2342" s="95">
        <f t="shared" si="1093"/>
        <v>14</v>
      </c>
      <c r="L2342" s="8">
        <f t="shared" si="1109"/>
        <v>1.0035601700000001</v>
      </c>
      <c r="M2342" s="96">
        <f t="shared" si="1110"/>
        <v>1.0056002500000001</v>
      </c>
      <c r="N2342" s="96">
        <f t="shared" si="1111"/>
        <v>1.4653890431917675</v>
      </c>
      <c r="O2342" s="89">
        <f t="shared" si="1112"/>
        <v>1.4706060700000001</v>
      </c>
      <c r="P2342" s="89">
        <f t="shared" si="1113"/>
        <v>0</v>
      </c>
      <c r="Q2342" s="11">
        <f t="shared" si="1101"/>
        <v>0</v>
      </c>
      <c r="R2342" s="7">
        <f t="shared" si="1099"/>
        <v>0</v>
      </c>
      <c r="S2342" s="89">
        <f t="shared" si="1114"/>
        <v>0</v>
      </c>
      <c r="T2342" s="98">
        <f t="shared" si="1100"/>
        <v>8.5000000000000006E-2</v>
      </c>
      <c r="U2342" s="97">
        <f t="shared" si="1115"/>
        <v>178</v>
      </c>
      <c r="V2342" s="97">
        <v>252</v>
      </c>
      <c r="W2342" s="96">
        <f t="shared" si="1116"/>
        <v>1.0593165739999999</v>
      </c>
      <c r="X2342" s="89">
        <f t="shared" si="1117"/>
        <v>0</v>
      </c>
      <c r="Y2342" s="137">
        <f t="shared" si="1096"/>
        <v>0</v>
      </c>
      <c r="Z2342" s="99" t="str">
        <f t="shared" si="1102"/>
        <v>J=</v>
      </c>
      <c r="AA2342" s="94">
        <f t="shared" si="1103"/>
        <v>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097"/>
        <v>47219</v>
      </c>
      <c r="B2343" s="89">
        <f t="shared" si="1104"/>
        <v>0</v>
      </c>
      <c r="C2343" s="89">
        <f t="shared" si="1092"/>
        <v>3.1009221856947988E-9</v>
      </c>
      <c r="D2343" s="90">
        <f t="shared" si="1105"/>
        <v>7205.03</v>
      </c>
      <c r="E2343" s="91">
        <f t="shared" si="1094"/>
        <v>7245.38</v>
      </c>
      <c r="F2343" s="92">
        <f t="shared" si="1095"/>
        <v>47169</v>
      </c>
      <c r="G2343" s="93">
        <f t="shared" si="1106"/>
        <v>5.6002542668107669E-3</v>
      </c>
      <c r="H2343" s="94">
        <f t="shared" si="1107"/>
        <v>47228</v>
      </c>
      <c r="I2343" s="94">
        <f t="shared" si="1108"/>
        <v>47228</v>
      </c>
      <c r="J2343" s="95">
        <f t="shared" si="1098"/>
        <v>22</v>
      </c>
      <c r="K2343" s="95">
        <f t="shared" si="1093"/>
        <v>15</v>
      </c>
      <c r="L2343" s="8">
        <f t="shared" si="1109"/>
        <v>1.0038149599999999</v>
      </c>
      <c r="M2343" s="96">
        <f t="shared" si="1110"/>
        <v>1.0056002500000001</v>
      </c>
      <c r="N2343" s="96">
        <f t="shared" si="1111"/>
        <v>1.4653890431917675</v>
      </c>
      <c r="O2343" s="89">
        <f t="shared" si="1112"/>
        <v>1.47097944</v>
      </c>
      <c r="P2343" s="89">
        <f t="shared" si="1113"/>
        <v>0</v>
      </c>
      <c r="Q2343" s="11">
        <f t="shared" si="1101"/>
        <v>0</v>
      </c>
      <c r="R2343" s="7">
        <f t="shared" si="1099"/>
        <v>0</v>
      </c>
      <c r="S2343" s="89">
        <f t="shared" si="1114"/>
        <v>0</v>
      </c>
      <c r="T2343" s="98">
        <f t="shared" si="1100"/>
        <v>8.5000000000000006E-2</v>
      </c>
      <c r="U2343" s="97">
        <f t="shared" si="1115"/>
        <v>179</v>
      </c>
      <c r="V2343" s="97">
        <v>252</v>
      </c>
      <c r="W2343" s="96">
        <f t="shared" si="1116"/>
        <v>1.0596595630000001</v>
      </c>
      <c r="X2343" s="89">
        <f t="shared" si="1117"/>
        <v>0</v>
      </c>
      <c r="Y2343" s="137">
        <f t="shared" si="1096"/>
        <v>0</v>
      </c>
      <c r="Z2343" s="99" t="str">
        <f t="shared" si="1102"/>
        <v>J=</v>
      </c>
      <c r="AA2343" s="94">
        <f t="shared" si="1103"/>
        <v>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097"/>
        <v>47220</v>
      </c>
      <c r="B2344" s="89">
        <f t="shared" si="1104"/>
        <v>0</v>
      </c>
      <c r="C2344" s="89">
        <f t="shared" si="1092"/>
        <v>3.1009221856947988E-9</v>
      </c>
      <c r="D2344" s="90">
        <f t="shared" si="1105"/>
        <v>7205.03</v>
      </c>
      <c r="E2344" s="91">
        <f t="shared" si="1094"/>
        <v>7245.38</v>
      </c>
      <c r="F2344" s="92">
        <f t="shared" si="1095"/>
        <v>47169</v>
      </c>
      <c r="G2344" s="93">
        <f t="shared" si="1106"/>
        <v>5.6002542668107669E-3</v>
      </c>
      <c r="H2344" s="94">
        <f t="shared" si="1107"/>
        <v>47228</v>
      </c>
      <c r="I2344" s="94">
        <f t="shared" si="1108"/>
        <v>47228</v>
      </c>
      <c r="J2344" s="95">
        <f t="shared" si="1098"/>
        <v>22</v>
      </c>
      <c r="K2344" s="95">
        <f t="shared" si="1093"/>
        <v>16</v>
      </c>
      <c r="L2344" s="8">
        <f t="shared" si="1109"/>
        <v>1.0040697999999999</v>
      </c>
      <c r="M2344" s="96">
        <f t="shared" si="1110"/>
        <v>1.0056002500000001</v>
      </c>
      <c r="N2344" s="96">
        <f t="shared" si="1111"/>
        <v>1.4653890431917675</v>
      </c>
      <c r="O2344" s="89">
        <f t="shared" si="1112"/>
        <v>1.47135288</v>
      </c>
      <c r="P2344" s="89">
        <f t="shared" si="1113"/>
        <v>0</v>
      </c>
      <c r="Q2344" s="11">
        <f t="shared" si="1101"/>
        <v>0</v>
      </c>
      <c r="R2344" s="7">
        <f t="shared" si="1099"/>
        <v>0</v>
      </c>
      <c r="S2344" s="89">
        <f t="shared" si="1114"/>
        <v>0</v>
      </c>
      <c r="T2344" s="98">
        <f t="shared" si="1100"/>
        <v>8.5000000000000006E-2</v>
      </c>
      <c r="U2344" s="97">
        <f t="shared" si="1115"/>
        <v>180</v>
      </c>
      <c r="V2344" s="97">
        <v>252</v>
      </c>
      <c r="W2344" s="96">
        <f t="shared" si="1116"/>
        <v>1.060002662</v>
      </c>
      <c r="X2344" s="89">
        <f t="shared" si="1117"/>
        <v>0</v>
      </c>
      <c r="Y2344" s="137">
        <f t="shared" si="1096"/>
        <v>0</v>
      </c>
      <c r="Z2344" s="99" t="str">
        <f t="shared" si="1102"/>
        <v>J=</v>
      </c>
      <c r="AA2344" s="94">
        <f t="shared" si="1103"/>
        <v>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097"/>
        <v>47221</v>
      </c>
      <c r="B2345" s="89">
        <f t="shared" si="1104"/>
        <v>0</v>
      </c>
      <c r="C2345" s="89">
        <f t="shared" si="1092"/>
        <v>3.1009221856947988E-9</v>
      </c>
      <c r="D2345" s="90">
        <f t="shared" si="1105"/>
        <v>7205.03</v>
      </c>
      <c r="E2345" s="91">
        <f t="shared" si="1094"/>
        <v>7245.38</v>
      </c>
      <c r="F2345" s="92">
        <f t="shared" si="1095"/>
        <v>47169</v>
      </c>
      <c r="G2345" s="93">
        <f t="shared" si="1106"/>
        <v>5.6002542668107669E-3</v>
      </c>
      <c r="H2345" s="94">
        <f t="shared" si="1107"/>
        <v>47228</v>
      </c>
      <c r="I2345" s="94">
        <f t="shared" si="1108"/>
        <v>47228</v>
      </c>
      <c r="J2345" s="95">
        <f t="shared" si="1098"/>
        <v>22</v>
      </c>
      <c r="K2345" s="95">
        <f t="shared" si="1093"/>
        <v>17</v>
      </c>
      <c r="L2345" s="8">
        <f t="shared" si="1109"/>
        <v>1.0043247200000001</v>
      </c>
      <c r="M2345" s="96">
        <f t="shared" si="1110"/>
        <v>1.0056002500000001</v>
      </c>
      <c r="N2345" s="96">
        <f t="shared" si="1111"/>
        <v>1.4653890431917675</v>
      </c>
      <c r="O2345" s="89">
        <f t="shared" si="1112"/>
        <v>1.4717264400000001</v>
      </c>
      <c r="P2345" s="89">
        <f t="shared" si="1113"/>
        <v>0</v>
      </c>
      <c r="Q2345" s="11">
        <f t="shared" si="1101"/>
        <v>0</v>
      </c>
      <c r="R2345" s="7">
        <f t="shared" si="1099"/>
        <v>0</v>
      </c>
      <c r="S2345" s="89">
        <f t="shared" si="1114"/>
        <v>0</v>
      </c>
      <c r="T2345" s="98">
        <f t="shared" si="1100"/>
        <v>8.5000000000000006E-2</v>
      </c>
      <c r="U2345" s="97">
        <f t="shared" si="1115"/>
        <v>181</v>
      </c>
      <c r="V2345" s="97">
        <v>252</v>
      </c>
      <c r="W2345" s="96">
        <f t="shared" si="1116"/>
        <v>1.0603458720000001</v>
      </c>
      <c r="X2345" s="89">
        <f t="shared" si="1117"/>
        <v>0</v>
      </c>
      <c r="Y2345" s="137">
        <f t="shared" si="1096"/>
        <v>0</v>
      </c>
      <c r="Z2345" s="99" t="str">
        <f t="shared" si="1102"/>
        <v>J=</v>
      </c>
      <c r="AA2345" s="94">
        <f t="shared" si="1103"/>
        <v>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097"/>
        <v>47222</v>
      </c>
      <c r="B2346" s="89">
        <f t="shared" si="1104"/>
        <v>0</v>
      </c>
      <c r="C2346" s="89">
        <f t="shared" ref="C2346:C2409" si="1118">C2345-(S2345/O2345)</f>
        <v>3.1009221856947988E-9</v>
      </c>
      <c r="D2346" s="90">
        <f t="shared" si="1105"/>
        <v>7205.03</v>
      </c>
      <c r="E2346" s="91">
        <f t="shared" si="1094"/>
        <v>7245.38</v>
      </c>
      <c r="F2346" s="92">
        <f t="shared" si="1095"/>
        <v>47169</v>
      </c>
      <c r="G2346" s="93">
        <f t="shared" si="1106"/>
        <v>5.6002542668107669E-3</v>
      </c>
      <c r="H2346" s="94">
        <f t="shared" si="1107"/>
        <v>47228</v>
      </c>
      <c r="I2346" s="94">
        <f t="shared" si="1108"/>
        <v>47228</v>
      </c>
      <c r="J2346" s="95">
        <f t="shared" si="1098"/>
        <v>22</v>
      </c>
      <c r="K2346" s="95">
        <f t="shared" si="1093"/>
        <v>18</v>
      </c>
      <c r="L2346" s="8">
        <f t="shared" si="1109"/>
        <v>1.0045796899999999</v>
      </c>
      <c r="M2346" s="96">
        <f t="shared" si="1110"/>
        <v>1.0056002500000001</v>
      </c>
      <c r="N2346" s="96">
        <f t="shared" si="1111"/>
        <v>1.4653890431917675</v>
      </c>
      <c r="O2346" s="89">
        <f t="shared" si="1112"/>
        <v>1.47210007</v>
      </c>
      <c r="P2346" s="89">
        <f t="shared" si="1113"/>
        <v>0</v>
      </c>
      <c r="Q2346" s="11">
        <f t="shared" si="1101"/>
        <v>0</v>
      </c>
      <c r="R2346" s="7">
        <f t="shared" si="1099"/>
        <v>0</v>
      </c>
      <c r="S2346" s="89">
        <f t="shared" si="1114"/>
        <v>0</v>
      </c>
      <c r="T2346" s="98">
        <f t="shared" si="1100"/>
        <v>8.5000000000000006E-2</v>
      </c>
      <c r="U2346" s="97">
        <f t="shared" si="1115"/>
        <v>182</v>
      </c>
      <c r="V2346" s="97">
        <v>252</v>
      </c>
      <c r="W2346" s="96">
        <f t="shared" si="1116"/>
        <v>1.0606891940000001</v>
      </c>
      <c r="X2346" s="89">
        <f t="shared" si="1117"/>
        <v>0</v>
      </c>
      <c r="Y2346" s="137">
        <f t="shared" si="1096"/>
        <v>0</v>
      </c>
      <c r="Z2346" s="99" t="str">
        <f t="shared" si="1102"/>
        <v>J=</v>
      </c>
      <c r="AA2346" s="94">
        <f t="shared" si="1103"/>
        <v>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097"/>
        <v>47223</v>
      </c>
      <c r="B2347" s="89">
        <f t="shared" si="1104"/>
        <v>0</v>
      </c>
      <c r="C2347" s="89">
        <f t="shared" si="1118"/>
        <v>3.1009221856947988E-9</v>
      </c>
      <c r="D2347" s="90">
        <f t="shared" si="1105"/>
        <v>7205.03</v>
      </c>
      <c r="E2347" s="91">
        <f t="shared" si="1094"/>
        <v>7245.38</v>
      </c>
      <c r="F2347" s="92">
        <f t="shared" si="1095"/>
        <v>47169</v>
      </c>
      <c r="G2347" s="93">
        <f t="shared" si="1106"/>
        <v>5.6002542668107669E-3</v>
      </c>
      <c r="H2347" s="94">
        <f t="shared" si="1107"/>
        <v>47228</v>
      </c>
      <c r="I2347" s="94">
        <f t="shared" si="1108"/>
        <v>47228</v>
      </c>
      <c r="J2347" s="95">
        <f t="shared" si="1098"/>
        <v>22</v>
      </c>
      <c r="K2347" s="95">
        <f t="shared" ref="K2347:K2410" si="1119">(J2347-(NETWORKDAYS(A2347,I2347,AD$201:AD$502)-1))</f>
        <v>18</v>
      </c>
      <c r="L2347" s="8">
        <f t="shared" si="1109"/>
        <v>1.0045796899999999</v>
      </c>
      <c r="M2347" s="96">
        <f t="shared" si="1110"/>
        <v>1.0056002500000001</v>
      </c>
      <c r="N2347" s="96">
        <f t="shared" si="1111"/>
        <v>1.4653890431917675</v>
      </c>
      <c r="O2347" s="89">
        <f t="shared" si="1112"/>
        <v>1.47210007</v>
      </c>
      <c r="P2347" s="89">
        <f t="shared" si="1113"/>
        <v>0</v>
      </c>
      <c r="Q2347" s="11">
        <f t="shared" si="1101"/>
        <v>0</v>
      </c>
      <c r="R2347" s="7">
        <f t="shared" si="1099"/>
        <v>0</v>
      </c>
      <c r="S2347" s="89">
        <f t="shared" si="1114"/>
        <v>0</v>
      </c>
      <c r="T2347" s="98">
        <f t="shared" si="1100"/>
        <v>8.5000000000000006E-2</v>
      </c>
      <c r="U2347" s="97">
        <f t="shared" si="1115"/>
        <v>182</v>
      </c>
      <c r="V2347" s="97">
        <v>252</v>
      </c>
      <c r="W2347" s="96">
        <f t="shared" si="1116"/>
        <v>1.0606891940000001</v>
      </c>
      <c r="X2347" s="89">
        <f t="shared" si="1117"/>
        <v>0</v>
      </c>
      <c r="Y2347" s="137">
        <f t="shared" si="1096"/>
        <v>0</v>
      </c>
      <c r="Z2347" s="99" t="str">
        <f t="shared" si="1102"/>
        <v>J=</v>
      </c>
      <c r="AA2347" s="94">
        <f t="shared" si="1103"/>
        <v>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097"/>
        <v>47224</v>
      </c>
      <c r="B2348" s="89">
        <f t="shared" si="1104"/>
        <v>0</v>
      </c>
      <c r="C2348" s="89">
        <f t="shared" si="1118"/>
        <v>3.1009221856947988E-9</v>
      </c>
      <c r="D2348" s="90">
        <f t="shared" si="1105"/>
        <v>7205.03</v>
      </c>
      <c r="E2348" s="91">
        <f t="shared" ref="E2348:E2411" si="1120">IF($K2348=1,VLOOKUP($A2347,$AO$10:$AS$200,4),E2347)</f>
        <v>7245.38</v>
      </c>
      <c r="F2348" s="92">
        <f t="shared" ref="F2348:F2411" si="1121">IF($K2348=1,VLOOKUP($A2347,$AO$10:$AS$200,5),F2347)</f>
        <v>47169</v>
      </c>
      <c r="G2348" s="93">
        <f t="shared" si="1106"/>
        <v>5.6002542668107669E-3</v>
      </c>
      <c r="H2348" s="94">
        <f t="shared" si="1107"/>
        <v>47228</v>
      </c>
      <c r="I2348" s="94">
        <f t="shared" si="1108"/>
        <v>47228</v>
      </c>
      <c r="J2348" s="95">
        <f t="shared" si="1098"/>
        <v>22</v>
      </c>
      <c r="K2348" s="95">
        <f t="shared" si="1119"/>
        <v>18</v>
      </c>
      <c r="L2348" s="8">
        <f t="shared" si="1109"/>
        <v>1.0045796899999999</v>
      </c>
      <c r="M2348" s="96">
        <f t="shared" si="1110"/>
        <v>1.0056002500000001</v>
      </c>
      <c r="N2348" s="96">
        <f t="shared" si="1111"/>
        <v>1.4653890431917675</v>
      </c>
      <c r="O2348" s="89">
        <f t="shared" si="1112"/>
        <v>1.47210007</v>
      </c>
      <c r="P2348" s="89">
        <f t="shared" si="1113"/>
        <v>0</v>
      </c>
      <c r="Q2348" s="11">
        <f t="shared" si="1101"/>
        <v>0</v>
      </c>
      <c r="R2348" s="7">
        <f t="shared" si="1099"/>
        <v>0</v>
      </c>
      <c r="S2348" s="89">
        <f t="shared" si="1114"/>
        <v>0</v>
      </c>
      <c r="T2348" s="98">
        <f t="shared" si="1100"/>
        <v>8.5000000000000006E-2</v>
      </c>
      <c r="U2348" s="97">
        <f t="shared" si="1115"/>
        <v>182</v>
      </c>
      <c r="V2348" s="97">
        <v>252</v>
      </c>
      <c r="W2348" s="96">
        <f t="shared" si="1116"/>
        <v>1.0606891940000001</v>
      </c>
      <c r="X2348" s="89">
        <f t="shared" si="1117"/>
        <v>0</v>
      </c>
      <c r="Y2348" s="137">
        <f t="shared" si="1096"/>
        <v>0</v>
      </c>
      <c r="Z2348" s="99" t="str">
        <f t="shared" si="1102"/>
        <v>J=</v>
      </c>
      <c r="AA2348" s="94">
        <f t="shared" si="1103"/>
        <v>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097"/>
        <v>47225</v>
      </c>
      <c r="B2349" s="89">
        <f t="shared" si="1104"/>
        <v>0</v>
      </c>
      <c r="C2349" s="89">
        <f t="shared" si="1118"/>
        <v>3.1009221856947988E-9</v>
      </c>
      <c r="D2349" s="90">
        <f t="shared" si="1105"/>
        <v>7205.03</v>
      </c>
      <c r="E2349" s="91">
        <f t="shared" si="1120"/>
        <v>7245.38</v>
      </c>
      <c r="F2349" s="92">
        <f t="shared" si="1121"/>
        <v>47169</v>
      </c>
      <c r="G2349" s="93">
        <f t="shared" si="1106"/>
        <v>5.6002542668107669E-3</v>
      </c>
      <c r="H2349" s="94">
        <f t="shared" si="1107"/>
        <v>47228</v>
      </c>
      <c r="I2349" s="94">
        <f t="shared" si="1108"/>
        <v>47228</v>
      </c>
      <c r="J2349" s="95">
        <f t="shared" si="1098"/>
        <v>22</v>
      </c>
      <c r="K2349" s="95">
        <f t="shared" si="1119"/>
        <v>19</v>
      </c>
      <c r="L2349" s="8">
        <f t="shared" si="1109"/>
        <v>1.0048347399999999</v>
      </c>
      <c r="M2349" s="96">
        <f t="shared" si="1110"/>
        <v>1.0056002500000001</v>
      </c>
      <c r="N2349" s="96">
        <f t="shared" si="1111"/>
        <v>1.4653890431917675</v>
      </c>
      <c r="O2349" s="89">
        <f t="shared" si="1112"/>
        <v>1.4724738100000001</v>
      </c>
      <c r="P2349" s="89">
        <f t="shared" si="1113"/>
        <v>0</v>
      </c>
      <c r="Q2349" s="11">
        <f t="shared" si="1101"/>
        <v>0</v>
      </c>
      <c r="R2349" s="7">
        <f t="shared" si="1099"/>
        <v>0</v>
      </c>
      <c r="S2349" s="89">
        <f t="shared" si="1114"/>
        <v>0</v>
      </c>
      <c r="T2349" s="98">
        <f t="shared" si="1100"/>
        <v>8.5000000000000006E-2</v>
      </c>
      <c r="U2349" s="97">
        <f t="shared" si="1115"/>
        <v>183</v>
      </c>
      <c r="V2349" s="97">
        <v>252</v>
      </c>
      <c r="W2349" s="96">
        <f t="shared" si="1116"/>
        <v>1.061032626</v>
      </c>
      <c r="X2349" s="89">
        <f t="shared" si="1117"/>
        <v>0</v>
      </c>
      <c r="Y2349" s="137">
        <f t="shared" si="1096"/>
        <v>0</v>
      </c>
      <c r="Z2349" s="99" t="str">
        <f t="shared" si="1102"/>
        <v>J=</v>
      </c>
      <c r="AA2349" s="94">
        <f t="shared" si="1103"/>
        <v>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097"/>
        <v>47226</v>
      </c>
      <c r="B2350" s="89">
        <f t="shared" si="1104"/>
        <v>0</v>
      </c>
      <c r="C2350" s="89">
        <f t="shared" si="1118"/>
        <v>3.1009221856947988E-9</v>
      </c>
      <c r="D2350" s="90">
        <f t="shared" si="1105"/>
        <v>7205.03</v>
      </c>
      <c r="E2350" s="91">
        <f t="shared" si="1120"/>
        <v>7245.38</v>
      </c>
      <c r="F2350" s="92">
        <f t="shared" si="1121"/>
        <v>47169</v>
      </c>
      <c r="G2350" s="93">
        <f t="shared" si="1106"/>
        <v>5.6002542668107669E-3</v>
      </c>
      <c r="H2350" s="94">
        <f t="shared" si="1107"/>
        <v>47228</v>
      </c>
      <c r="I2350" s="94">
        <f t="shared" si="1108"/>
        <v>47228</v>
      </c>
      <c r="J2350" s="95">
        <f t="shared" si="1098"/>
        <v>22</v>
      </c>
      <c r="K2350" s="95">
        <f t="shared" si="1119"/>
        <v>20</v>
      </c>
      <c r="L2350" s="8">
        <f t="shared" si="1109"/>
        <v>1.0050898399999999</v>
      </c>
      <c r="M2350" s="96">
        <f t="shared" si="1110"/>
        <v>1.0056002500000001</v>
      </c>
      <c r="N2350" s="96">
        <f t="shared" si="1111"/>
        <v>1.4653890431917675</v>
      </c>
      <c r="O2350" s="89">
        <f t="shared" si="1112"/>
        <v>1.47284763</v>
      </c>
      <c r="P2350" s="89">
        <f t="shared" si="1113"/>
        <v>0</v>
      </c>
      <c r="Q2350" s="11">
        <f t="shared" si="1101"/>
        <v>0</v>
      </c>
      <c r="R2350" s="7">
        <f t="shared" si="1099"/>
        <v>0</v>
      </c>
      <c r="S2350" s="89">
        <f t="shared" si="1114"/>
        <v>0</v>
      </c>
      <c r="T2350" s="98">
        <f t="shared" si="1100"/>
        <v>8.5000000000000006E-2</v>
      </c>
      <c r="U2350" s="97">
        <f t="shared" si="1115"/>
        <v>184</v>
      </c>
      <c r="V2350" s="97">
        <v>252</v>
      </c>
      <c r="W2350" s="96">
        <f t="shared" si="1116"/>
        <v>1.06137617</v>
      </c>
      <c r="X2350" s="89">
        <f t="shared" si="1117"/>
        <v>0</v>
      </c>
      <c r="Y2350" s="137">
        <f t="shared" si="1096"/>
        <v>0</v>
      </c>
      <c r="Z2350" s="99" t="str">
        <f t="shared" si="1102"/>
        <v>J=</v>
      </c>
      <c r="AA2350" s="94">
        <f t="shared" si="1103"/>
        <v>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097"/>
        <v>47227</v>
      </c>
      <c r="B2351" s="89">
        <f t="shared" si="1104"/>
        <v>0</v>
      </c>
      <c r="C2351" s="89">
        <f t="shared" si="1118"/>
        <v>3.1009221856947988E-9</v>
      </c>
      <c r="D2351" s="90">
        <f t="shared" si="1105"/>
        <v>7205.03</v>
      </c>
      <c r="E2351" s="91">
        <f t="shared" si="1120"/>
        <v>7245.38</v>
      </c>
      <c r="F2351" s="92">
        <f t="shared" si="1121"/>
        <v>47169</v>
      </c>
      <c r="G2351" s="93">
        <f t="shared" si="1106"/>
        <v>5.6002542668107669E-3</v>
      </c>
      <c r="H2351" s="94">
        <f t="shared" si="1107"/>
        <v>47228</v>
      </c>
      <c r="I2351" s="94">
        <f t="shared" si="1108"/>
        <v>47228</v>
      </c>
      <c r="J2351" s="95">
        <f t="shared" si="1098"/>
        <v>22</v>
      </c>
      <c r="K2351" s="95">
        <f t="shared" si="1119"/>
        <v>21</v>
      </c>
      <c r="L2351" s="8">
        <f t="shared" si="1109"/>
        <v>1.0053450100000001</v>
      </c>
      <c r="M2351" s="96">
        <f t="shared" si="1110"/>
        <v>1.0056002500000001</v>
      </c>
      <c r="N2351" s="96">
        <f t="shared" si="1111"/>
        <v>1.4653890431917675</v>
      </c>
      <c r="O2351" s="89">
        <f t="shared" si="1112"/>
        <v>1.47322156</v>
      </c>
      <c r="P2351" s="89">
        <f t="shared" si="1113"/>
        <v>0</v>
      </c>
      <c r="Q2351" s="11">
        <f t="shared" si="1101"/>
        <v>0</v>
      </c>
      <c r="R2351" s="7">
        <f t="shared" si="1099"/>
        <v>0</v>
      </c>
      <c r="S2351" s="89">
        <f t="shared" si="1114"/>
        <v>0</v>
      </c>
      <c r="T2351" s="98">
        <f t="shared" si="1100"/>
        <v>8.5000000000000006E-2</v>
      </c>
      <c r="U2351" s="97">
        <f t="shared" si="1115"/>
        <v>185</v>
      </c>
      <c r="V2351" s="97">
        <v>252</v>
      </c>
      <c r="W2351" s="96">
        <f t="shared" si="1116"/>
        <v>1.061719825</v>
      </c>
      <c r="X2351" s="89">
        <f t="shared" si="1117"/>
        <v>0</v>
      </c>
      <c r="Y2351" s="137">
        <f t="shared" si="1096"/>
        <v>0</v>
      </c>
      <c r="Z2351" s="99" t="str">
        <f t="shared" si="1102"/>
        <v>J=</v>
      </c>
      <c r="AA2351" s="94">
        <f t="shared" si="1103"/>
        <v>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097"/>
        <v>47228</v>
      </c>
      <c r="B2352" s="89">
        <f t="shared" si="1104"/>
        <v>0</v>
      </c>
      <c r="C2352" s="89">
        <f t="shared" si="1118"/>
        <v>3.1009221856947988E-9</v>
      </c>
      <c r="D2352" s="90">
        <f t="shared" si="1105"/>
        <v>7205.03</v>
      </c>
      <c r="E2352" s="91">
        <f t="shared" si="1120"/>
        <v>7245.38</v>
      </c>
      <c r="F2352" s="92">
        <f t="shared" si="1121"/>
        <v>47169</v>
      </c>
      <c r="G2352" s="93">
        <f t="shared" si="1106"/>
        <v>5.6002542668107669E-3</v>
      </c>
      <c r="H2352" s="94">
        <f t="shared" si="1107"/>
        <v>47259</v>
      </c>
      <c r="I2352" s="94">
        <f t="shared" si="1108"/>
        <v>47228</v>
      </c>
      <c r="J2352" s="95">
        <f t="shared" si="1098"/>
        <v>22</v>
      </c>
      <c r="K2352" s="95">
        <f t="shared" si="1119"/>
        <v>22</v>
      </c>
      <c r="L2352" s="8">
        <f t="shared" si="1109"/>
        <v>1.0056002500000001</v>
      </c>
      <c r="M2352" s="96">
        <f t="shared" si="1110"/>
        <v>1.0056002500000001</v>
      </c>
      <c r="N2352" s="96">
        <f t="shared" si="1111"/>
        <v>1.4653890431917675</v>
      </c>
      <c r="O2352" s="89">
        <f t="shared" si="1112"/>
        <v>1.47359558</v>
      </c>
      <c r="P2352" s="89">
        <f t="shared" si="1113"/>
        <v>0</v>
      </c>
      <c r="Q2352" s="11">
        <f t="shared" si="1101"/>
        <v>0</v>
      </c>
      <c r="R2352" s="7">
        <f t="shared" si="1099"/>
        <v>0</v>
      </c>
      <c r="S2352" s="89">
        <f t="shared" si="1114"/>
        <v>0</v>
      </c>
      <c r="T2352" s="98">
        <f t="shared" si="1100"/>
        <v>8.5000000000000006E-2</v>
      </c>
      <c r="U2352" s="97">
        <f t="shared" si="1115"/>
        <v>186</v>
      </c>
      <c r="V2352" s="97">
        <v>252</v>
      </c>
      <c r="W2352" s="96">
        <f t="shared" si="1116"/>
        <v>1.062063591</v>
      </c>
      <c r="X2352" s="89">
        <f t="shared" si="1117"/>
        <v>0</v>
      </c>
      <c r="Y2352" s="137">
        <f t="shared" si="1096"/>
        <v>0</v>
      </c>
      <c r="Z2352" s="99" t="str">
        <f t="shared" si="1102"/>
        <v>J=</v>
      </c>
      <c r="AA2352" s="94">
        <f t="shared" si="1103"/>
        <v>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097"/>
        <v>47229</v>
      </c>
      <c r="B2353" s="89">
        <f t="shared" si="1104"/>
        <v>0</v>
      </c>
      <c r="C2353" s="89">
        <f t="shared" si="1118"/>
        <v>3.1009221856947988E-9</v>
      </c>
      <c r="D2353" s="90">
        <f t="shared" si="1105"/>
        <v>7205.03</v>
      </c>
      <c r="E2353" s="91">
        <f t="shared" si="1120"/>
        <v>7245.38</v>
      </c>
      <c r="F2353" s="92">
        <f t="shared" si="1121"/>
        <v>47197</v>
      </c>
      <c r="G2353" s="93">
        <f t="shared" si="1106"/>
        <v>5.6002542668107669E-3</v>
      </c>
      <c r="H2353" s="94">
        <f t="shared" si="1107"/>
        <v>47259</v>
      </c>
      <c r="I2353" s="94">
        <f t="shared" si="1108"/>
        <v>47259</v>
      </c>
      <c r="J2353" s="95">
        <f t="shared" si="1098"/>
        <v>20</v>
      </c>
      <c r="K2353" s="95">
        <f t="shared" si="1119"/>
        <v>1</v>
      </c>
      <c r="L2353" s="8">
        <f t="shared" si="1109"/>
        <v>1.0002792700000001</v>
      </c>
      <c r="M2353" s="96">
        <f t="shared" si="1110"/>
        <v>1.0056002500000001</v>
      </c>
      <c r="N2353" s="96">
        <f t="shared" si="1111"/>
        <v>1.4735955881809024</v>
      </c>
      <c r="O2353" s="89">
        <f t="shared" si="1112"/>
        <v>1.4740071100000001</v>
      </c>
      <c r="P2353" s="89">
        <f t="shared" si="1113"/>
        <v>0</v>
      </c>
      <c r="Q2353" s="11">
        <f t="shared" si="1101"/>
        <v>0</v>
      </c>
      <c r="R2353" s="7">
        <f t="shared" si="1099"/>
        <v>0</v>
      </c>
      <c r="S2353" s="89">
        <f t="shared" si="1114"/>
        <v>0</v>
      </c>
      <c r="T2353" s="98">
        <f t="shared" si="1100"/>
        <v>8.5000000000000006E-2</v>
      </c>
      <c r="U2353" s="97">
        <f t="shared" si="1115"/>
        <v>187</v>
      </c>
      <c r="V2353" s="97">
        <v>252</v>
      </c>
      <c r="W2353" s="96">
        <f t="shared" si="1116"/>
        <v>1.062407469</v>
      </c>
      <c r="X2353" s="89">
        <f t="shared" si="1117"/>
        <v>0</v>
      </c>
      <c r="Y2353" s="137">
        <f t="shared" si="1096"/>
        <v>0</v>
      </c>
      <c r="Z2353" s="99" t="str">
        <f t="shared" si="1102"/>
        <v>J=</v>
      </c>
      <c r="AA2353" s="94">
        <f t="shared" si="1103"/>
        <v>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097"/>
        <v>47230</v>
      </c>
      <c r="B2354" s="89">
        <f t="shared" si="1104"/>
        <v>0</v>
      </c>
      <c r="C2354" s="89">
        <f t="shared" si="1118"/>
        <v>3.1009221856947988E-9</v>
      </c>
      <c r="D2354" s="90">
        <f t="shared" si="1105"/>
        <v>7205.03</v>
      </c>
      <c r="E2354" s="91">
        <f t="shared" si="1120"/>
        <v>7245.38</v>
      </c>
      <c r="F2354" s="92">
        <f t="shared" si="1121"/>
        <v>47197</v>
      </c>
      <c r="G2354" s="93">
        <f t="shared" si="1106"/>
        <v>5.6002542668107669E-3</v>
      </c>
      <c r="H2354" s="94">
        <f t="shared" si="1107"/>
        <v>47259</v>
      </c>
      <c r="I2354" s="94">
        <f t="shared" si="1108"/>
        <v>47259</v>
      </c>
      <c r="J2354" s="95">
        <f t="shared" si="1098"/>
        <v>20</v>
      </c>
      <c r="K2354" s="95">
        <f t="shared" si="1119"/>
        <v>1</v>
      </c>
      <c r="L2354" s="8">
        <f t="shared" si="1109"/>
        <v>1.0002792700000001</v>
      </c>
      <c r="M2354" s="96">
        <f t="shared" si="1110"/>
        <v>1.0056002500000001</v>
      </c>
      <c r="N2354" s="96">
        <f t="shared" si="1111"/>
        <v>1.4735955881809024</v>
      </c>
      <c r="O2354" s="89">
        <f t="shared" si="1112"/>
        <v>1.4740071100000001</v>
      </c>
      <c r="P2354" s="89">
        <f t="shared" si="1113"/>
        <v>0</v>
      </c>
      <c r="Q2354" s="11">
        <f t="shared" si="1101"/>
        <v>0</v>
      </c>
      <c r="R2354" s="7">
        <f t="shared" si="1099"/>
        <v>0</v>
      </c>
      <c r="S2354" s="89">
        <f t="shared" si="1114"/>
        <v>0</v>
      </c>
      <c r="T2354" s="98">
        <f t="shared" si="1100"/>
        <v>8.5000000000000006E-2</v>
      </c>
      <c r="U2354" s="97">
        <f t="shared" si="1115"/>
        <v>187</v>
      </c>
      <c r="V2354" s="97">
        <v>252</v>
      </c>
      <c r="W2354" s="96">
        <f t="shared" si="1116"/>
        <v>1.062407469</v>
      </c>
      <c r="X2354" s="89">
        <f t="shared" si="1117"/>
        <v>0</v>
      </c>
      <c r="Y2354" s="137">
        <f t="shared" si="1096"/>
        <v>0</v>
      </c>
      <c r="Z2354" s="99" t="str">
        <f t="shared" si="1102"/>
        <v>J=</v>
      </c>
      <c r="AA2354" s="94">
        <f t="shared" si="1103"/>
        <v>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097"/>
        <v>47231</v>
      </c>
      <c r="B2355" s="89">
        <f t="shared" si="1104"/>
        <v>0</v>
      </c>
      <c r="C2355" s="89">
        <f t="shared" si="1118"/>
        <v>3.1009221856947988E-9</v>
      </c>
      <c r="D2355" s="90">
        <f t="shared" si="1105"/>
        <v>7205.03</v>
      </c>
      <c r="E2355" s="91">
        <f t="shared" si="1120"/>
        <v>7245.38</v>
      </c>
      <c r="F2355" s="92">
        <f t="shared" si="1121"/>
        <v>47197</v>
      </c>
      <c r="G2355" s="93">
        <f t="shared" si="1106"/>
        <v>5.6002542668107669E-3</v>
      </c>
      <c r="H2355" s="94">
        <f t="shared" si="1107"/>
        <v>47259</v>
      </c>
      <c r="I2355" s="94">
        <f t="shared" si="1108"/>
        <v>47259</v>
      </c>
      <c r="J2355" s="95">
        <f t="shared" si="1098"/>
        <v>20</v>
      </c>
      <c r="K2355" s="95">
        <f t="shared" si="1119"/>
        <v>1</v>
      </c>
      <c r="L2355" s="8">
        <f t="shared" si="1109"/>
        <v>1.0002792700000001</v>
      </c>
      <c r="M2355" s="96">
        <f t="shared" si="1110"/>
        <v>1.0056002500000001</v>
      </c>
      <c r="N2355" s="96">
        <f t="shared" si="1111"/>
        <v>1.4735955881809024</v>
      </c>
      <c r="O2355" s="89">
        <f t="shared" si="1112"/>
        <v>1.4740071100000001</v>
      </c>
      <c r="P2355" s="89">
        <f t="shared" si="1113"/>
        <v>0</v>
      </c>
      <c r="Q2355" s="11">
        <f t="shared" si="1101"/>
        <v>0</v>
      </c>
      <c r="R2355" s="7">
        <f t="shared" si="1099"/>
        <v>0</v>
      </c>
      <c r="S2355" s="89">
        <f t="shared" si="1114"/>
        <v>0</v>
      </c>
      <c r="T2355" s="98">
        <f t="shared" si="1100"/>
        <v>8.5000000000000006E-2</v>
      </c>
      <c r="U2355" s="97">
        <f t="shared" si="1115"/>
        <v>187</v>
      </c>
      <c r="V2355" s="97">
        <v>252</v>
      </c>
      <c r="W2355" s="96">
        <f t="shared" si="1116"/>
        <v>1.062407469</v>
      </c>
      <c r="X2355" s="89">
        <f t="shared" si="1117"/>
        <v>0</v>
      </c>
      <c r="Y2355" s="137">
        <f t="shared" si="1096"/>
        <v>0</v>
      </c>
      <c r="Z2355" s="99" t="str">
        <f t="shared" si="1102"/>
        <v>J=</v>
      </c>
      <c r="AA2355" s="94">
        <f t="shared" si="1103"/>
        <v>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097"/>
        <v>47232</v>
      </c>
      <c r="B2356" s="89">
        <f t="shared" si="1104"/>
        <v>0</v>
      </c>
      <c r="C2356" s="89">
        <f t="shared" si="1118"/>
        <v>3.1009221856947988E-9</v>
      </c>
      <c r="D2356" s="90">
        <f t="shared" si="1105"/>
        <v>7205.03</v>
      </c>
      <c r="E2356" s="91">
        <f t="shared" si="1120"/>
        <v>7245.38</v>
      </c>
      <c r="F2356" s="92">
        <f t="shared" si="1121"/>
        <v>47197</v>
      </c>
      <c r="G2356" s="93">
        <f t="shared" si="1106"/>
        <v>5.6002542668107669E-3</v>
      </c>
      <c r="H2356" s="94">
        <f t="shared" si="1107"/>
        <v>47259</v>
      </c>
      <c r="I2356" s="94">
        <f t="shared" si="1108"/>
        <v>47259</v>
      </c>
      <c r="J2356" s="95">
        <f t="shared" si="1098"/>
        <v>20</v>
      </c>
      <c r="K2356" s="95">
        <f t="shared" si="1119"/>
        <v>2</v>
      </c>
      <c r="L2356" s="8">
        <f t="shared" si="1109"/>
        <v>1.0005586099999999</v>
      </c>
      <c r="M2356" s="96">
        <f t="shared" si="1110"/>
        <v>1.0056002500000001</v>
      </c>
      <c r="N2356" s="96">
        <f t="shared" si="1111"/>
        <v>1.4735955881809024</v>
      </c>
      <c r="O2356" s="89">
        <f t="shared" si="1112"/>
        <v>1.4744187499999999</v>
      </c>
      <c r="P2356" s="89">
        <f t="shared" si="1113"/>
        <v>0</v>
      </c>
      <c r="Q2356" s="11">
        <f t="shared" si="1101"/>
        <v>0</v>
      </c>
      <c r="R2356" s="7">
        <f t="shared" si="1099"/>
        <v>0</v>
      </c>
      <c r="S2356" s="89">
        <f t="shared" si="1114"/>
        <v>0</v>
      </c>
      <c r="T2356" s="98">
        <f t="shared" si="1100"/>
        <v>8.5000000000000006E-2</v>
      </c>
      <c r="U2356" s="97">
        <f t="shared" si="1115"/>
        <v>188</v>
      </c>
      <c r="V2356" s="97">
        <v>252</v>
      </c>
      <c r="W2356" s="96">
        <f t="shared" si="1116"/>
        <v>1.0627514579999999</v>
      </c>
      <c r="X2356" s="89">
        <f t="shared" si="1117"/>
        <v>0</v>
      </c>
      <c r="Y2356" s="137">
        <f t="shared" si="1096"/>
        <v>0</v>
      </c>
      <c r="Z2356" s="99" t="str">
        <f t="shared" si="1102"/>
        <v>J=</v>
      </c>
      <c r="AA2356" s="94">
        <f t="shared" si="1103"/>
        <v>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097"/>
        <v>47233</v>
      </c>
      <c r="B2357" s="89">
        <f t="shared" si="1104"/>
        <v>0</v>
      </c>
      <c r="C2357" s="89">
        <f t="shared" si="1118"/>
        <v>3.1009221856947988E-9</v>
      </c>
      <c r="D2357" s="90">
        <f t="shared" si="1105"/>
        <v>7205.03</v>
      </c>
      <c r="E2357" s="91">
        <f t="shared" si="1120"/>
        <v>7245.38</v>
      </c>
      <c r="F2357" s="92">
        <f t="shared" si="1121"/>
        <v>47197</v>
      </c>
      <c r="G2357" s="93">
        <f t="shared" si="1106"/>
        <v>5.6002542668107669E-3</v>
      </c>
      <c r="H2357" s="94">
        <f t="shared" si="1107"/>
        <v>47259</v>
      </c>
      <c r="I2357" s="94">
        <f t="shared" si="1108"/>
        <v>47259</v>
      </c>
      <c r="J2357" s="95">
        <f t="shared" si="1098"/>
        <v>20</v>
      </c>
      <c r="K2357" s="95">
        <f t="shared" si="1119"/>
        <v>3</v>
      </c>
      <c r="L2357" s="8">
        <f t="shared" si="1109"/>
        <v>1.0008380400000001</v>
      </c>
      <c r="M2357" s="96">
        <f t="shared" si="1110"/>
        <v>1.0056002500000001</v>
      </c>
      <c r="N2357" s="96">
        <f t="shared" si="1111"/>
        <v>1.4735955881809024</v>
      </c>
      <c r="O2357" s="89">
        <f t="shared" si="1112"/>
        <v>1.47483052</v>
      </c>
      <c r="P2357" s="89">
        <f t="shared" si="1113"/>
        <v>0</v>
      </c>
      <c r="Q2357" s="11">
        <f t="shared" si="1101"/>
        <v>0</v>
      </c>
      <c r="R2357" s="7">
        <f t="shared" si="1099"/>
        <v>0</v>
      </c>
      <c r="S2357" s="89">
        <f t="shared" si="1114"/>
        <v>0</v>
      </c>
      <c r="T2357" s="98">
        <f t="shared" si="1100"/>
        <v>8.5000000000000006E-2</v>
      </c>
      <c r="U2357" s="97">
        <f t="shared" si="1115"/>
        <v>189</v>
      </c>
      <c r="V2357" s="97">
        <v>252</v>
      </c>
      <c r="W2357" s="96">
        <f t="shared" si="1116"/>
        <v>1.0630955580000001</v>
      </c>
      <c r="X2357" s="89">
        <f t="shared" si="1117"/>
        <v>0</v>
      </c>
      <c r="Y2357" s="137">
        <f t="shared" si="1096"/>
        <v>0</v>
      </c>
      <c r="Z2357" s="99" t="str">
        <f t="shared" si="1102"/>
        <v>J=</v>
      </c>
      <c r="AA2357" s="94">
        <f t="shared" si="1103"/>
        <v>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097"/>
        <v>47234</v>
      </c>
      <c r="B2358" s="89">
        <f t="shared" si="1104"/>
        <v>0</v>
      </c>
      <c r="C2358" s="89">
        <f t="shared" si="1118"/>
        <v>3.1009221856947988E-9</v>
      </c>
      <c r="D2358" s="90">
        <f t="shared" si="1105"/>
        <v>7205.03</v>
      </c>
      <c r="E2358" s="91">
        <f t="shared" si="1120"/>
        <v>7245.38</v>
      </c>
      <c r="F2358" s="92">
        <f t="shared" si="1121"/>
        <v>47197</v>
      </c>
      <c r="G2358" s="93">
        <f t="shared" si="1106"/>
        <v>5.6002542668107669E-3</v>
      </c>
      <c r="H2358" s="94">
        <f t="shared" si="1107"/>
        <v>47259</v>
      </c>
      <c r="I2358" s="94">
        <f t="shared" si="1108"/>
        <v>47259</v>
      </c>
      <c r="J2358" s="95">
        <f t="shared" si="1098"/>
        <v>20</v>
      </c>
      <c r="K2358" s="95">
        <f t="shared" si="1119"/>
        <v>4</v>
      </c>
      <c r="L2358" s="8">
        <f t="shared" si="1109"/>
        <v>1.00111755</v>
      </c>
      <c r="M2358" s="96">
        <f t="shared" si="1110"/>
        <v>1.0056002500000001</v>
      </c>
      <c r="N2358" s="96">
        <f t="shared" si="1111"/>
        <v>1.4735955881809024</v>
      </c>
      <c r="O2358" s="89">
        <f t="shared" si="1112"/>
        <v>1.4752424</v>
      </c>
      <c r="P2358" s="89">
        <f t="shared" si="1113"/>
        <v>0</v>
      </c>
      <c r="Q2358" s="11">
        <f t="shared" si="1101"/>
        <v>0</v>
      </c>
      <c r="R2358" s="7">
        <f t="shared" si="1099"/>
        <v>0</v>
      </c>
      <c r="S2358" s="89">
        <f t="shared" si="1114"/>
        <v>0</v>
      </c>
      <c r="T2358" s="98">
        <f t="shared" si="1100"/>
        <v>8.5000000000000006E-2</v>
      </c>
      <c r="U2358" s="97">
        <f t="shared" si="1115"/>
        <v>190</v>
      </c>
      <c r="V2358" s="97">
        <v>252</v>
      </c>
      <c r="W2358" s="96">
        <f t="shared" si="1116"/>
        <v>1.06343977</v>
      </c>
      <c r="X2358" s="89">
        <f t="shared" si="1117"/>
        <v>0</v>
      </c>
      <c r="Y2358" s="137">
        <f t="shared" si="1096"/>
        <v>0</v>
      </c>
      <c r="Z2358" s="99" t="str">
        <f t="shared" si="1102"/>
        <v>J=</v>
      </c>
      <c r="AA2358" s="94">
        <f t="shared" si="1103"/>
        <v>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097"/>
        <v>47235</v>
      </c>
      <c r="B2359" s="89">
        <f t="shared" si="1104"/>
        <v>0</v>
      </c>
      <c r="C2359" s="89">
        <f t="shared" si="1118"/>
        <v>3.1009221856947988E-9</v>
      </c>
      <c r="D2359" s="90">
        <f t="shared" si="1105"/>
        <v>7205.03</v>
      </c>
      <c r="E2359" s="91">
        <f t="shared" si="1120"/>
        <v>7245.38</v>
      </c>
      <c r="F2359" s="92">
        <f t="shared" si="1121"/>
        <v>47197</v>
      </c>
      <c r="G2359" s="93">
        <f t="shared" si="1106"/>
        <v>5.6002542668107669E-3</v>
      </c>
      <c r="H2359" s="94">
        <f t="shared" si="1107"/>
        <v>47259</v>
      </c>
      <c r="I2359" s="94">
        <f t="shared" si="1108"/>
        <v>47259</v>
      </c>
      <c r="J2359" s="95">
        <f t="shared" si="1098"/>
        <v>20</v>
      </c>
      <c r="K2359" s="95">
        <f t="shared" si="1119"/>
        <v>5</v>
      </c>
      <c r="L2359" s="8">
        <f t="shared" si="1109"/>
        <v>1.00139713</v>
      </c>
      <c r="M2359" s="96">
        <f t="shared" si="1110"/>
        <v>1.0056002500000001</v>
      </c>
      <c r="N2359" s="96">
        <f t="shared" si="1111"/>
        <v>1.4735955881809024</v>
      </c>
      <c r="O2359" s="89">
        <f t="shared" si="1112"/>
        <v>1.4756543900000001</v>
      </c>
      <c r="P2359" s="89">
        <f t="shared" si="1113"/>
        <v>0</v>
      </c>
      <c r="Q2359" s="11">
        <f t="shared" si="1101"/>
        <v>0</v>
      </c>
      <c r="R2359" s="7">
        <f t="shared" si="1099"/>
        <v>0</v>
      </c>
      <c r="S2359" s="89">
        <f t="shared" si="1114"/>
        <v>0</v>
      </c>
      <c r="T2359" s="98">
        <f t="shared" si="1100"/>
        <v>8.5000000000000006E-2</v>
      </c>
      <c r="U2359" s="97">
        <f t="shared" si="1115"/>
        <v>191</v>
      </c>
      <c r="V2359" s="97">
        <v>252</v>
      </c>
      <c r="W2359" s="96">
        <f t="shared" si="1116"/>
        <v>1.063784093</v>
      </c>
      <c r="X2359" s="89">
        <f t="shared" si="1117"/>
        <v>0</v>
      </c>
      <c r="Y2359" s="137">
        <f t="shared" si="1096"/>
        <v>0</v>
      </c>
      <c r="Z2359" s="99" t="str">
        <f t="shared" si="1102"/>
        <v>J=</v>
      </c>
      <c r="AA2359" s="94">
        <f t="shared" si="1103"/>
        <v>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097"/>
        <v>47236</v>
      </c>
      <c r="B2360" s="89">
        <f t="shared" si="1104"/>
        <v>0</v>
      </c>
      <c r="C2360" s="89">
        <f t="shared" si="1118"/>
        <v>3.1009221856947988E-9</v>
      </c>
      <c r="D2360" s="90">
        <f t="shared" si="1105"/>
        <v>7205.03</v>
      </c>
      <c r="E2360" s="91">
        <f t="shared" si="1120"/>
        <v>7245.38</v>
      </c>
      <c r="F2360" s="92">
        <f t="shared" si="1121"/>
        <v>47197</v>
      </c>
      <c r="G2360" s="93">
        <f t="shared" si="1106"/>
        <v>5.6002542668107669E-3</v>
      </c>
      <c r="H2360" s="94">
        <f t="shared" si="1107"/>
        <v>47259</v>
      </c>
      <c r="I2360" s="94">
        <f t="shared" si="1108"/>
        <v>47259</v>
      </c>
      <c r="J2360" s="95">
        <f t="shared" si="1098"/>
        <v>20</v>
      </c>
      <c r="K2360" s="95">
        <f t="shared" si="1119"/>
        <v>6</v>
      </c>
      <c r="L2360" s="8">
        <f t="shared" si="1109"/>
        <v>1.0016767900000001</v>
      </c>
      <c r="M2360" s="96">
        <f t="shared" si="1110"/>
        <v>1.0056002500000001</v>
      </c>
      <c r="N2360" s="96">
        <f t="shared" si="1111"/>
        <v>1.4735955881809024</v>
      </c>
      <c r="O2360" s="89">
        <f t="shared" si="1112"/>
        <v>1.47606649</v>
      </c>
      <c r="P2360" s="89">
        <f t="shared" si="1113"/>
        <v>0</v>
      </c>
      <c r="Q2360" s="11">
        <f t="shared" si="1101"/>
        <v>0</v>
      </c>
      <c r="R2360" s="7">
        <f t="shared" si="1099"/>
        <v>0</v>
      </c>
      <c r="S2360" s="89">
        <f t="shared" si="1114"/>
        <v>0</v>
      </c>
      <c r="T2360" s="98">
        <f t="shared" si="1100"/>
        <v>8.5000000000000006E-2</v>
      </c>
      <c r="U2360" s="97">
        <f t="shared" si="1115"/>
        <v>192</v>
      </c>
      <c r="V2360" s="97">
        <v>252</v>
      </c>
      <c r="W2360" s="96">
        <f t="shared" si="1116"/>
        <v>1.0641285279999999</v>
      </c>
      <c r="X2360" s="89">
        <f t="shared" si="1117"/>
        <v>0</v>
      </c>
      <c r="Y2360" s="137">
        <f t="shared" si="1096"/>
        <v>0</v>
      </c>
      <c r="Z2360" s="99" t="str">
        <f t="shared" si="1102"/>
        <v>J=</v>
      </c>
      <c r="AA2360" s="94">
        <f t="shared" si="1103"/>
        <v>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097"/>
        <v>47237</v>
      </c>
      <c r="B2361" s="89">
        <f t="shared" si="1104"/>
        <v>0</v>
      </c>
      <c r="C2361" s="89">
        <f t="shared" si="1118"/>
        <v>3.1009221856947988E-9</v>
      </c>
      <c r="D2361" s="90">
        <f t="shared" si="1105"/>
        <v>7205.03</v>
      </c>
      <c r="E2361" s="91">
        <f t="shared" si="1120"/>
        <v>7245.38</v>
      </c>
      <c r="F2361" s="92">
        <f t="shared" si="1121"/>
        <v>47197</v>
      </c>
      <c r="G2361" s="93">
        <f t="shared" si="1106"/>
        <v>5.6002542668107669E-3</v>
      </c>
      <c r="H2361" s="94">
        <f t="shared" si="1107"/>
        <v>47259</v>
      </c>
      <c r="I2361" s="94">
        <f t="shared" si="1108"/>
        <v>47259</v>
      </c>
      <c r="J2361" s="95">
        <f t="shared" si="1098"/>
        <v>20</v>
      </c>
      <c r="K2361" s="95">
        <f t="shared" si="1119"/>
        <v>6</v>
      </c>
      <c r="L2361" s="8">
        <f t="shared" si="1109"/>
        <v>1.0016767900000001</v>
      </c>
      <c r="M2361" s="96">
        <f t="shared" si="1110"/>
        <v>1.0056002500000001</v>
      </c>
      <c r="N2361" s="96">
        <f t="shared" si="1111"/>
        <v>1.4735955881809024</v>
      </c>
      <c r="O2361" s="89">
        <f t="shared" si="1112"/>
        <v>1.47606649</v>
      </c>
      <c r="P2361" s="89">
        <f t="shared" si="1113"/>
        <v>0</v>
      </c>
      <c r="Q2361" s="11">
        <f t="shared" si="1101"/>
        <v>0</v>
      </c>
      <c r="R2361" s="7">
        <f t="shared" si="1099"/>
        <v>0</v>
      </c>
      <c r="S2361" s="89">
        <f t="shared" si="1114"/>
        <v>0</v>
      </c>
      <c r="T2361" s="98">
        <f t="shared" si="1100"/>
        <v>8.5000000000000006E-2</v>
      </c>
      <c r="U2361" s="97">
        <f t="shared" si="1115"/>
        <v>192</v>
      </c>
      <c r="V2361" s="97">
        <v>252</v>
      </c>
      <c r="W2361" s="96">
        <f t="shared" si="1116"/>
        <v>1.0641285279999999</v>
      </c>
      <c r="X2361" s="89">
        <f t="shared" si="1117"/>
        <v>0</v>
      </c>
      <c r="Y2361" s="137">
        <f t="shared" si="1096"/>
        <v>0</v>
      </c>
      <c r="Z2361" s="99" t="str">
        <f t="shared" si="1102"/>
        <v>J=</v>
      </c>
      <c r="AA2361" s="94">
        <f t="shared" si="1103"/>
        <v>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097"/>
        <v>47238</v>
      </c>
      <c r="B2362" s="89">
        <f t="shared" si="1104"/>
        <v>0</v>
      </c>
      <c r="C2362" s="89">
        <f t="shared" si="1118"/>
        <v>3.1009221856947988E-9</v>
      </c>
      <c r="D2362" s="90">
        <f t="shared" si="1105"/>
        <v>7205.03</v>
      </c>
      <c r="E2362" s="91">
        <f t="shared" si="1120"/>
        <v>7245.38</v>
      </c>
      <c r="F2362" s="92">
        <f t="shared" si="1121"/>
        <v>47197</v>
      </c>
      <c r="G2362" s="93">
        <f t="shared" si="1106"/>
        <v>5.6002542668107669E-3</v>
      </c>
      <c r="H2362" s="94">
        <f t="shared" si="1107"/>
        <v>47259</v>
      </c>
      <c r="I2362" s="94">
        <f t="shared" si="1108"/>
        <v>47259</v>
      </c>
      <c r="J2362" s="95">
        <f t="shared" si="1098"/>
        <v>20</v>
      </c>
      <c r="K2362" s="95">
        <f t="shared" si="1119"/>
        <v>6</v>
      </c>
      <c r="L2362" s="8">
        <f t="shared" si="1109"/>
        <v>1.0016767900000001</v>
      </c>
      <c r="M2362" s="96">
        <f t="shared" si="1110"/>
        <v>1.0056002500000001</v>
      </c>
      <c r="N2362" s="96">
        <f t="shared" si="1111"/>
        <v>1.4735955881809024</v>
      </c>
      <c r="O2362" s="89">
        <f t="shared" si="1112"/>
        <v>1.47606649</v>
      </c>
      <c r="P2362" s="89">
        <f t="shared" si="1113"/>
        <v>0</v>
      </c>
      <c r="Q2362" s="11">
        <f t="shared" si="1101"/>
        <v>0</v>
      </c>
      <c r="R2362" s="7">
        <f t="shared" si="1099"/>
        <v>0</v>
      </c>
      <c r="S2362" s="89">
        <f t="shared" si="1114"/>
        <v>0</v>
      </c>
      <c r="T2362" s="98">
        <f t="shared" si="1100"/>
        <v>8.5000000000000006E-2</v>
      </c>
      <c r="U2362" s="97">
        <f t="shared" si="1115"/>
        <v>192</v>
      </c>
      <c r="V2362" s="97">
        <v>252</v>
      </c>
      <c r="W2362" s="96">
        <f t="shared" si="1116"/>
        <v>1.0641285279999999</v>
      </c>
      <c r="X2362" s="89">
        <f t="shared" si="1117"/>
        <v>0</v>
      </c>
      <c r="Y2362" s="137">
        <f t="shared" si="1096"/>
        <v>0</v>
      </c>
      <c r="Z2362" s="99" t="str">
        <f t="shared" si="1102"/>
        <v>J=</v>
      </c>
      <c r="AA2362" s="94">
        <f t="shared" si="1103"/>
        <v>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097"/>
        <v>47239</v>
      </c>
      <c r="B2363" s="89">
        <f t="shared" si="1104"/>
        <v>0</v>
      </c>
      <c r="C2363" s="89">
        <f t="shared" si="1118"/>
        <v>3.1009221856947988E-9</v>
      </c>
      <c r="D2363" s="90">
        <f t="shared" si="1105"/>
        <v>7205.03</v>
      </c>
      <c r="E2363" s="91">
        <f t="shared" si="1120"/>
        <v>7245.38</v>
      </c>
      <c r="F2363" s="92">
        <f t="shared" si="1121"/>
        <v>47197</v>
      </c>
      <c r="G2363" s="93">
        <f t="shared" si="1106"/>
        <v>5.6002542668107669E-3</v>
      </c>
      <c r="H2363" s="94">
        <f t="shared" si="1107"/>
        <v>47259</v>
      </c>
      <c r="I2363" s="94">
        <f t="shared" si="1108"/>
        <v>47259</v>
      </c>
      <c r="J2363" s="95">
        <f t="shared" si="1098"/>
        <v>20</v>
      </c>
      <c r="K2363" s="95">
        <f t="shared" si="1119"/>
        <v>7</v>
      </c>
      <c r="L2363" s="8">
        <f t="shared" si="1109"/>
        <v>1.00195653</v>
      </c>
      <c r="M2363" s="96">
        <f t="shared" si="1110"/>
        <v>1.0056002500000001</v>
      </c>
      <c r="N2363" s="96">
        <f t="shared" si="1111"/>
        <v>1.4735955881809024</v>
      </c>
      <c r="O2363" s="89">
        <f t="shared" si="1112"/>
        <v>1.47647872</v>
      </c>
      <c r="P2363" s="89">
        <f t="shared" si="1113"/>
        <v>0</v>
      </c>
      <c r="Q2363" s="11">
        <f t="shared" si="1101"/>
        <v>0</v>
      </c>
      <c r="R2363" s="7">
        <f t="shared" si="1099"/>
        <v>0</v>
      </c>
      <c r="S2363" s="89">
        <f t="shared" si="1114"/>
        <v>0</v>
      </c>
      <c r="T2363" s="98">
        <f t="shared" si="1100"/>
        <v>8.5000000000000006E-2</v>
      </c>
      <c r="U2363" s="97">
        <f t="shared" si="1115"/>
        <v>193</v>
      </c>
      <c r="V2363" s="97">
        <v>252</v>
      </c>
      <c r="W2363" s="96">
        <f t="shared" si="1116"/>
        <v>1.0644730739999999</v>
      </c>
      <c r="X2363" s="89">
        <f t="shared" si="1117"/>
        <v>0</v>
      </c>
      <c r="Y2363" s="137">
        <f t="shared" si="1096"/>
        <v>0</v>
      </c>
      <c r="Z2363" s="99" t="str">
        <f t="shared" si="1102"/>
        <v>J=</v>
      </c>
      <c r="AA2363" s="94">
        <f t="shared" si="1103"/>
        <v>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097"/>
        <v>47240</v>
      </c>
      <c r="B2364" s="89">
        <f t="shared" si="1104"/>
        <v>0</v>
      </c>
      <c r="C2364" s="89">
        <f t="shared" si="1118"/>
        <v>3.1009221856947988E-9</v>
      </c>
      <c r="D2364" s="90">
        <f t="shared" si="1105"/>
        <v>7205.03</v>
      </c>
      <c r="E2364" s="91">
        <f t="shared" si="1120"/>
        <v>7245.38</v>
      </c>
      <c r="F2364" s="92">
        <f t="shared" si="1121"/>
        <v>47197</v>
      </c>
      <c r="G2364" s="93">
        <f t="shared" si="1106"/>
        <v>5.6002542668107669E-3</v>
      </c>
      <c r="H2364" s="94">
        <f t="shared" si="1107"/>
        <v>47259</v>
      </c>
      <c r="I2364" s="94">
        <f t="shared" si="1108"/>
        <v>47259</v>
      </c>
      <c r="J2364" s="95">
        <f t="shared" si="1098"/>
        <v>20</v>
      </c>
      <c r="K2364" s="95">
        <f t="shared" si="1119"/>
        <v>7</v>
      </c>
      <c r="L2364" s="8">
        <f t="shared" si="1109"/>
        <v>1.00195653</v>
      </c>
      <c r="M2364" s="96">
        <f t="shared" si="1110"/>
        <v>1.0056002500000001</v>
      </c>
      <c r="N2364" s="96">
        <f t="shared" si="1111"/>
        <v>1.4735955881809024</v>
      </c>
      <c r="O2364" s="89">
        <f t="shared" si="1112"/>
        <v>1.47647872</v>
      </c>
      <c r="P2364" s="89">
        <f t="shared" si="1113"/>
        <v>0</v>
      </c>
      <c r="Q2364" s="11">
        <f t="shared" si="1101"/>
        <v>0</v>
      </c>
      <c r="R2364" s="7">
        <f t="shared" si="1099"/>
        <v>0</v>
      </c>
      <c r="S2364" s="89">
        <f t="shared" si="1114"/>
        <v>0</v>
      </c>
      <c r="T2364" s="98">
        <f t="shared" si="1100"/>
        <v>8.5000000000000006E-2</v>
      </c>
      <c r="U2364" s="97">
        <f t="shared" si="1115"/>
        <v>193</v>
      </c>
      <c r="V2364" s="97">
        <v>252</v>
      </c>
      <c r="W2364" s="96">
        <f t="shared" si="1116"/>
        <v>1.0644730739999999</v>
      </c>
      <c r="X2364" s="89">
        <f t="shared" si="1117"/>
        <v>0</v>
      </c>
      <c r="Y2364" s="137">
        <f t="shared" si="1096"/>
        <v>0</v>
      </c>
      <c r="Z2364" s="99" t="str">
        <f t="shared" si="1102"/>
        <v>J=</v>
      </c>
      <c r="AA2364" s="94">
        <f t="shared" si="1103"/>
        <v>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097"/>
        <v>47241</v>
      </c>
      <c r="B2365" s="89">
        <f t="shared" si="1104"/>
        <v>0</v>
      </c>
      <c r="C2365" s="89">
        <f t="shared" si="1118"/>
        <v>3.1009221856947988E-9</v>
      </c>
      <c r="D2365" s="90">
        <f t="shared" si="1105"/>
        <v>7205.03</v>
      </c>
      <c r="E2365" s="91">
        <f t="shared" si="1120"/>
        <v>7245.38</v>
      </c>
      <c r="F2365" s="92">
        <f t="shared" si="1121"/>
        <v>47197</v>
      </c>
      <c r="G2365" s="93">
        <f t="shared" si="1106"/>
        <v>5.6002542668107669E-3</v>
      </c>
      <c r="H2365" s="94">
        <f t="shared" si="1107"/>
        <v>47259</v>
      </c>
      <c r="I2365" s="94">
        <f t="shared" si="1108"/>
        <v>47259</v>
      </c>
      <c r="J2365" s="95">
        <f t="shared" si="1098"/>
        <v>20</v>
      </c>
      <c r="K2365" s="95">
        <f t="shared" si="1119"/>
        <v>8</v>
      </c>
      <c r="L2365" s="8">
        <f t="shared" si="1109"/>
        <v>1.0022363400000001</v>
      </c>
      <c r="M2365" s="96">
        <f t="shared" si="1110"/>
        <v>1.0056002500000001</v>
      </c>
      <c r="N2365" s="96">
        <f t="shared" si="1111"/>
        <v>1.4735955881809024</v>
      </c>
      <c r="O2365" s="89">
        <f t="shared" si="1112"/>
        <v>1.4768910399999999</v>
      </c>
      <c r="P2365" s="89">
        <f t="shared" si="1113"/>
        <v>0</v>
      </c>
      <c r="Q2365" s="11">
        <f t="shared" si="1101"/>
        <v>0</v>
      </c>
      <c r="R2365" s="7">
        <f t="shared" si="1099"/>
        <v>0</v>
      </c>
      <c r="S2365" s="89">
        <f t="shared" si="1114"/>
        <v>0</v>
      </c>
      <c r="T2365" s="98">
        <f t="shared" si="1100"/>
        <v>8.5000000000000006E-2</v>
      </c>
      <c r="U2365" s="97">
        <f t="shared" si="1115"/>
        <v>194</v>
      </c>
      <c r="V2365" s="97">
        <v>252</v>
      </c>
      <c r="W2365" s="96">
        <f t="shared" si="1116"/>
        <v>1.0648177320000001</v>
      </c>
      <c r="X2365" s="89">
        <f t="shared" si="1117"/>
        <v>0</v>
      </c>
      <c r="Y2365" s="137">
        <f t="shared" si="1096"/>
        <v>0</v>
      </c>
      <c r="Z2365" s="99" t="str">
        <f t="shared" si="1102"/>
        <v>J=</v>
      </c>
      <c r="AA2365" s="94">
        <f t="shared" si="1103"/>
        <v>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097"/>
        <v>47242</v>
      </c>
      <c r="B2366" s="89">
        <f t="shared" si="1104"/>
        <v>0</v>
      </c>
      <c r="C2366" s="89">
        <f t="shared" si="1118"/>
        <v>3.1009221856947988E-9</v>
      </c>
      <c r="D2366" s="90">
        <f t="shared" si="1105"/>
        <v>7205.03</v>
      </c>
      <c r="E2366" s="91">
        <f t="shared" si="1120"/>
        <v>7245.38</v>
      </c>
      <c r="F2366" s="92">
        <f t="shared" si="1121"/>
        <v>47197</v>
      </c>
      <c r="G2366" s="93">
        <f t="shared" si="1106"/>
        <v>5.6002542668107669E-3</v>
      </c>
      <c r="H2366" s="94">
        <f t="shared" si="1107"/>
        <v>47259</v>
      </c>
      <c r="I2366" s="94">
        <f t="shared" si="1108"/>
        <v>47259</v>
      </c>
      <c r="J2366" s="95">
        <f t="shared" si="1098"/>
        <v>20</v>
      </c>
      <c r="K2366" s="95">
        <f t="shared" si="1119"/>
        <v>9</v>
      </c>
      <c r="L2366" s="8">
        <f t="shared" si="1109"/>
        <v>1.0025162400000001</v>
      </c>
      <c r="M2366" s="96">
        <f t="shared" si="1110"/>
        <v>1.0056002500000001</v>
      </c>
      <c r="N2366" s="96">
        <f t="shared" si="1111"/>
        <v>1.4735955881809024</v>
      </c>
      <c r="O2366" s="89">
        <f t="shared" si="1112"/>
        <v>1.4773035000000001</v>
      </c>
      <c r="P2366" s="89">
        <f t="shared" si="1113"/>
        <v>0</v>
      </c>
      <c r="Q2366" s="11">
        <f t="shared" si="1101"/>
        <v>0</v>
      </c>
      <c r="R2366" s="7">
        <f t="shared" si="1099"/>
        <v>0</v>
      </c>
      <c r="S2366" s="89">
        <f t="shared" si="1114"/>
        <v>0</v>
      </c>
      <c r="T2366" s="98">
        <f t="shared" si="1100"/>
        <v>8.5000000000000006E-2</v>
      </c>
      <c r="U2366" s="97">
        <f t="shared" si="1115"/>
        <v>195</v>
      </c>
      <c r="V2366" s="97">
        <v>252</v>
      </c>
      <c r="W2366" s="96">
        <f t="shared" si="1116"/>
        <v>1.0651625010000001</v>
      </c>
      <c r="X2366" s="89">
        <f t="shared" si="1117"/>
        <v>0</v>
      </c>
      <c r="Y2366" s="137">
        <f t="shared" si="1096"/>
        <v>0</v>
      </c>
      <c r="Z2366" s="99" t="str">
        <f t="shared" si="1102"/>
        <v>J=</v>
      </c>
      <c r="AA2366" s="94">
        <f t="shared" si="1103"/>
        <v>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097"/>
        <v>47243</v>
      </c>
      <c r="B2367" s="89">
        <f t="shared" si="1104"/>
        <v>0</v>
      </c>
      <c r="C2367" s="89">
        <f t="shared" si="1118"/>
        <v>3.1009221856947988E-9</v>
      </c>
      <c r="D2367" s="90">
        <f t="shared" si="1105"/>
        <v>7205.03</v>
      </c>
      <c r="E2367" s="91">
        <f t="shared" si="1120"/>
        <v>7245.38</v>
      </c>
      <c r="F2367" s="92">
        <f t="shared" si="1121"/>
        <v>47197</v>
      </c>
      <c r="G2367" s="93">
        <f t="shared" si="1106"/>
        <v>5.6002542668107669E-3</v>
      </c>
      <c r="H2367" s="94">
        <f t="shared" si="1107"/>
        <v>47259</v>
      </c>
      <c r="I2367" s="94">
        <f t="shared" si="1108"/>
        <v>47259</v>
      </c>
      <c r="J2367" s="95">
        <f t="shared" si="1098"/>
        <v>20</v>
      </c>
      <c r="K2367" s="95">
        <f t="shared" si="1119"/>
        <v>10</v>
      </c>
      <c r="L2367" s="8">
        <f t="shared" si="1109"/>
        <v>1.0027962100000001</v>
      </c>
      <c r="M2367" s="96">
        <f t="shared" si="1110"/>
        <v>1.0056002500000001</v>
      </c>
      <c r="N2367" s="96">
        <f t="shared" si="1111"/>
        <v>1.4735955881809024</v>
      </c>
      <c r="O2367" s="89">
        <f t="shared" si="1112"/>
        <v>1.47771607</v>
      </c>
      <c r="P2367" s="89">
        <f t="shared" si="1113"/>
        <v>0</v>
      </c>
      <c r="Q2367" s="11">
        <f t="shared" si="1101"/>
        <v>0</v>
      </c>
      <c r="R2367" s="7">
        <f t="shared" si="1099"/>
        <v>0</v>
      </c>
      <c r="S2367" s="89">
        <f t="shared" si="1114"/>
        <v>0</v>
      </c>
      <c r="T2367" s="98">
        <f t="shared" si="1100"/>
        <v>8.5000000000000006E-2</v>
      </c>
      <c r="U2367" s="97">
        <f t="shared" si="1115"/>
        <v>196</v>
      </c>
      <c r="V2367" s="97">
        <v>252</v>
      </c>
      <c r="W2367" s="96">
        <f t="shared" si="1116"/>
        <v>1.0655073820000001</v>
      </c>
      <c r="X2367" s="89">
        <f t="shared" si="1117"/>
        <v>0</v>
      </c>
      <c r="Y2367" s="137">
        <f t="shared" si="1096"/>
        <v>0</v>
      </c>
      <c r="Z2367" s="99" t="str">
        <f t="shared" si="1102"/>
        <v>J=</v>
      </c>
      <c r="AA2367" s="94">
        <f t="shared" si="1103"/>
        <v>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097"/>
        <v>47244</v>
      </c>
      <c r="B2368" s="89">
        <f t="shared" si="1104"/>
        <v>0</v>
      </c>
      <c r="C2368" s="89">
        <f t="shared" si="1118"/>
        <v>3.1009221856947988E-9</v>
      </c>
      <c r="D2368" s="90">
        <f t="shared" si="1105"/>
        <v>7205.03</v>
      </c>
      <c r="E2368" s="91">
        <f t="shared" si="1120"/>
        <v>7245.38</v>
      </c>
      <c r="F2368" s="92">
        <f t="shared" si="1121"/>
        <v>47197</v>
      </c>
      <c r="G2368" s="93">
        <f t="shared" si="1106"/>
        <v>5.6002542668107669E-3</v>
      </c>
      <c r="H2368" s="94">
        <f t="shared" si="1107"/>
        <v>47259</v>
      </c>
      <c r="I2368" s="94">
        <f t="shared" si="1108"/>
        <v>47259</v>
      </c>
      <c r="J2368" s="95">
        <f t="shared" si="1098"/>
        <v>20</v>
      </c>
      <c r="K2368" s="95">
        <f t="shared" si="1119"/>
        <v>10</v>
      </c>
      <c r="L2368" s="8">
        <f t="shared" si="1109"/>
        <v>1.0027962100000001</v>
      </c>
      <c r="M2368" s="96">
        <f t="shared" si="1110"/>
        <v>1.0056002500000001</v>
      </c>
      <c r="N2368" s="96">
        <f t="shared" si="1111"/>
        <v>1.4735955881809024</v>
      </c>
      <c r="O2368" s="89">
        <f t="shared" si="1112"/>
        <v>1.47771607</v>
      </c>
      <c r="P2368" s="89">
        <f t="shared" si="1113"/>
        <v>0</v>
      </c>
      <c r="Q2368" s="11">
        <f t="shared" si="1101"/>
        <v>0</v>
      </c>
      <c r="R2368" s="7">
        <f t="shared" si="1099"/>
        <v>0</v>
      </c>
      <c r="S2368" s="89">
        <f t="shared" si="1114"/>
        <v>0</v>
      </c>
      <c r="T2368" s="98">
        <f t="shared" si="1100"/>
        <v>8.5000000000000006E-2</v>
      </c>
      <c r="U2368" s="97">
        <f t="shared" si="1115"/>
        <v>196</v>
      </c>
      <c r="V2368" s="97">
        <v>252</v>
      </c>
      <c r="W2368" s="96">
        <f t="shared" si="1116"/>
        <v>1.0655073820000001</v>
      </c>
      <c r="X2368" s="89">
        <f t="shared" si="1117"/>
        <v>0</v>
      </c>
      <c r="Y2368" s="137">
        <f t="shared" si="1096"/>
        <v>0</v>
      </c>
      <c r="Z2368" s="99" t="str">
        <f t="shared" si="1102"/>
        <v>J=</v>
      </c>
      <c r="AA2368" s="94">
        <f t="shared" si="1103"/>
        <v>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097"/>
        <v>47245</v>
      </c>
      <c r="B2369" s="89">
        <f t="shared" si="1104"/>
        <v>0</v>
      </c>
      <c r="C2369" s="89">
        <f t="shared" si="1118"/>
        <v>3.1009221856947988E-9</v>
      </c>
      <c r="D2369" s="90">
        <f t="shared" si="1105"/>
        <v>7205.03</v>
      </c>
      <c r="E2369" s="91">
        <f t="shared" si="1120"/>
        <v>7245.38</v>
      </c>
      <c r="F2369" s="92">
        <f t="shared" si="1121"/>
        <v>47197</v>
      </c>
      <c r="G2369" s="93">
        <f t="shared" si="1106"/>
        <v>5.6002542668107669E-3</v>
      </c>
      <c r="H2369" s="94">
        <f t="shared" si="1107"/>
        <v>47259</v>
      </c>
      <c r="I2369" s="94">
        <f t="shared" si="1108"/>
        <v>47259</v>
      </c>
      <c r="J2369" s="95">
        <f t="shared" si="1098"/>
        <v>20</v>
      </c>
      <c r="K2369" s="95">
        <f t="shared" si="1119"/>
        <v>10</v>
      </c>
      <c r="L2369" s="8">
        <f t="shared" si="1109"/>
        <v>1.0027962100000001</v>
      </c>
      <c r="M2369" s="96">
        <f t="shared" si="1110"/>
        <v>1.0056002500000001</v>
      </c>
      <c r="N2369" s="96">
        <f t="shared" si="1111"/>
        <v>1.4735955881809024</v>
      </c>
      <c r="O2369" s="89">
        <f t="shared" si="1112"/>
        <v>1.47771607</v>
      </c>
      <c r="P2369" s="89">
        <f t="shared" si="1113"/>
        <v>0</v>
      </c>
      <c r="Q2369" s="11">
        <f t="shared" si="1101"/>
        <v>0</v>
      </c>
      <c r="R2369" s="7">
        <f t="shared" si="1099"/>
        <v>0</v>
      </c>
      <c r="S2369" s="89">
        <f t="shared" si="1114"/>
        <v>0</v>
      </c>
      <c r="T2369" s="98">
        <f t="shared" si="1100"/>
        <v>8.5000000000000006E-2</v>
      </c>
      <c r="U2369" s="97">
        <f t="shared" si="1115"/>
        <v>196</v>
      </c>
      <c r="V2369" s="97">
        <v>252</v>
      </c>
      <c r="W2369" s="96">
        <f t="shared" si="1116"/>
        <v>1.0655073820000001</v>
      </c>
      <c r="X2369" s="89">
        <f t="shared" si="1117"/>
        <v>0</v>
      </c>
      <c r="Y2369" s="137">
        <f t="shared" si="1096"/>
        <v>0</v>
      </c>
      <c r="Z2369" s="99" t="str">
        <f t="shared" si="1102"/>
        <v>J=</v>
      </c>
      <c r="AA2369" s="94">
        <f t="shared" si="1103"/>
        <v>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097"/>
        <v>47246</v>
      </c>
      <c r="B2370" s="89">
        <f t="shared" si="1104"/>
        <v>0</v>
      </c>
      <c r="C2370" s="89">
        <f t="shared" si="1118"/>
        <v>3.1009221856947988E-9</v>
      </c>
      <c r="D2370" s="90">
        <f t="shared" si="1105"/>
        <v>7205.03</v>
      </c>
      <c r="E2370" s="91">
        <f t="shared" si="1120"/>
        <v>7245.38</v>
      </c>
      <c r="F2370" s="92">
        <f t="shared" si="1121"/>
        <v>47197</v>
      </c>
      <c r="G2370" s="93">
        <f t="shared" si="1106"/>
        <v>5.6002542668107669E-3</v>
      </c>
      <c r="H2370" s="94">
        <f t="shared" si="1107"/>
        <v>47259</v>
      </c>
      <c r="I2370" s="94">
        <f t="shared" si="1108"/>
        <v>47259</v>
      </c>
      <c r="J2370" s="95">
        <f t="shared" si="1098"/>
        <v>20</v>
      </c>
      <c r="K2370" s="95">
        <f t="shared" si="1119"/>
        <v>11</v>
      </c>
      <c r="L2370" s="8">
        <f t="shared" si="1109"/>
        <v>1.0030762600000001</v>
      </c>
      <c r="M2370" s="96">
        <f t="shared" si="1110"/>
        <v>1.0056002500000001</v>
      </c>
      <c r="N2370" s="96">
        <f t="shared" si="1111"/>
        <v>1.4735955881809024</v>
      </c>
      <c r="O2370" s="89">
        <f t="shared" si="1112"/>
        <v>1.47812875</v>
      </c>
      <c r="P2370" s="89">
        <f t="shared" si="1113"/>
        <v>0</v>
      </c>
      <c r="Q2370" s="11">
        <f t="shared" si="1101"/>
        <v>0</v>
      </c>
      <c r="R2370" s="7">
        <f t="shared" si="1099"/>
        <v>0</v>
      </c>
      <c r="S2370" s="89">
        <f t="shared" si="1114"/>
        <v>0</v>
      </c>
      <c r="T2370" s="98">
        <f t="shared" si="1100"/>
        <v>8.5000000000000006E-2</v>
      </c>
      <c r="U2370" s="97">
        <f t="shared" si="1115"/>
        <v>197</v>
      </c>
      <c r="V2370" s="97">
        <v>252</v>
      </c>
      <c r="W2370" s="96">
        <f t="shared" si="1116"/>
        <v>1.065852375</v>
      </c>
      <c r="X2370" s="89">
        <f t="shared" si="1117"/>
        <v>0</v>
      </c>
      <c r="Y2370" s="137">
        <f t="shared" si="1096"/>
        <v>0</v>
      </c>
      <c r="Z2370" s="99" t="str">
        <f t="shared" si="1102"/>
        <v>J=</v>
      </c>
      <c r="AA2370" s="94">
        <f t="shared" si="1103"/>
        <v>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097"/>
        <v>47247</v>
      </c>
      <c r="B2371" s="89">
        <f t="shared" si="1104"/>
        <v>0</v>
      </c>
      <c r="C2371" s="89">
        <f t="shared" si="1118"/>
        <v>3.1009221856947988E-9</v>
      </c>
      <c r="D2371" s="90">
        <f t="shared" si="1105"/>
        <v>7205.03</v>
      </c>
      <c r="E2371" s="91">
        <f t="shared" si="1120"/>
        <v>7245.38</v>
      </c>
      <c r="F2371" s="92">
        <f t="shared" si="1121"/>
        <v>47197</v>
      </c>
      <c r="G2371" s="93">
        <f t="shared" si="1106"/>
        <v>5.6002542668107669E-3</v>
      </c>
      <c r="H2371" s="94">
        <f t="shared" si="1107"/>
        <v>47259</v>
      </c>
      <c r="I2371" s="94">
        <f t="shared" si="1108"/>
        <v>47259</v>
      </c>
      <c r="J2371" s="95">
        <f t="shared" si="1098"/>
        <v>20</v>
      </c>
      <c r="K2371" s="95">
        <f t="shared" si="1119"/>
        <v>12</v>
      </c>
      <c r="L2371" s="8">
        <f t="shared" si="1109"/>
        <v>1.00335639</v>
      </c>
      <c r="M2371" s="96">
        <f t="shared" si="1110"/>
        <v>1.0056002500000001</v>
      </c>
      <c r="N2371" s="96">
        <f t="shared" si="1111"/>
        <v>1.4735955881809024</v>
      </c>
      <c r="O2371" s="89">
        <f t="shared" si="1112"/>
        <v>1.4785415399999999</v>
      </c>
      <c r="P2371" s="89">
        <f t="shared" si="1113"/>
        <v>0</v>
      </c>
      <c r="Q2371" s="11">
        <f t="shared" si="1101"/>
        <v>0</v>
      </c>
      <c r="R2371" s="7">
        <f t="shared" si="1099"/>
        <v>0</v>
      </c>
      <c r="S2371" s="89">
        <f t="shared" si="1114"/>
        <v>0</v>
      </c>
      <c r="T2371" s="98">
        <f t="shared" si="1100"/>
        <v>8.5000000000000006E-2</v>
      </c>
      <c r="U2371" s="97">
        <f t="shared" si="1115"/>
        <v>198</v>
      </c>
      <c r="V2371" s="97">
        <v>252</v>
      </c>
      <c r="W2371" s="96">
        <f t="shared" si="1116"/>
        <v>1.0661974789999999</v>
      </c>
      <c r="X2371" s="89">
        <f t="shared" si="1117"/>
        <v>0</v>
      </c>
      <c r="Y2371" s="137">
        <f t="shared" si="1096"/>
        <v>0</v>
      </c>
      <c r="Z2371" s="99" t="str">
        <f t="shared" si="1102"/>
        <v>J=</v>
      </c>
      <c r="AA2371" s="94">
        <f t="shared" si="1103"/>
        <v>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097"/>
        <v>47248</v>
      </c>
      <c r="B2372" s="89">
        <f t="shared" si="1104"/>
        <v>0</v>
      </c>
      <c r="C2372" s="89">
        <f t="shared" si="1118"/>
        <v>3.1009221856947988E-9</v>
      </c>
      <c r="D2372" s="90">
        <f t="shared" si="1105"/>
        <v>7205.03</v>
      </c>
      <c r="E2372" s="91">
        <f t="shared" si="1120"/>
        <v>7245.38</v>
      </c>
      <c r="F2372" s="92">
        <f t="shared" si="1121"/>
        <v>47197</v>
      </c>
      <c r="G2372" s="93">
        <f t="shared" si="1106"/>
        <v>5.6002542668107669E-3</v>
      </c>
      <c r="H2372" s="94">
        <f t="shared" si="1107"/>
        <v>47259</v>
      </c>
      <c r="I2372" s="94">
        <f t="shared" si="1108"/>
        <v>47259</v>
      </c>
      <c r="J2372" s="95">
        <f t="shared" si="1098"/>
        <v>20</v>
      </c>
      <c r="K2372" s="95">
        <f t="shared" si="1119"/>
        <v>13</v>
      </c>
      <c r="L2372" s="8">
        <f t="shared" si="1109"/>
        <v>1.0036366000000001</v>
      </c>
      <c r="M2372" s="96">
        <f t="shared" si="1110"/>
        <v>1.0056002500000001</v>
      </c>
      <c r="N2372" s="96">
        <f t="shared" si="1111"/>
        <v>1.4735955881809024</v>
      </c>
      <c r="O2372" s="89">
        <f t="shared" si="1112"/>
        <v>1.47895446</v>
      </c>
      <c r="P2372" s="89">
        <f t="shared" si="1113"/>
        <v>0</v>
      </c>
      <c r="Q2372" s="11">
        <f t="shared" si="1101"/>
        <v>0</v>
      </c>
      <c r="R2372" s="7">
        <f t="shared" si="1099"/>
        <v>0</v>
      </c>
      <c r="S2372" s="89">
        <f t="shared" si="1114"/>
        <v>0</v>
      </c>
      <c r="T2372" s="98">
        <f t="shared" si="1100"/>
        <v>8.5000000000000006E-2</v>
      </c>
      <c r="U2372" s="97">
        <f t="shared" si="1115"/>
        <v>199</v>
      </c>
      <c r="V2372" s="97">
        <v>252</v>
      </c>
      <c r="W2372" s="96">
        <f t="shared" si="1116"/>
        <v>1.0665426950000001</v>
      </c>
      <c r="X2372" s="89">
        <f t="shared" si="1117"/>
        <v>0</v>
      </c>
      <c r="Y2372" s="137">
        <f t="shared" si="1096"/>
        <v>0</v>
      </c>
      <c r="Z2372" s="99" t="str">
        <f t="shared" si="1102"/>
        <v>J=</v>
      </c>
      <c r="AA2372" s="94">
        <f t="shared" si="1103"/>
        <v>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097"/>
        <v>47249</v>
      </c>
      <c r="B2373" s="89">
        <f t="shared" si="1104"/>
        <v>0</v>
      </c>
      <c r="C2373" s="89">
        <f t="shared" si="1118"/>
        <v>3.1009221856947988E-9</v>
      </c>
      <c r="D2373" s="90">
        <f t="shared" si="1105"/>
        <v>7205.03</v>
      </c>
      <c r="E2373" s="91">
        <f t="shared" si="1120"/>
        <v>7245.38</v>
      </c>
      <c r="F2373" s="92">
        <f t="shared" si="1121"/>
        <v>47197</v>
      </c>
      <c r="G2373" s="93">
        <f t="shared" si="1106"/>
        <v>5.6002542668107669E-3</v>
      </c>
      <c r="H2373" s="94">
        <f t="shared" si="1107"/>
        <v>47259</v>
      </c>
      <c r="I2373" s="94">
        <f t="shared" si="1108"/>
        <v>47259</v>
      </c>
      <c r="J2373" s="95">
        <f t="shared" si="1098"/>
        <v>20</v>
      </c>
      <c r="K2373" s="95">
        <f t="shared" si="1119"/>
        <v>14</v>
      </c>
      <c r="L2373" s="8">
        <f t="shared" si="1109"/>
        <v>1.00391689</v>
      </c>
      <c r="M2373" s="96">
        <f t="shared" si="1110"/>
        <v>1.0056002500000001</v>
      </c>
      <c r="N2373" s="96">
        <f t="shared" si="1111"/>
        <v>1.4735955881809024</v>
      </c>
      <c r="O2373" s="89">
        <f t="shared" si="1112"/>
        <v>1.4793674999999999</v>
      </c>
      <c r="P2373" s="89">
        <f t="shared" si="1113"/>
        <v>0</v>
      </c>
      <c r="Q2373" s="11">
        <f t="shared" si="1101"/>
        <v>0</v>
      </c>
      <c r="R2373" s="7">
        <f t="shared" si="1099"/>
        <v>0</v>
      </c>
      <c r="S2373" s="89">
        <f t="shared" si="1114"/>
        <v>0</v>
      </c>
      <c r="T2373" s="98">
        <f t="shared" si="1100"/>
        <v>8.5000000000000006E-2</v>
      </c>
      <c r="U2373" s="97">
        <f t="shared" si="1115"/>
        <v>200</v>
      </c>
      <c r="V2373" s="97">
        <v>252</v>
      </c>
      <c r="W2373" s="96">
        <f t="shared" si="1116"/>
        <v>1.066888023</v>
      </c>
      <c r="X2373" s="89">
        <f t="shared" si="1117"/>
        <v>0</v>
      </c>
      <c r="Y2373" s="137">
        <f t="shared" si="1096"/>
        <v>0</v>
      </c>
      <c r="Z2373" s="99" t="str">
        <f t="shared" si="1102"/>
        <v>J=</v>
      </c>
      <c r="AA2373" s="94">
        <f t="shared" si="1103"/>
        <v>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097"/>
        <v>47250</v>
      </c>
      <c r="B2374" s="89">
        <f t="shared" si="1104"/>
        <v>0</v>
      </c>
      <c r="C2374" s="89">
        <f t="shared" si="1118"/>
        <v>3.1009221856947988E-9</v>
      </c>
      <c r="D2374" s="90">
        <f t="shared" si="1105"/>
        <v>7205.03</v>
      </c>
      <c r="E2374" s="91">
        <f t="shared" si="1120"/>
        <v>7245.38</v>
      </c>
      <c r="F2374" s="92">
        <f t="shared" si="1121"/>
        <v>47197</v>
      </c>
      <c r="G2374" s="93">
        <f t="shared" si="1106"/>
        <v>5.6002542668107669E-3</v>
      </c>
      <c r="H2374" s="94">
        <f t="shared" si="1107"/>
        <v>47259</v>
      </c>
      <c r="I2374" s="94">
        <f t="shared" si="1108"/>
        <v>47259</v>
      </c>
      <c r="J2374" s="95">
        <f t="shared" si="1098"/>
        <v>20</v>
      </c>
      <c r="K2374" s="95">
        <f t="shared" si="1119"/>
        <v>15</v>
      </c>
      <c r="L2374" s="8">
        <f t="shared" si="1109"/>
        <v>1.00419725</v>
      </c>
      <c r="M2374" s="96">
        <f t="shared" si="1110"/>
        <v>1.0056002500000001</v>
      </c>
      <c r="N2374" s="96">
        <f t="shared" si="1111"/>
        <v>1.4735955881809024</v>
      </c>
      <c r="O2374" s="89">
        <f t="shared" si="1112"/>
        <v>1.47978063</v>
      </c>
      <c r="P2374" s="89">
        <f t="shared" si="1113"/>
        <v>0</v>
      </c>
      <c r="Q2374" s="11">
        <f t="shared" si="1101"/>
        <v>0</v>
      </c>
      <c r="R2374" s="7">
        <f t="shared" si="1099"/>
        <v>0</v>
      </c>
      <c r="S2374" s="89">
        <f t="shared" si="1114"/>
        <v>0</v>
      </c>
      <c r="T2374" s="98">
        <f t="shared" si="1100"/>
        <v>8.5000000000000006E-2</v>
      </c>
      <c r="U2374" s="97">
        <f t="shared" si="1115"/>
        <v>201</v>
      </c>
      <c r="V2374" s="97">
        <v>252</v>
      </c>
      <c r="W2374" s="96">
        <f t="shared" si="1116"/>
        <v>1.067233463</v>
      </c>
      <c r="X2374" s="89">
        <f t="shared" si="1117"/>
        <v>0</v>
      </c>
      <c r="Y2374" s="137">
        <f t="shared" si="1096"/>
        <v>0</v>
      </c>
      <c r="Z2374" s="99" t="str">
        <f t="shared" si="1102"/>
        <v>J=</v>
      </c>
      <c r="AA2374" s="94">
        <f t="shared" si="1103"/>
        <v>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097"/>
        <v>47251</v>
      </c>
      <c r="B2375" s="89">
        <f t="shared" si="1104"/>
        <v>0</v>
      </c>
      <c r="C2375" s="89">
        <f t="shared" si="1118"/>
        <v>3.1009221856947988E-9</v>
      </c>
      <c r="D2375" s="90">
        <f t="shared" si="1105"/>
        <v>7205.03</v>
      </c>
      <c r="E2375" s="91">
        <f t="shared" si="1120"/>
        <v>7245.38</v>
      </c>
      <c r="F2375" s="92">
        <f t="shared" si="1121"/>
        <v>47197</v>
      </c>
      <c r="G2375" s="93">
        <f t="shared" si="1106"/>
        <v>5.6002542668107669E-3</v>
      </c>
      <c r="H2375" s="94">
        <f t="shared" si="1107"/>
        <v>47259</v>
      </c>
      <c r="I2375" s="94">
        <f t="shared" si="1108"/>
        <v>47259</v>
      </c>
      <c r="J2375" s="95">
        <f t="shared" si="1098"/>
        <v>20</v>
      </c>
      <c r="K2375" s="95">
        <f t="shared" si="1119"/>
        <v>15</v>
      </c>
      <c r="L2375" s="8">
        <f t="shared" si="1109"/>
        <v>1.00419725</v>
      </c>
      <c r="M2375" s="96">
        <f t="shared" si="1110"/>
        <v>1.0056002500000001</v>
      </c>
      <c r="N2375" s="96">
        <f t="shared" si="1111"/>
        <v>1.4735955881809024</v>
      </c>
      <c r="O2375" s="89">
        <f t="shared" si="1112"/>
        <v>1.47978063</v>
      </c>
      <c r="P2375" s="89">
        <f t="shared" si="1113"/>
        <v>0</v>
      </c>
      <c r="Q2375" s="11">
        <f t="shared" si="1101"/>
        <v>0</v>
      </c>
      <c r="R2375" s="7">
        <f t="shared" si="1099"/>
        <v>0</v>
      </c>
      <c r="S2375" s="89">
        <f t="shared" si="1114"/>
        <v>0</v>
      </c>
      <c r="T2375" s="98">
        <f t="shared" si="1100"/>
        <v>8.5000000000000006E-2</v>
      </c>
      <c r="U2375" s="97">
        <f t="shared" si="1115"/>
        <v>201</v>
      </c>
      <c r="V2375" s="97">
        <v>252</v>
      </c>
      <c r="W2375" s="96">
        <f t="shared" si="1116"/>
        <v>1.067233463</v>
      </c>
      <c r="X2375" s="89">
        <f t="shared" si="1117"/>
        <v>0</v>
      </c>
      <c r="Y2375" s="137">
        <f t="shared" si="1096"/>
        <v>0</v>
      </c>
      <c r="Z2375" s="99" t="str">
        <f t="shared" si="1102"/>
        <v>J=</v>
      </c>
      <c r="AA2375" s="94">
        <f t="shared" si="1103"/>
        <v>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097"/>
        <v>47252</v>
      </c>
      <c r="B2376" s="89">
        <f t="shared" si="1104"/>
        <v>0</v>
      </c>
      <c r="C2376" s="89">
        <f t="shared" si="1118"/>
        <v>3.1009221856947988E-9</v>
      </c>
      <c r="D2376" s="90">
        <f t="shared" si="1105"/>
        <v>7205.03</v>
      </c>
      <c r="E2376" s="91">
        <f t="shared" si="1120"/>
        <v>7245.38</v>
      </c>
      <c r="F2376" s="92">
        <f t="shared" si="1121"/>
        <v>47197</v>
      </c>
      <c r="G2376" s="93">
        <f t="shared" si="1106"/>
        <v>5.6002542668107669E-3</v>
      </c>
      <c r="H2376" s="94">
        <f t="shared" si="1107"/>
        <v>47259</v>
      </c>
      <c r="I2376" s="94">
        <f t="shared" si="1108"/>
        <v>47259</v>
      </c>
      <c r="J2376" s="95">
        <f t="shared" si="1098"/>
        <v>20</v>
      </c>
      <c r="K2376" s="95">
        <f t="shared" si="1119"/>
        <v>15</v>
      </c>
      <c r="L2376" s="8">
        <f t="shared" si="1109"/>
        <v>1.00419725</v>
      </c>
      <c r="M2376" s="96">
        <f t="shared" si="1110"/>
        <v>1.0056002500000001</v>
      </c>
      <c r="N2376" s="96">
        <f t="shared" si="1111"/>
        <v>1.4735955881809024</v>
      </c>
      <c r="O2376" s="89">
        <f t="shared" si="1112"/>
        <v>1.47978063</v>
      </c>
      <c r="P2376" s="89">
        <f t="shared" si="1113"/>
        <v>0</v>
      </c>
      <c r="Q2376" s="11">
        <f t="shared" si="1101"/>
        <v>0</v>
      </c>
      <c r="R2376" s="7">
        <f t="shared" si="1099"/>
        <v>0</v>
      </c>
      <c r="S2376" s="89">
        <f t="shared" si="1114"/>
        <v>0</v>
      </c>
      <c r="T2376" s="98">
        <f t="shared" si="1100"/>
        <v>8.5000000000000006E-2</v>
      </c>
      <c r="U2376" s="97">
        <f t="shared" si="1115"/>
        <v>201</v>
      </c>
      <c r="V2376" s="97">
        <v>252</v>
      </c>
      <c r="W2376" s="96">
        <f t="shared" si="1116"/>
        <v>1.067233463</v>
      </c>
      <c r="X2376" s="89">
        <f t="shared" si="1117"/>
        <v>0</v>
      </c>
      <c r="Y2376" s="137">
        <f t="shared" si="1096"/>
        <v>0</v>
      </c>
      <c r="Z2376" s="99" t="str">
        <f t="shared" si="1102"/>
        <v>J=</v>
      </c>
      <c r="AA2376" s="94">
        <f t="shared" si="1103"/>
        <v>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097"/>
        <v>47253</v>
      </c>
      <c r="B2377" s="89">
        <f t="shared" si="1104"/>
        <v>0</v>
      </c>
      <c r="C2377" s="89">
        <f t="shared" si="1118"/>
        <v>3.1009221856947988E-9</v>
      </c>
      <c r="D2377" s="90">
        <f t="shared" si="1105"/>
        <v>7205.03</v>
      </c>
      <c r="E2377" s="91">
        <f t="shared" si="1120"/>
        <v>7245.38</v>
      </c>
      <c r="F2377" s="92">
        <f t="shared" si="1121"/>
        <v>47197</v>
      </c>
      <c r="G2377" s="93">
        <f t="shared" si="1106"/>
        <v>5.6002542668107669E-3</v>
      </c>
      <c r="H2377" s="94">
        <f t="shared" si="1107"/>
        <v>47259</v>
      </c>
      <c r="I2377" s="94">
        <f t="shared" si="1108"/>
        <v>47259</v>
      </c>
      <c r="J2377" s="95">
        <f t="shared" si="1098"/>
        <v>20</v>
      </c>
      <c r="K2377" s="95">
        <f t="shared" si="1119"/>
        <v>16</v>
      </c>
      <c r="L2377" s="8">
        <f t="shared" si="1109"/>
        <v>1.0044776900000001</v>
      </c>
      <c r="M2377" s="96">
        <f t="shared" si="1110"/>
        <v>1.0056002500000001</v>
      </c>
      <c r="N2377" s="96">
        <f t="shared" si="1111"/>
        <v>1.4735955881809024</v>
      </c>
      <c r="O2377" s="89">
        <f t="shared" si="1112"/>
        <v>1.48019389</v>
      </c>
      <c r="P2377" s="89">
        <f t="shared" si="1113"/>
        <v>0</v>
      </c>
      <c r="Q2377" s="11">
        <f t="shared" si="1101"/>
        <v>0</v>
      </c>
      <c r="R2377" s="7">
        <f t="shared" si="1099"/>
        <v>0</v>
      </c>
      <c r="S2377" s="89">
        <f t="shared" si="1114"/>
        <v>0</v>
      </c>
      <c r="T2377" s="98">
        <f t="shared" si="1100"/>
        <v>8.5000000000000006E-2</v>
      </c>
      <c r="U2377" s="97">
        <f t="shared" si="1115"/>
        <v>202</v>
      </c>
      <c r="V2377" s="97">
        <v>252</v>
      </c>
      <c r="W2377" s="96">
        <f t="shared" si="1116"/>
        <v>1.0675790140000001</v>
      </c>
      <c r="X2377" s="89">
        <f t="shared" si="1117"/>
        <v>0</v>
      </c>
      <c r="Y2377" s="137">
        <f t="shared" si="1096"/>
        <v>0</v>
      </c>
      <c r="Z2377" s="99" t="str">
        <f t="shared" si="1102"/>
        <v>J=</v>
      </c>
      <c r="AA2377" s="94">
        <f t="shared" si="1103"/>
        <v>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097"/>
        <v>47254</v>
      </c>
      <c r="B2378" s="89">
        <f t="shared" si="1104"/>
        <v>0</v>
      </c>
      <c r="C2378" s="89">
        <f t="shared" si="1118"/>
        <v>3.1009221856947988E-9</v>
      </c>
      <c r="D2378" s="90">
        <f t="shared" si="1105"/>
        <v>7205.03</v>
      </c>
      <c r="E2378" s="91">
        <f t="shared" si="1120"/>
        <v>7245.38</v>
      </c>
      <c r="F2378" s="92">
        <f t="shared" si="1121"/>
        <v>47197</v>
      </c>
      <c r="G2378" s="93">
        <f t="shared" si="1106"/>
        <v>5.6002542668107669E-3</v>
      </c>
      <c r="H2378" s="94">
        <f t="shared" si="1107"/>
        <v>47259</v>
      </c>
      <c r="I2378" s="94">
        <f t="shared" si="1108"/>
        <v>47259</v>
      </c>
      <c r="J2378" s="95">
        <f t="shared" si="1098"/>
        <v>20</v>
      </c>
      <c r="K2378" s="95">
        <f t="shared" si="1119"/>
        <v>17</v>
      </c>
      <c r="L2378" s="8">
        <f t="shared" si="1109"/>
        <v>1.00475822</v>
      </c>
      <c r="M2378" s="96">
        <f t="shared" si="1110"/>
        <v>1.0056002500000001</v>
      </c>
      <c r="N2378" s="96">
        <f t="shared" si="1111"/>
        <v>1.4735955881809024</v>
      </c>
      <c r="O2378" s="89">
        <f t="shared" si="1112"/>
        <v>1.4806072800000001</v>
      </c>
      <c r="P2378" s="89">
        <f t="shared" si="1113"/>
        <v>0</v>
      </c>
      <c r="Q2378" s="11">
        <f t="shared" si="1101"/>
        <v>0</v>
      </c>
      <c r="R2378" s="7">
        <f t="shared" si="1099"/>
        <v>0</v>
      </c>
      <c r="S2378" s="89">
        <f t="shared" si="1114"/>
        <v>0</v>
      </c>
      <c r="T2378" s="98">
        <f t="shared" si="1100"/>
        <v>8.5000000000000006E-2</v>
      </c>
      <c r="U2378" s="97">
        <f t="shared" si="1115"/>
        <v>203</v>
      </c>
      <c r="V2378" s="97">
        <v>252</v>
      </c>
      <c r="W2378" s="96">
        <f t="shared" si="1116"/>
        <v>1.067924678</v>
      </c>
      <c r="X2378" s="89">
        <f t="shared" si="1117"/>
        <v>0</v>
      </c>
      <c r="Y2378" s="137">
        <f t="shared" ref="Y2378:Y2441" si="1122">IF(AND(Q2378&gt;0,Z2378&lt;&gt;"INCORPJ="),S2378+X2378,0)</f>
        <v>0</v>
      </c>
      <c r="Z2378" s="99" t="str">
        <f t="shared" si="1102"/>
        <v>J=</v>
      </c>
      <c r="AA2378" s="94">
        <f t="shared" si="1103"/>
        <v>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23">(A2378+1)</f>
        <v>47255</v>
      </c>
      <c r="B2379" s="89">
        <f t="shared" si="1104"/>
        <v>0</v>
      </c>
      <c r="C2379" s="89">
        <f t="shared" si="1118"/>
        <v>3.1009221856947988E-9</v>
      </c>
      <c r="D2379" s="90">
        <f t="shared" si="1105"/>
        <v>7205.03</v>
      </c>
      <c r="E2379" s="91">
        <f t="shared" si="1120"/>
        <v>7245.38</v>
      </c>
      <c r="F2379" s="92">
        <f t="shared" si="1121"/>
        <v>47197</v>
      </c>
      <c r="G2379" s="93">
        <f t="shared" si="1106"/>
        <v>5.6002542668107669E-3</v>
      </c>
      <c r="H2379" s="94">
        <f t="shared" si="1107"/>
        <v>47259</v>
      </c>
      <c r="I2379" s="94">
        <f t="shared" si="1108"/>
        <v>47259</v>
      </c>
      <c r="J2379" s="95">
        <f t="shared" ref="J2379:J2442" si="1124">IF(I2379=I2378,J2378,NETWORKDAYS(I2378,I2379,$AD$201:$AD$502)-1)</f>
        <v>20</v>
      </c>
      <c r="K2379" s="95">
        <f t="shared" si="1119"/>
        <v>18</v>
      </c>
      <c r="L2379" s="8">
        <f t="shared" si="1109"/>
        <v>1.00503882</v>
      </c>
      <c r="M2379" s="96">
        <f t="shared" si="1110"/>
        <v>1.0056002500000001</v>
      </c>
      <c r="N2379" s="96">
        <f t="shared" si="1111"/>
        <v>1.4735955881809024</v>
      </c>
      <c r="O2379" s="89">
        <f t="shared" si="1112"/>
        <v>1.48102077</v>
      </c>
      <c r="P2379" s="89">
        <f t="shared" si="1113"/>
        <v>0</v>
      </c>
      <c r="Q2379" s="11">
        <f t="shared" si="1101"/>
        <v>0</v>
      </c>
      <c r="R2379" s="7">
        <f t="shared" ref="R2379:R2442" si="1125">IF(Q2379&gt;0,VLOOKUP($A2379,$AD$10:$AI$200,6),0)</f>
        <v>0</v>
      </c>
      <c r="S2379" s="89">
        <f t="shared" si="1114"/>
        <v>0</v>
      </c>
      <c r="T2379" s="98">
        <f t="shared" ref="T2379:T2442" si="1126">(T2378)</f>
        <v>8.5000000000000006E-2</v>
      </c>
      <c r="U2379" s="97">
        <f t="shared" si="1115"/>
        <v>204</v>
      </c>
      <c r="V2379" s="97">
        <v>252</v>
      </c>
      <c r="W2379" s="96">
        <f t="shared" si="1116"/>
        <v>1.068270453</v>
      </c>
      <c r="X2379" s="89">
        <f t="shared" si="1117"/>
        <v>0</v>
      </c>
      <c r="Y2379" s="137">
        <f t="shared" si="1122"/>
        <v>0</v>
      </c>
      <c r="Z2379" s="99" t="str">
        <f t="shared" si="1102"/>
        <v>J=</v>
      </c>
      <c r="AA2379" s="94">
        <f t="shared" si="1103"/>
        <v>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23"/>
        <v>47256</v>
      </c>
      <c r="B2380" s="89">
        <f t="shared" si="1104"/>
        <v>0</v>
      </c>
      <c r="C2380" s="89">
        <f t="shared" si="1118"/>
        <v>3.1009221856947988E-9</v>
      </c>
      <c r="D2380" s="90">
        <f t="shared" si="1105"/>
        <v>7205.03</v>
      </c>
      <c r="E2380" s="91">
        <f t="shared" si="1120"/>
        <v>7245.38</v>
      </c>
      <c r="F2380" s="92">
        <f t="shared" si="1121"/>
        <v>47197</v>
      </c>
      <c r="G2380" s="93">
        <f t="shared" si="1106"/>
        <v>5.6002542668107669E-3</v>
      </c>
      <c r="H2380" s="94">
        <f t="shared" si="1107"/>
        <v>47259</v>
      </c>
      <c r="I2380" s="94">
        <f t="shared" si="1108"/>
        <v>47259</v>
      </c>
      <c r="J2380" s="95">
        <f t="shared" si="1124"/>
        <v>20</v>
      </c>
      <c r="K2380" s="95">
        <f t="shared" si="1119"/>
        <v>19</v>
      </c>
      <c r="L2380" s="8">
        <f t="shared" si="1109"/>
        <v>1.00531949</v>
      </c>
      <c r="M2380" s="96">
        <f t="shared" si="1110"/>
        <v>1.0056002500000001</v>
      </c>
      <c r="N2380" s="96">
        <f t="shared" si="1111"/>
        <v>1.4735955881809024</v>
      </c>
      <c r="O2380" s="89">
        <f t="shared" si="1112"/>
        <v>1.48143436</v>
      </c>
      <c r="P2380" s="89">
        <f t="shared" si="1113"/>
        <v>0</v>
      </c>
      <c r="Q2380" s="11">
        <f t="shared" ref="Q2380:Q2443" si="1127">IF(VLOOKUP(A2380,AD$10:AK$200,8)=VLOOKUP(A2379,AD$10:AK$200,8),0,VLOOKUP(A2380,AD$10:AK$200,8))</f>
        <v>0</v>
      </c>
      <c r="R2380" s="7">
        <f t="shared" si="1125"/>
        <v>0</v>
      </c>
      <c r="S2380" s="89">
        <f t="shared" si="1114"/>
        <v>0</v>
      </c>
      <c r="T2380" s="98">
        <f t="shared" si="1126"/>
        <v>8.5000000000000006E-2</v>
      </c>
      <c r="U2380" s="97">
        <f t="shared" si="1115"/>
        <v>205</v>
      </c>
      <c r="V2380" s="97">
        <v>252</v>
      </c>
      <c r="W2380" s="96">
        <f t="shared" si="1116"/>
        <v>1.0686163399999999</v>
      </c>
      <c r="X2380" s="89">
        <f t="shared" si="1117"/>
        <v>0</v>
      </c>
      <c r="Y2380" s="137">
        <f t="shared" si="1122"/>
        <v>0</v>
      </c>
      <c r="Z2380" s="99" t="str">
        <f t="shared" ref="Z2380:Z2443" si="1128">IF($Q2379&gt;0,VLOOKUP($A2379,$AD$10:$AM$200,9),Z2379)</f>
        <v>J=</v>
      </c>
      <c r="AA2380" s="94">
        <f t="shared" ref="AA2380:AA2443" si="1129">IF($Q2379&gt;0,VLOOKUP($A2379,$AD$10:$AM$200,10),AA2379)</f>
        <v>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23"/>
        <v>47257</v>
      </c>
      <c r="B2381" s="89">
        <f t="shared" si="1104"/>
        <v>0</v>
      </c>
      <c r="C2381" s="89">
        <f t="shared" si="1118"/>
        <v>3.1009221856947988E-9</v>
      </c>
      <c r="D2381" s="90">
        <f t="shared" si="1105"/>
        <v>7205.03</v>
      </c>
      <c r="E2381" s="91">
        <f t="shared" si="1120"/>
        <v>7245.38</v>
      </c>
      <c r="F2381" s="92">
        <f t="shared" si="1121"/>
        <v>47197</v>
      </c>
      <c r="G2381" s="93">
        <f t="shared" si="1106"/>
        <v>5.6002542668107669E-3</v>
      </c>
      <c r="H2381" s="94">
        <f t="shared" si="1107"/>
        <v>47259</v>
      </c>
      <c r="I2381" s="94">
        <f t="shared" si="1108"/>
        <v>47259</v>
      </c>
      <c r="J2381" s="95">
        <f t="shared" si="1124"/>
        <v>20</v>
      </c>
      <c r="K2381" s="95">
        <f t="shared" si="1119"/>
        <v>20</v>
      </c>
      <c r="L2381" s="8">
        <f t="shared" si="1109"/>
        <v>1.0056002500000001</v>
      </c>
      <c r="M2381" s="96">
        <f t="shared" si="1110"/>
        <v>1.0056002500000001</v>
      </c>
      <c r="N2381" s="96">
        <f t="shared" si="1111"/>
        <v>1.4735955881809024</v>
      </c>
      <c r="O2381" s="89">
        <f t="shared" si="1112"/>
        <v>1.48184809</v>
      </c>
      <c r="P2381" s="89">
        <f t="shared" si="1113"/>
        <v>0</v>
      </c>
      <c r="Q2381" s="11">
        <f t="shared" si="1127"/>
        <v>0</v>
      </c>
      <c r="R2381" s="7">
        <f t="shared" si="1125"/>
        <v>0</v>
      </c>
      <c r="S2381" s="89">
        <f t="shared" si="1114"/>
        <v>0</v>
      </c>
      <c r="T2381" s="98">
        <f t="shared" si="1126"/>
        <v>8.5000000000000006E-2</v>
      </c>
      <c r="U2381" s="97">
        <f t="shared" si="1115"/>
        <v>206</v>
      </c>
      <c r="V2381" s="97">
        <v>252</v>
      </c>
      <c r="W2381" s="96">
        <f t="shared" si="1116"/>
        <v>1.0689623399999999</v>
      </c>
      <c r="X2381" s="89">
        <f t="shared" si="1117"/>
        <v>0</v>
      </c>
      <c r="Y2381" s="137">
        <f t="shared" si="1122"/>
        <v>0</v>
      </c>
      <c r="Z2381" s="99" t="str">
        <f t="shared" si="1128"/>
        <v>J=</v>
      </c>
      <c r="AA2381" s="94">
        <f t="shared" si="1129"/>
        <v>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23"/>
        <v>47258</v>
      </c>
      <c r="B2382" s="89">
        <f t="shared" si="1104"/>
        <v>0</v>
      </c>
      <c r="C2382" s="89">
        <f t="shared" si="1118"/>
        <v>3.1009221856947988E-9</v>
      </c>
      <c r="D2382" s="90">
        <f t="shared" si="1105"/>
        <v>7205.03</v>
      </c>
      <c r="E2382" s="91">
        <f t="shared" si="1120"/>
        <v>7245.38</v>
      </c>
      <c r="F2382" s="92">
        <f t="shared" si="1121"/>
        <v>47197</v>
      </c>
      <c r="G2382" s="93">
        <f t="shared" si="1106"/>
        <v>5.6002542668107669E-3</v>
      </c>
      <c r="H2382" s="94">
        <f t="shared" si="1107"/>
        <v>47289</v>
      </c>
      <c r="I2382" s="94">
        <f t="shared" si="1108"/>
        <v>47259</v>
      </c>
      <c r="J2382" s="95">
        <f t="shared" si="1124"/>
        <v>20</v>
      </c>
      <c r="K2382" s="95">
        <f t="shared" si="1119"/>
        <v>20</v>
      </c>
      <c r="L2382" s="8">
        <f t="shared" si="1109"/>
        <v>1.0056002500000001</v>
      </c>
      <c r="M2382" s="96">
        <f t="shared" si="1110"/>
        <v>1.0056002500000001</v>
      </c>
      <c r="N2382" s="96">
        <f t="shared" si="1111"/>
        <v>1.4735955881809024</v>
      </c>
      <c r="O2382" s="89">
        <f t="shared" si="1112"/>
        <v>1.48184809</v>
      </c>
      <c r="P2382" s="89">
        <f t="shared" si="1113"/>
        <v>0</v>
      </c>
      <c r="Q2382" s="11">
        <f t="shared" si="1127"/>
        <v>0</v>
      </c>
      <c r="R2382" s="7">
        <f t="shared" si="1125"/>
        <v>0</v>
      </c>
      <c r="S2382" s="89">
        <f t="shared" si="1114"/>
        <v>0</v>
      </c>
      <c r="T2382" s="98">
        <f t="shared" si="1126"/>
        <v>8.5000000000000006E-2</v>
      </c>
      <c r="U2382" s="97">
        <f t="shared" si="1115"/>
        <v>206</v>
      </c>
      <c r="V2382" s="97">
        <v>252</v>
      </c>
      <c r="W2382" s="96">
        <f t="shared" si="1116"/>
        <v>1.0689623399999999</v>
      </c>
      <c r="X2382" s="89">
        <f t="shared" si="1117"/>
        <v>0</v>
      </c>
      <c r="Y2382" s="137">
        <f t="shared" si="1122"/>
        <v>0</v>
      </c>
      <c r="Z2382" s="99" t="str">
        <f t="shared" si="1128"/>
        <v>J=</v>
      </c>
      <c r="AA2382" s="94">
        <f t="shared" si="1129"/>
        <v>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23"/>
        <v>47259</v>
      </c>
      <c r="B2383" s="89">
        <f t="shared" si="1104"/>
        <v>0</v>
      </c>
      <c r="C2383" s="89">
        <f t="shared" si="1118"/>
        <v>3.1009221856947988E-9</v>
      </c>
      <c r="D2383" s="90">
        <f t="shared" si="1105"/>
        <v>7205.03</v>
      </c>
      <c r="E2383" s="91">
        <f t="shared" si="1120"/>
        <v>7245.38</v>
      </c>
      <c r="F2383" s="92">
        <f t="shared" si="1121"/>
        <v>47197</v>
      </c>
      <c r="G2383" s="93">
        <f t="shared" si="1106"/>
        <v>5.6002542668107669E-3</v>
      </c>
      <c r="H2383" s="94">
        <f t="shared" si="1107"/>
        <v>47289</v>
      </c>
      <c r="I2383" s="94">
        <f t="shared" si="1108"/>
        <v>47259</v>
      </c>
      <c r="J2383" s="95">
        <f t="shared" si="1124"/>
        <v>20</v>
      </c>
      <c r="K2383" s="95">
        <f t="shared" si="1119"/>
        <v>20</v>
      </c>
      <c r="L2383" s="8">
        <f t="shared" si="1109"/>
        <v>1.0056002500000001</v>
      </c>
      <c r="M2383" s="96">
        <f t="shared" si="1110"/>
        <v>1.0056002500000001</v>
      </c>
      <c r="N2383" s="96">
        <f t="shared" si="1111"/>
        <v>1.4735955881809024</v>
      </c>
      <c r="O2383" s="89">
        <f t="shared" si="1112"/>
        <v>1.48184809</v>
      </c>
      <c r="P2383" s="89">
        <f t="shared" si="1113"/>
        <v>0</v>
      </c>
      <c r="Q2383" s="11">
        <f t="shared" si="1127"/>
        <v>0</v>
      </c>
      <c r="R2383" s="7">
        <f t="shared" si="1125"/>
        <v>0</v>
      </c>
      <c r="S2383" s="89">
        <f t="shared" si="1114"/>
        <v>0</v>
      </c>
      <c r="T2383" s="98">
        <f t="shared" si="1126"/>
        <v>8.5000000000000006E-2</v>
      </c>
      <c r="U2383" s="97">
        <f t="shared" si="1115"/>
        <v>206</v>
      </c>
      <c r="V2383" s="97">
        <v>252</v>
      </c>
      <c r="W2383" s="96">
        <f t="shared" si="1116"/>
        <v>1.0689623399999999</v>
      </c>
      <c r="X2383" s="89">
        <f t="shared" si="1117"/>
        <v>0</v>
      </c>
      <c r="Y2383" s="137">
        <f t="shared" si="1122"/>
        <v>0</v>
      </c>
      <c r="Z2383" s="99" t="str">
        <f t="shared" si="1128"/>
        <v>J=</v>
      </c>
      <c r="AA2383" s="94">
        <f t="shared" si="1129"/>
        <v>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23"/>
        <v>47260</v>
      </c>
      <c r="B2384" s="89">
        <f t="shared" si="1104"/>
        <v>0</v>
      </c>
      <c r="C2384" s="89">
        <f t="shared" si="1118"/>
        <v>3.1009221856947988E-9</v>
      </c>
      <c r="D2384" s="90">
        <f t="shared" si="1105"/>
        <v>7205.03</v>
      </c>
      <c r="E2384" s="91">
        <f t="shared" si="1120"/>
        <v>7245.38</v>
      </c>
      <c r="F2384" s="92">
        <f t="shared" si="1121"/>
        <v>47229</v>
      </c>
      <c r="G2384" s="93">
        <f t="shared" si="1106"/>
        <v>5.6002542668107669E-3</v>
      </c>
      <c r="H2384" s="94">
        <f t="shared" si="1107"/>
        <v>47289</v>
      </c>
      <c r="I2384" s="94">
        <f t="shared" si="1108"/>
        <v>47289</v>
      </c>
      <c r="J2384" s="95">
        <f t="shared" si="1124"/>
        <v>21</v>
      </c>
      <c r="K2384" s="95">
        <f t="shared" si="1119"/>
        <v>1</v>
      </c>
      <c r="L2384" s="8">
        <f t="shared" si="1109"/>
        <v>1.0002659700000001</v>
      </c>
      <c r="M2384" s="96">
        <f t="shared" si="1110"/>
        <v>1.0056002500000001</v>
      </c>
      <c r="N2384" s="96">
        <f t="shared" si="1111"/>
        <v>1.4818480918736125</v>
      </c>
      <c r="O2384" s="89">
        <f t="shared" si="1112"/>
        <v>1.4822422099999999</v>
      </c>
      <c r="P2384" s="89">
        <f t="shared" si="1113"/>
        <v>0</v>
      </c>
      <c r="Q2384" s="11">
        <f t="shared" si="1127"/>
        <v>0</v>
      </c>
      <c r="R2384" s="7">
        <f t="shared" si="1125"/>
        <v>0</v>
      </c>
      <c r="S2384" s="89">
        <f t="shared" si="1114"/>
        <v>0</v>
      </c>
      <c r="T2384" s="98">
        <f t="shared" si="1126"/>
        <v>8.5000000000000006E-2</v>
      </c>
      <c r="U2384" s="97">
        <f t="shared" si="1115"/>
        <v>207</v>
      </c>
      <c r="V2384" s="97">
        <v>252</v>
      </c>
      <c r="W2384" s="96">
        <f t="shared" si="1116"/>
        <v>1.0693084509999999</v>
      </c>
      <c r="X2384" s="89">
        <f t="shared" si="1117"/>
        <v>0</v>
      </c>
      <c r="Y2384" s="137">
        <f t="shared" si="1122"/>
        <v>0</v>
      </c>
      <c r="Z2384" s="99" t="str">
        <f t="shared" si="1128"/>
        <v>J=</v>
      </c>
      <c r="AA2384" s="94">
        <f t="shared" si="1129"/>
        <v>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23"/>
        <v>47261</v>
      </c>
      <c r="B2385" s="89">
        <f t="shared" si="1104"/>
        <v>0</v>
      </c>
      <c r="C2385" s="89">
        <f t="shared" si="1118"/>
        <v>3.1009221856947988E-9</v>
      </c>
      <c r="D2385" s="90">
        <f t="shared" si="1105"/>
        <v>7205.03</v>
      </c>
      <c r="E2385" s="91">
        <f t="shared" si="1120"/>
        <v>7245.38</v>
      </c>
      <c r="F2385" s="92">
        <f t="shared" si="1121"/>
        <v>47229</v>
      </c>
      <c r="G2385" s="93">
        <f t="shared" si="1106"/>
        <v>5.6002542668107669E-3</v>
      </c>
      <c r="H2385" s="94">
        <f t="shared" si="1107"/>
        <v>47289</v>
      </c>
      <c r="I2385" s="94">
        <f t="shared" si="1108"/>
        <v>47289</v>
      </c>
      <c r="J2385" s="95">
        <f t="shared" si="1124"/>
        <v>21</v>
      </c>
      <c r="K2385" s="95">
        <f t="shared" si="1119"/>
        <v>2</v>
      </c>
      <c r="L2385" s="8">
        <f t="shared" si="1109"/>
        <v>1.0005320099999999</v>
      </c>
      <c r="M2385" s="96">
        <f t="shared" si="1110"/>
        <v>1.0056002500000001</v>
      </c>
      <c r="N2385" s="96">
        <f t="shared" si="1111"/>
        <v>1.4818480918736125</v>
      </c>
      <c r="O2385" s="89">
        <f t="shared" si="1112"/>
        <v>1.4826364400000001</v>
      </c>
      <c r="P2385" s="89">
        <f t="shared" si="1113"/>
        <v>0</v>
      </c>
      <c r="Q2385" s="11">
        <f t="shared" si="1127"/>
        <v>0</v>
      </c>
      <c r="R2385" s="7">
        <f t="shared" si="1125"/>
        <v>0</v>
      </c>
      <c r="S2385" s="89">
        <f t="shared" si="1114"/>
        <v>0</v>
      </c>
      <c r="T2385" s="98">
        <f t="shared" si="1126"/>
        <v>8.5000000000000006E-2</v>
      </c>
      <c r="U2385" s="97">
        <f t="shared" si="1115"/>
        <v>208</v>
      </c>
      <c r="V2385" s="97">
        <v>252</v>
      </c>
      <c r="W2385" s="96">
        <f t="shared" si="1116"/>
        <v>1.0696546739999999</v>
      </c>
      <c r="X2385" s="89">
        <f t="shared" si="1117"/>
        <v>0</v>
      </c>
      <c r="Y2385" s="137">
        <f t="shared" si="1122"/>
        <v>0</v>
      </c>
      <c r="Z2385" s="99" t="str">
        <f t="shared" si="1128"/>
        <v>J=</v>
      </c>
      <c r="AA2385" s="94">
        <f t="shared" si="1129"/>
        <v>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23"/>
        <v>47262</v>
      </c>
      <c r="B2386" s="89">
        <f t="shared" si="1104"/>
        <v>0</v>
      </c>
      <c r="C2386" s="89">
        <f t="shared" si="1118"/>
        <v>3.1009221856947988E-9</v>
      </c>
      <c r="D2386" s="90">
        <f t="shared" si="1105"/>
        <v>7205.03</v>
      </c>
      <c r="E2386" s="91">
        <f t="shared" si="1120"/>
        <v>7245.38</v>
      </c>
      <c r="F2386" s="92">
        <f t="shared" si="1121"/>
        <v>47229</v>
      </c>
      <c r="G2386" s="93">
        <f t="shared" si="1106"/>
        <v>5.6002542668107669E-3</v>
      </c>
      <c r="H2386" s="94">
        <f t="shared" si="1107"/>
        <v>47289</v>
      </c>
      <c r="I2386" s="94">
        <f t="shared" si="1108"/>
        <v>47289</v>
      </c>
      <c r="J2386" s="95">
        <f t="shared" si="1124"/>
        <v>21</v>
      </c>
      <c r="K2386" s="95">
        <f t="shared" si="1119"/>
        <v>3</v>
      </c>
      <c r="L2386" s="8">
        <f t="shared" si="1109"/>
        <v>1.00079812</v>
      </c>
      <c r="M2386" s="96">
        <f t="shared" si="1110"/>
        <v>1.0056002500000001</v>
      </c>
      <c r="N2386" s="96">
        <f t="shared" si="1111"/>
        <v>1.4818480918736125</v>
      </c>
      <c r="O2386" s="89">
        <f t="shared" si="1112"/>
        <v>1.48303078</v>
      </c>
      <c r="P2386" s="89">
        <f t="shared" si="1113"/>
        <v>0</v>
      </c>
      <c r="Q2386" s="11">
        <f t="shared" si="1127"/>
        <v>0</v>
      </c>
      <c r="R2386" s="7">
        <f t="shared" si="1125"/>
        <v>0</v>
      </c>
      <c r="S2386" s="89">
        <f t="shared" si="1114"/>
        <v>0</v>
      </c>
      <c r="T2386" s="98">
        <f t="shared" si="1126"/>
        <v>8.5000000000000006E-2</v>
      </c>
      <c r="U2386" s="97">
        <f t="shared" si="1115"/>
        <v>209</v>
      </c>
      <c r="V2386" s="97">
        <v>252</v>
      </c>
      <c r="W2386" s="96">
        <f t="shared" si="1116"/>
        <v>1.0700010099999999</v>
      </c>
      <c r="X2386" s="89">
        <f t="shared" si="1117"/>
        <v>0</v>
      </c>
      <c r="Y2386" s="137">
        <f t="shared" si="1122"/>
        <v>0</v>
      </c>
      <c r="Z2386" s="99" t="str">
        <f t="shared" si="1128"/>
        <v>J=</v>
      </c>
      <c r="AA2386" s="94">
        <f t="shared" si="1129"/>
        <v>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23"/>
        <v>47263</v>
      </c>
      <c r="B2387" s="89">
        <f t="shared" si="1104"/>
        <v>0</v>
      </c>
      <c r="C2387" s="89">
        <f t="shared" si="1118"/>
        <v>3.1009221856947988E-9</v>
      </c>
      <c r="D2387" s="90">
        <f t="shared" si="1105"/>
        <v>7205.03</v>
      </c>
      <c r="E2387" s="91">
        <f t="shared" si="1120"/>
        <v>7245.38</v>
      </c>
      <c r="F2387" s="92">
        <f t="shared" si="1121"/>
        <v>47229</v>
      </c>
      <c r="G2387" s="93">
        <f t="shared" si="1106"/>
        <v>5.6002542668107669E-3</v>
      </c>
      <c r="H2387" s="94">
        <f t="shared" si="1107"/>
        <v>47289</v>
      </c>
      <c r="I2387" s="94">
        <f t="shared" si="1108"/>
        <v>47289</v>
      </c>
      <c r="J2387" s="95">
        <f t="shared" si="1124"/>
        <v>21</v>
      </c>
      <c r="K2387" s="95">
        <f t="shared" si="1119"/>
        <v>4</v>
      </c>
      <c r="L2387" s="8">
        <f t="shared" si="1109"/>
        <v>1.0010642999999999</v>
      </c>
      <c r="M2387" s="96">
        <f t="shared" si="1110"/>
        <v>1.0056002500000001</v>
      </c>
      <c r="N2387" s="96">
        <f t="shared" si="1111"/>
        <v>1.4818480918736125</v>
      </c>
      <c r="O2387" s="89">
        <f t="shared" si="1112"/>
        <v>1.48342522</v>
      </c>
      <c r="P2387" s="89">
        <f t="shared" si="1113"/>
        <v>0</v>
      </c>
      <c r="Q2387" s="11">
        <f t="shared" si="1127"/>
        <v>0</v>
      </c>
      <c r="R2387" s="7">
        <f t="shared" si="1125"/>
        <v>0</v>
      </c>
      <c r="S2387" s="89">
        <f t="shared" si="1114"/>
        <v>0</v>
      </c>
      <c r="T2387" s="98">
        <f t="shared" si="1126"/>
        <v>8.5000000000000006E-2</v>
      </c>
      <c r="U2387" s="97">
        <f t="shared" si="1115"/>
        <v>210</v>
      </c>
      <c r="V2387" s="97">
        <v>252</v>
      </c>
      <c r="W2387" s="96">
        <f t="shared" si="1116"/>
        <v>1.0703474580000001</v>
      </c>
      <c r="X2387" s="89">
        <f t="shared" si="1117"/>
        <v>0</v>
      </c>
      <c r="Y2387" s="137">
        <f t="shared" si="1122"/>
        <v>0</v>
      </c>
      <c r="Z2387" s="99" t="str">
        <f t="shared" si="1128"/>
        <v>J=</v>
      </c>
      <c r="AA2387" s="94">
        <f t="shared" si="1129"/>
        <v>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23"/>
        <v>47264</v>
      </c>
      <c r="B2388" s="89">
        <f t="shared" si="1104"/>
        <v>0</v>
      </c>
      <c r="C2388" s="89">
        <f t="shared" si="1118"/>
        <v>3.1009221856947988E-9</v>
      </c>
      <c r="D2388" s="90">
        <f t="shared" si="1105"/>
        <v>7205.03</v>
      </c>
      <c r="E2388" s="91">
        <f t="shared" si="1120"/>
        <v>7245.38</v>
      </c>
      <c r="F2388" s="92">
        <f t="shared" si="1121"/>
        <v>47229</v>
      </c>
      <c r="G2388" s="93">
        <f t="shared" si="1106"/>
        <v>5.6002542668107669E-3</v>
      </c>
      <c r="H2388" s="94">
        <f t="shared" si="1107"/>
        <v>47289</v>
      </c>
      <c r="I2388" s="94">
        <f t="shared" si="1108"/>
        <v>47289</v>
      </c>
      <c r="J2388" s="95">
        <f t="shared" si="1124"/>
        <v>21</v>
      </c>
      <c r="K2388" s="95">
        <f t="shared" si="1119"/>
        <v>5</v>
      </c>
      <c r="L2388" s="8">
        <f t="shared" si="1109"/>
        <v>1.00133055</v>
      </c>
      <c r="M2388" s="96">
        <f t="shared" si="1110"/>
        <v>1.0056002500000001</v>
      </c>
      <c r="N2388" s="96">
        <f t="shared" si="1111"/>
        <v>1.4818480918736125</v>
      </c>
      <c r="O2388" s="89">
        <f t="shared" si="1112"/>
        <v>1.48381976</v>
      </c>
      <c r="P2388" s="89">
        <f t="shared" si="1113"/>
        <v>0</v>
      </c>
      <c r="Q2388" s="11">
        <f t="shared" si="1127"/>
        <v>0</v>
      </c>
      <c r="R2388" s="7">
        <f t="shared" si="1125"/>
        <v>0</v>
      </c>
      <c r="S2388" s="89">
        <f t="shared" si="1114"/>
        <v>0</v>
      </c>
      <c r="T2388" s="98">
        <f t="shared" si="1126"/>
        <v>8.5000000000000006E-2</v>
      </c>
      <c r="U2388" s="97">
        <f t="shared" si="1115"/>
        <v>211</v>
      </c>
      <c r="V2388" s="97">
        <v>252</v>
      </c>
      <c r="W2388" s="96">
        <f t="shared" si="1116"/>
        <v>1.0706940170000001</v>
      </c>
      <c r="X2388" s="89">
        <f t="shared" si="1117"/>
        <v>0</v>
      </c>
      <c r="Y2388" s="137">
        <f t="shared" si="1122"/>
        <v>0</v>
      </c>
      <c r="Z2388" s="99" t="str">
        <f t="shared" si="1128"/>
        <v>J=</v>
      </c>
      <c r="AA2388" s="94">
        <f t="shared" si="1129"/>
        <v>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23"/>
        <v>47265</v>
      </c>
      <c r="B2389" s="89">
        <f t="shared" si="1104"/>
        <v>0</v>
      </c>
      <c r="C2389" s="89">
        <f t="shared" si="1118"/>
        <v>3.1009221856947988E-9</v>
      </c>
      <c r="D2389" s="90">
        <f t="shared" si="1105"/>
        <v>7205.03</v>
      </c>
      <c r="E2389" s="91">
        <f t="shared" si="1120"/>
        <v>7245.38</v>
      </c>
      <c r="F2389" s="92">
        <f t="shared" si="1121"/>
        <v>47229</v>
      </c>
      <c r="G2389" s="93">
        <f t="shared" si="1106"/>
        <v>5.6002542668107669E-3</v>
      </c>
      <c r="H2389" s="94">
        <f t="shared" si="1107"/>
        <v>47289</v>
      </c>
      <c r="I2389" s="94">
        <f t="shared" si="1108"/>
        <v>47289</v>
      </c>
      <c r="J2389" s="95">
        <f t="shared" si="1124"/>
        <v>21</v>
      </c>
      <c r="K2389" s="95">
        <f t="shared" si="1119"/>
        <v>5</v>
      </c>
      <c r="L2389" s="8">
        <f t="shared" si="1109"/>
        <v>1.00133055</v>
      </c>
      <c r="M2389" s="96">
        <f t="shared" si="1110"/>
        <v>1.0056002500000001</v>
      </c>
      <c r="N2389" s="96">
        <f t="shared" si="1111"/>
        <v>1.4818480918736125</v>
      </c>
      <c r="O2389" s="89">
        <f t="shared" si="1112"/>
        <v>1.48381976</v>
      </c>
      <c r="P2389" s="89">
        <f t="shared" si="1113"/>
        <v>0</v>
      </c>
      <c r="Q2389" s="11">
        <f t="shared" si="1127"/>
        <v>0</v>
      </c>
      <c r="R2389" s="7">
        <f t="shared" si="1125"/>
        <v>0</v>
      </c>
      <c r="S2389" s="89">
        <f t="shared" si="1114"/>
        <v>0</v>
      </c>
      <c r="T2389" s="98">
        <f t="shared" si="1126"/>
        <v>8.5000000000000006E-2</v>
      </c>
      <c r="U2389" s="97">
        <f t="shared" si="1115"/>
        <v>211</v>
      </c>
      <c r="V2389" s="97">
        <v>252</v>
      </c>
      <c r="W2389" s="96">
        <f t="shared" si="1116"/>
        <v>1.0706940170000001</v>
      </c>
      <c r="X2389" s="89">
        <f t="shared" si="1117"/>
        <v>0</v>
      </c>
      <c r="Y2389" s="137">
        <f t="shared" si="1122"/>
        <v>0</v>
      </c>
      <c r="Z2389" s="99" t="str">
        <f t="shared" si="1128"/>
        <v>J=</v>
      </c>
      <c r="AA2389" s="94">
        <f t="shared" si="1129"/>
        <v>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23"/>
        <v>47266</v>
      </c>
      <c r="B2390" s="89">
        <f t="shared" si="1104"/>
        <v>0</v>
      </c>
      <c r="C2390" s="89">
        <f t="shared" si="1118"/>
        <v>3.1009221856947988E-9</v>
      </c>
      <c r="D2390" s="90">
        <f t="shared" si="1105"/>
        <v>7205.03</v>
      </c>
      <c r="E2390" s="91">
        <f t="shared" si="1120"/>
        <v>7245.38</v>
      </c>
      <c r="F2390" s="92">
        <f t="shared" si="1121"/>
        <v>47229</v>
      </c>
      <c r="G2390" s="93">
        <f t="shared" si="1106"/>
        <v>5.6002542668107669E-3</v>
      </c>
      <c r="H2390" s="94">
        <f t="shared" si="1107"/>
        <v>47289</v>
      </c>
      <c r="I2390" s="94">
        <f t="shared" si="1108"/>
        <v>47289</v>
      </c>
      <c r="J2390" s="95">
        <f t="shared" si="1124"/>
        <v>21</v>
      </c>
      <c r="K2390" s="95">
        <f t="shared" si="1119"/>
        <v>5</v>
      </c>
      <c r="L2390" s="8">
        <f t="shared" si="1109"/>
        <v>1.00133055</v>
      </c>
      <c r="M2390" s="96">
        <f t="shared" si="1110"/>
        <v>1.0056002500000001</v>
      </c>
      <c r="N2390" s="96">
        <f t="shared" si="1111"/>
        <v>1.4818480918736125</v>
      </c>
      <c r="O2390" s="89">
        <f t="shared" si="1112"/>
        <v>1.48381976</v>
      </c>
      <c r="P2390" s="89">
        <f t="shared" si="1113"/>
        <v>0</v>
      </c>
      <c r="Q2390" s="11">
        <f t="shared" si="1127"/>
        <v>0</v>
      </c>
      <c r="R2390" s="7">
        <f t="shared" si="1125"/>
        <v>0</v>
      </c>
      <c r="S2390" s="89">
        <f t="shared" si="1114"/>
        <v>0</v>
      </c>
      <c r="T2390" s="98">
        <f t="shared" si="1126"/>
        <v>8.5000000000000006E-2</v>
      </c>
      <c r="U2390" s="97">
        <f t="shared" si="1115"/>
        <v>211</v>
      </c>
      <c r="V2390" s="97">
        <v>252</v>
      </c>
      <c r="W2390" s="96">
        <f t="shared" si="1116"/>
        <v>1.0706940170000001</v>
      </c>
      <c r="X2390" s="89">
        <f t="shared" si="1117"/>
        <v>0</v>
      </c>
      <c r="Y2390" s="137">
        <f t="shared" si="1122"/>
        <v>0</v>
      </c>
      <c r="Z2390" s="99" t="str">
        <f t="shared" si="1128"/>
        <v>J=</v>
      </c>
      <c r="AA2390" s="94">
        <f t="shared" si="1129"/>
        <v>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23"/>
        <v>47267</v>
      </c>
      <c r="B2391" s="89">
        <f t="shared" si="1104"/>
        <v>0</v>
      </c>
      <c r="C2391" s="89">
        <f t="shared" si="1118"/>
        <v>3.1009221856947988E-9</v>
      </c>
      <c r="D2391" s="90">
        <f t="shared" si="1105"/>
        <v>7205.03</v>
      </c>
      <c r="E2391" s="91">
        <f t="shared" si="1120"/>
        <v>7245.38</v>
      </c>
      <c r="F2391" s="92">
        <f t="shared" si="1121"/>
        <v>47229</v>
      </c>
      <c r="G2391" s="93">
        <f t="shared" si="1106"/>
        <v>5.6002542668107669E-3</v>
      </c>
      <c r="H2391" s="94">
        <f t="shared" si="1107"/>
        <v>47289</v>
      </c>
      <c r="I2391" s="94">
        <f t="shared" si="1108"/>
        <v>47289</v>
      </c>
      <c r="J2391" s="95">
        <f t="shared" si="1124"/>
        <v>21</v>
      </c>
      <c r="K2391" s="95">
        <f t="shared" si="1119"/>
        <v>6</v>
      </c>
      <c r="L2391" s="8">
        <f t="shared" si="1109"/>
        <v>1.0015968799999999</v>
      </c>
      <c r="M2391" s="96">
        <f t="shared" si="1110"/>
        <v>1.0056002500000001</v>
      </c>
      <c r="N2391" s="96">
        <f t="shared" si="1111"/>
        <v>1.4818480918736125</v>
      </c>
      <c r="O2391" s="89">
        <f t="shared" si="1112"/>
        <v>1.48421442</v>
      </c>
      <c r="P2391" s="89">
        <f t="shared" si="1113"/>
        <v>0</v>
      </c>
      <c r="Q2391" s="11">
        <f t="shared" si="1127"/>
        <v>0</v>
      </c>
      <c r="R2391" s="7">
        <f t="shared" si="1125"/>
        <v>0</v>
      </c>
      <c r="S2391" s="89">
        <f t="shared" si="1114"/>
        <v>0</v>
      </c>
      <c r="T2391" s="98">
        <f t="shared" si="1126"/>
        <v>8.5000000000000006E-2</v>
      </c>
      <c r="U2391" s="97">
        <f t="shared" si="1115"/>
        <v>212</v>
      </c>
      <c r="V2391" s="97">
        <v>252</v>
      </c>
      <c r="W2391" s="96">
        <f t="shared" si="1116"/>
        <v>1.0710406889999999</v>
      </c>
      <c r="X2391" s="89">
        <f t="shared" si="1117"/>
        <v>0</v>
      </c>
      <c r="Y2391" s="137">
        <f t="shared" si="1122"/>
        <v>0</v>
      </c>
      <c r="Z2391" s="99" t="str">
        <f t="shared" si="1128"/>
        <v>J=</v>
      </c>
      <c r="AA2391" s="94">
        <f t="shared" si="1129"/>
        <v>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23"/>
        <v>47268</v>
      </c>
      <c r="B2392" s="89">
        <f t="shared" si="1104"/>
        <v>0</v>
      </c>
      <c r="C2392" s="89">
        <f t="shared" si="1118"/>
        <v>3.1009221856947988E-9</v>
      </c>
      <c r="D2392" s="90">
        <f t="shared" si="1105"/>
        <v>7205.03</v>
      </c>
      <c r="E2392" s="91">
        <f t="shared" si="1120"/>
        <v>7245.38</v>
      </c>
      <c r="F2392" s="92">
        <f t="shared" si="1121"/>
        <v>47229</v>
      </c>
      <c r="G2392" s="93">
        <f t="shared" si="1106"/>
        <v>5.6002542668107669E-3</v>
      </c>
      <c r="H2392" s="94">
        <f t="shared" si="1107"/>
        <v>47289</v>
      </c>
      <c r="I2392" s="94">
        <f t="shared" si="1108"/>
        <v>47289</v>
      </c>
      <c r="J2392" s="95">
        <f t="shared" si="1124"/>
        <v>21</v>
      </c>
      <c r="K2392" s="95">
        <f t="shared" si="1119"/>
        <v>7</v>
      </c>
      <c r="L2392" s="8">
        <f t="shared" si="1109"/>
        <v>1.0018632700000001</v>
      </c>
      <c r="M2392" s="96">
        <f t="shared" si="1110"/>
        <v>1.0056002500000001</v>
      </c>
      <c r="N2392" s="96">
        <f t="shared" si="1111"/>
        <v>1.4818480918736125</v>
      </c>
      <c r="O2392" s="89">
        <f t="shared" si="1112"/>
        <v>1.4846091699999999</v>
      </c>
      <c r="P2392" s="89">
        <f t="shared" si="1113"/>
        <v>0</v>
      </c>
      <c r="Q2392" s="11">
        <f t="shared" si="1127"/>
        <v>0</v>
      </c>
      <c r="R2392" s="7">
        <f t="shared" si="1125"/>
        <v>0</v>
      </c>
      <c r="S2392" s="89">
        <f t="shared" si="1114"/>
        <v>0</v>
      </c>
      <c r="T2392" s="98">
        <f t="shared" si="1126"/>
        <v>8.5000000000000006E-2</v>
      </c>
      <c r="U2392" s="97">
        <f t="shared" si="1115"/>
        <v>213</v>
      </c>
      <c r="V2392" s="97">
        <v>252</v>
      </c>
      <c r="W2392" s="96">
        <f t="shared" si="1116"/>
        <v>1.071387474</v>
      </c>
      <c r="X2392" s="89">
        <f t="shared" si="1117"/>
        <v>0</v>
      </c>
      <c r="Y2392" s="137">
        <f t="shared" si="1122"/>
        <v>0</v>
      </c>
      <c r="Z2392" s="99" t="str">
        <f t="shared" si="1128"/>
        <v>J=</v>
      </c>
      <c r="AA2392" s="94">
        <f t="shared" si="1129"/>
        <v>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23"/>
        <v>47269</v>
      </c>
      <c r="B2393" s="89">
        <f t="shared" si="1104"/>
        <v>0</v>
      </c>
      <c r="C2393" s="89">
        <f t="shared" si="1118"/>
        <v>3.1009221856947988E-9</v>
      </c>
      <c r="D2393" s="90">
        <f t="shared" si="1105"/>
        <v>7205.03</v>
      </c>
      <c r="E2393" s="91">
        <f t="shared" si="1120"/>
        <v>7245.38</v>
      </c>
      <c r="F2393" s="92">
        <f t="shared" si="1121"/>
        <v>47229</v>
      </c>
      <c r="G2393" s="93">
        <f t="shared" si="1106"/>
        <v>5.6002542668107669E-3</v>
      </c>
      <c r="H2393" s="94">
        <f t="shared" si="1107"/>
        <v>47289</v>
      </c>
      <c r="I2393" s="94">
        <f t="shared" si="1108"/>
        <v>47289</v>
      </c>
      <c r="J2393" s="95">
        <f t="shared" si="1124"/>
        <v>21</v>
      </c>
      <c r="K2393" s="95">
        <f t="shared" si="1119"/>
        <v>8</v>
      </c>
      <c r="L2393" s="8">
        <f t="shared" si="1109"/>
        <v>1.00212974</v>
      </c>
      <c r="M2393" s="96">
        <f t="shared" si="1110"/>
        <v>1.0056002500000001</v>
      </c>
      <c r="N2393" s="96">
        <f t="shared" si="1111"/>
        <v>1.4818480918736125</v>
      </c>
      <c r="O2393" s="89">
        <f t="shared" si="1112"/>
        <v>1.48500404</v>
      </c>
      <c r="P2393" s="89">
        <f t="shared" si="1113"/>
        <v>0</v>
      </c>
      <c r="Q2393" s="11">
        <f t="shared" si="1127"/>
        <v>0</v>
      </c>
      <c r="R2393" s="7">
        <f t="shared" si="1125"/>
        <v>0</v>
      </c>
      <c r="S2393" s="89">
        <f t="shared" si="1114"/>
        <v>0</v>
      </c>
      <c r="T2393" s="98">
        <f t="shared" si="1126"/>
        <v>8.5000000000000006E-2</v>
      </c>
      <c r="U2393" s="97">
        <f t="shared" si="1115"/>
        <v>214</v>
      </c>
      <c r="V2393" s="97">
        <v>252</v>
      </c>
      <c r="W2393" s="96">
        <f t="shared" si="1116"/>
        <v>1.0717343699999999</v>
      </c>
      <c r="X2393" s="89">
        <f t="shared" si="1117"/>
        <v>0</v>
      </c>
      <c r="Y2393" s="137">
        <f t="shared" si="1122"/>
        <v>0</v>
      </c>
      <c r="Z2393" s="99" t="str">
        <f t="shared" si="1128"/>
        <v>J=</v>
      </c>
      <c r="AA2393" s="94">
        <f t="shared" si="1129"/>
        <v>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23"/>
        <v>47270</v>
      </c>
      <c r="B2394" s="89">
        <f t="shared" si="1104"/>
        <v>0</v>
      </c>
      <c r="C2394" s="89">
        <f t="shared" si="1118"/>
        <v>3.1009221856947988E-9</v>
      </c>
      <c r="D2394" s="90">
        <f t="shared" si="1105"/>
        <v>7205.03</v>
      </c>
      <c r="E2394" s="91">
        <f t="shared" si="1120"/>
        <v>7245.38</v>
      </c>
      <c r="F2394" s="92">
        <f t="shared" si="1121"/>
        <v>47229</v>
      </c>
      <c r="G2394" s="93">
        <f t="shared" si="1106"/>
        <v>5.6002542668107669E-3</v>
      </c>
      <c r="H2394" s="94">
        <f t="shared" si="1107"/>
        <v>47289</v>
      </c>
      <c r="I2394" s="94">
        <f t="shared" si="1108"/>
        <v>47289</v>
      </c>
      <c r="J2394" s="95">
        <f t="shared" si="1124"/>
        <v>21</v>
      </c>
      <c r="K2394" s="95">
        <f t="shared" si="1119"/>
        <v>8</v>
      </c>
      <c r="L2394" s="8">
        <f t="shared" si="1109"/>
        <v>1.00212974</v>
      </c>
      <c r="M2394" s="96">
        <f t="shared" si="1110"/>
        <v>1.0056002500000001</v>
      </c>
      <c r="N2394" s="96">
        <f t="shared" si="1111"/>
        <v>1.4818480918736125</v>
      </c>
      <c r="O2394" s="89">
        <f t="shared" si="1112"/>
        <v>1.48500404</v>
      </c>
      <c r="P2394" s="89">
        <f t="shared" si="1113"/>
        <v>0</v>
      </c>
      <c r="Q2394" s="11">
        <f t="shared" si="1127"/>
        <v>0</v>
      </c>
      <c r="R2394" s="7">
        <f t="shared" si="1125"/>
        <v>0</v>
      </c>
      <c r="S2394" s="89">
        <f t="shared" si="1114"/>
        <v>0</v>
      </c>
      <c r="T2394" s="98">
        <f t="shared" si="1126"/>
        <v>8.5000000000000006E-2</v>
      </c>
      <c r="U2394" s="97">
        <f t="shared" si="1115"/>
        <v>214</v>
      </c>
      <c r="V2394" s="97">
        <v>252</v>
      </c>
      <c r="W2394" s="96">
        <f t="shared" si="1116"/>
        <v>1.0717343699999999</v>
      </c>
      <c r="X2394" s="89">
        <f t="shared" si="1117"/>
        <v>0</v>
      </c>
      <c r="Y2394" s="137">
        <f t="shared" si="1122"/>
        <v>0</v>
      </c>
      <c r="Z2394" s="99" t="str">
        <f t="shared" si="1128"/>
        <v>J=</v>
      </c>
      <c r="AA2394" s="94">
        <f t="shared" si="1129"/>
        <v>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23"/>
        <v>47271</v>
      </c>
      <c r="B2395" s="89">
        <f t="shared" si="1104"/>
        <v>0</v>
      </c>
      <c r="C2395" s="89">
        <f t="shared" si="1118"/>
        <v>3.1009221856947988E-9</v>
      </c>
      <c r="D2395" s="90">
        <f t="shared" si="1105"/>
        <v>7205.03</v>
      </c>
      <c r="E2395" s="91">
        <f t="shared" si="1120"/>
        <v>7245.38</v>
      </c>
      <c r="F2395" s="92">
        <f t="shared" si="1121"/>
        <v>47229</v>
      </c>
      <c r="G2395" s="93">
        <f t="shared" si="1106"/>
        <v>5.6002542668107669E-3</v>
      </c>
      <c r="H2395" s="94">
        <f t="shared" si="1107"/>
        <v>47289</v>
      </c>
      <c r="I2395" s="94">
        <f t="shared" si="1108"/>
        <v>47289</v>
      </c>
      <c r="J2395" s="95">
        <f t="shared" si="1124"/>
        <v>21</v>
      </c>
      <c r="K2395" s="95">
        <f t="shared" si="1119"/>
        <v>9</v>
      </c>
      <c r="L2395" s="8">
        <f t="shared" si="1109"/>
        <v>1.00239627</v>
      </c>
      <c r="M2395" s="96">
        <f t="shared" si="1110"/>
        <v>1.0056002500000001</v>
      </c>
      <c r="N2395" s="96">
        <f t="shared" si="1111"/>
        <v>1.4818480918736125</v>
      </c>
      <c r="O2395" s="89">
        <f t="shared" si="1112"/>
        <v>1.4853989999999999</v>
      </c>
      <c r="P2395" s="89">
        <f t="shared" si="1113"/>
        <v>0</v>
      </c>
      <c r="Q2395" s="11">
        <f t="shared" si="1127"/>
        <v>0</v>
      </c>
      <c r="R2395" s="7">
        <f t="shared" si="1125"/>
        <v>0</v>
      </c>
      <c r="S2395" s="89">
        <f t="shared" si="1114"/>
        <v>0</v>
      </c>
      <c r="T2395" s="98">
        <f t="shared" si="1126"/>
        <v>8.5000000000000006E-2</v>
      </c>
      <c r="U2395" s="97">
        <f t="shared" si="1115"/>
        <v>215</v>
      </c>
      <c r="V2395" s="97">
        <v>252</v>
      </c>
      <c r="W2395" s="96">
        <f t="shared" si="1116"/>
        <v>1.0720813789999999</v>
      </c>
      <c r="X2395" s="89">
        <f t="shared" si="1117"/>
        <v>0</v>
      </c>
      <c r="Y2395" s="137">
        <f t="shared" si="1122"/>
        <v>0</v>
      </c>
      <c r="Z2395" s="99" t="str">
        <f t="shared" si="1128"/>
        <v>J=</v>
      </c>
      <c r="AA2395" s="94">
        <f t="shared" si="1129"/>
        <v>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23"/>
        <v>47272</v>
      </c>
      <c r="B2396" s="89">
        <f t="shared" si="1104"/>
        <v>0</v>
      </c>
      <c r="C2396" s="89">
        <f t="shared" si="1118"/>
        <v>3.1009221856947988E-9</v>
      </c>
      <c r="D2396" s="90">
        <f t="shared" si="1105"/>
        <v>7205.03</v>
      </c>
      <c r="E2396" s="91">
        <f t="shared" si="1120"/>
        <v>7245.38</v>
      </c>
      <c r="F2396" s="92">
        <f t="shared" si="1121"/>
        <v>47229</v>
      </c>
      <c r="G2396" s="93">
        <f t="shared" si="1106"/>
        <v>5.6002542668107669E-3</v>
      </c>
      <c r="H2396" s="94">
        <f t="shared" si="1107"/>
        <v>47289</v>
      </c>
      <c r="I2396" s="94">
        <f t="shared" si="1108"/>
        <v>47289</v>
      </c>
      <c r="J2396" s="95">
        <f t="shared" si="1124"/>
        <v>21</v>
      </c>
      <c r="K2396" s="95">
        <f t="shared" si="1119"/>
        <v>9</v>
      </c>
      <c r="L2396" s="8">
        <f t="shared" si="1109"/>
        <v>1.00239627</v>
      </c>
      <c r="M2396" s="96">
        <f t="shared" si="1110"/>
        <v>1.0056002500000001</v>
      </c>
      <c r="N2396" s="96">
        <f t="shared" si="1111"/>
        <v>1.4818480918736125</v>
      </c>
      <c r="O2396" s="89">
        <f t="shared" si="1112"/>
        <v>1.4853989999999999</v>
      </c>
      <c r="P2396" s="89">
        <f t="shared" si="1113"/>
        <v>0</v>
      </c>
      <c r="Q2396" s="11">
        <f t="shared" si="1127"/>
        <v>0</v>
      </c>
      <c r="R2396" s="7">
        <f t="shared" si="1125"/>
        <v>0</v>
      </c>
      <c r="S2396" s="89">
        <f t="shared" si="1114"/>
        <v>0</v>
      </c>
      <c r="T2396" s="98">
        <f t="shared" si="1126"/>
        <v>8.5000000000000006E-2</v>
      </c>
      <c r="U2396" s="97">
        <f t="shared" si="1115"/>
        <v>215</v>
      </c>
      <c r="V2396" s="97">
        <v>252</v>
      </c>
      <c r="W2396" s="96">
        <f t="shared" si="1116"/>
        <v>1.0720813789999999</v>
      </c>
      <c r="X2396" s="89">
        <f t="shared" si="1117"/>
        <v>0</v>
      </c>
      <c r="Y2396" s="137">
        <f t="shared" si="1122"/>
        <v>0</v>
      </c>
      <c r="Z2396" s="99" t="str">
        <f t="shared" si="1128"/>
        <v>J=</v>
      </c>
      <c r="AA2396" s="94">
        <f t="shared" si="1129"/>
        <v>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23"/>
        <v>47273</v>
      </c>
      <c r="B2397" s="89">
        <f t="shared" si="1104"/>
        <v>0</v>
      </c>
      <c r="C2397" s="89">
        <f t="shared" si="1118"/>
        <v>3.1009221856947988E-9</v>
      </c>
      <c r="D2397" s="90">
        <f t="shared" si="1105"/>
        <v>7205.03</v>
      </c>
      <c r="E2397" s="91">
        <f t="shared" si="1120"/>
        <v>7245.38</v>
      </c>
      <c r="F2397" s="92">
        <f t="shared" si="1121"/>
        <v>47229</v>
      </c>
      <c r="G2397" s="93">
        <f t="shared" si="1106"/>
        <v>5.6002542668107669E-3</v>
      </c>
      <c r="H2397" s="94">
        <f t="shared" si="1107"/>
        <v>47289</v>
      </c>
      <c r="I2397" s="94">
        <f t="shared" si="1108"/>
        <v>47289</v>
      </c>
      <c r="J2397" s="95">
        <f t="shared" si="1124"/>
        <v>21</v>
      </c>
      <c r="K2397" s="95">
        <f t="shared" si="1119"/>
        <v>9</v>
      </c>
      <c r="L2397" s="8">
        <f t="shared" si="1109"/>
        <v>1.00239627</v>
      </c>
      <c r="M2397" s="96">
        <f t="shared" si="1110"/>
        <v>1.0056002500000001</v>
      </c>
      <c r="N2397" s="96">
        <f t="shared" si="1111"/>
        <v>1.4818480918736125</v>
      </c>
      <c r="O2397" s="89">
        <f t="shared" si="1112"/>
        <v>1.4853989999999999</v>
      </c>
      <c r="P2397" s="89">
        <f t="shared" si="1113"/>
        <v>0</v>
      </c>
      <c r="Q2397" s="11">
        <f t="shared" si="1127"/>
        <v>0</v>
      </c>
      <c r="R2397" s="7">
        <f t="shared" si="1125"/>
        <v>0</v>
      </c>
      <c r="S2397" s="89">
        <f t="shared" si="1114"/>
        <v>0</v>
      </c>
      <c r="T2397" s="98">
        <f t="shared" si="1126"/>
        <v>8.5000000000000006E-2</v>
      </c>
      <c r="U2397" s="97">
        <f t="shared" si="1115"/>
        <v>215</v>
      </c>
      <c r="V2397" s="97">
        <v>252</v>
      </c>
      <c r="W2397" s="96">
        <f t="shared" si="1116"/>
        <v>1.0720813789999999</v>
      </c>
      <c r="X2397" s="89">
        <f t="shared" si="1117"/>
        <v>0</v>
      </c>
      <c r="Y2397" s="137">
        <f t="shared" si="1122"/>
        <v>0</v>
      </c>
      <c r="Z2397" s="99" t="str">
        <f t="shared" si="1128"/>
        <v>J=</v>
      </c>
      <c r="AA2397" s="94">
        <f t="shared" si="1129"/>
        <v>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23"/>
        <v>47274</v>
      </c>
      <c r="B2398" s="89">
        <f t="shared" si="1104"/>
        <v>0</v>
      </c>
      <c r="C2398" s="89">
        <f t="shared" si="1118"/>
        <v>3.1009221856947988E-9</v>
      </c>
      <c r="D2398" s="90">
        <f t="shared" si="1105"/>
        <v>7205.03</v>
      </c>
      <c r="E2398" s="91">
        <f t="shared" si="1120"/>
        <v>7245.38</v>
      </c>
      <c r="F2398" s="92">
        <f t="shared" si="1121"/>
        <v>47229</v>
      </c>
      <c r="G2398" s="93">
        <f t="shared" si="1106"/>
        <v>5.6002542668107669E-3</v>
      </c>
      <c r="H2398" s="94">
        <f t="shared" si="1107"/>
        <v>47289</v>
      </c>
      <c r="I2398" s="94">
        <f t="shared" si="1108"/>
        <v>47289</v>
      </c>
      <c r="J2398" s="95">
        <f t="shared" si="1124"/>
        <v>21</v>
      </c>
      <c r="K2398" s="95">
        <f t="shared" si="1119"/>
        <v>10</v>
      </c>
      <c r="L2398" s="8">
        <f t="shared" si="1109"/>
        <v>1.0026628799999999</v>
      </c>
      <c r="M2398" s="96">
        <f t="shared" si="1110"/>
        <v>1.0056002500000001</v>
      </c>
      <c r="N2398" s="96">
        <f t="shared" si="1111"/>
        <v>1.4818480918736125</v>
      </c>
      <c r="O2398" s="89">
        <f t="shared" si="1112"/>
        <v>1.4857940700000001</v>
      </c>
      <c r="P2398" s="89">
        <f t="shared" si="1113"/>
        <v>0</v>
      </c>
      <c r="Q2398" s="11">
        <f t="shared" si="1127"/>
        <v>0</v>
      </c>
      <c r="R2398" s="7">
        <f t="shared" si="1125"/>
        <v>0</v>
      </c>
      <c r="S2398" s="89">
        <f t="shared" si="1114"/>
        <v>0</v>
      </c>
      <c r="T2398" s="98">
        <f t="shared" si="1126"/>
        <v>8.5000000000000006E-2</v>
      </c>
      <c r="U2398" s="97">
        <f t="shared" si="1115"/>
        <v>216</v>
      </c>
      <c r="V2398" s="97">
        <v>252</v>
      </c>
      <c r="W2398" s="96">
        <f t="shared" si="1116"/>
        <v>1.0724285</v>
      </c>
      <c r="X2398" s="89">
        <f t="shared" si="1117"/>
        <v>0</v>
      </c>
      <c r="Y2398" s="137">
        <f t="shared" si="1122"/>
        <v>0</v>
      </c>
      <c r="Z2398" s="99" t="str">
        <f t="shared" si="1128"/>
        <v>J=</v>
      </c>
      <c r="AA2398" s="94">
        <f t="shared" si="1129"/>
        <v>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23"/>
        <v>47275</v>
      </c>
      <c r="B2399" s="89">
        <f t="shared" si="1104"/>
        <v>0</v>
      </c>
      <c r="C2399" s="89">
        <f t="shared" si="1118"/>
        <v>3.1009221856947988E-9</v>
      </c>
      <c r="D2399" s="90">
        <f t="shared" si="1105"/>
        <v>7205.03</v>
      </c>
      <c r="E2399" s="91">
        <f t="shared" si="1120"/>
        <v>7245.38</v>
      </c>
      <c r="F2399" s="92">
        <f t="shared" si="1121"/>
        <v>47229</v>
      </c>
      <c r="G2399" s="93">
        <f t="shared" si="1106"/>
        <v>5.6002542668107669E-3</v>
      </c>
      <c r="H2399" s="94">
        <f t="shared" si="1107"/>
        <v>47289</v>
      </c>
      <c r="I2399" s="94">
        <f t="shared" si="1108"/>
        <v>47289</v>
      </c>
      <c r="J2399" s="95">
        <f t="shared" si="1124"/>
        <v>21</v>
      </c>
      <c r="K2399" s="95">
        <f t="shared" si="1119"/>
        <v>11</v>
      </c>
      <c r="L2399" s="8">
        <f t="shared" si="1109"/>
        <v>1.0029295600000001</v>
      </c>
      <c r="M2399" s="96">
        <f t="shared" si="1110"/>
        <v>1.0056002500000001</v>
      </c>
      <c r="N2399" s="96">
        <f t="shared" si="1111"/>
        <v>1.4818480918736125</v>
      </c>
      <c r="O2399" s="89">
        <f t="shared" si="1112"/>
        <v>1.48618925</v>
      </c>
      <c r="P2399" s="89">
        <f t="shared" si="1113"/>
        <v>0</v>
      </c>
      <c r="Q2399" s="11">
        <f t="shared" si="1127"/>
        <v>0</v>
      </c>
      <c r="R2399" s="7">
        <f t="shared" si="1125"/>
        <v>0</v>
      </c>
      <c r="S2399" s="89">
        <f t="shared" si="1114"/>
        <v>0</v>
      </c>
      <c r="T2399" s="98">
        <f t="shared" si="1126"/>
        <v>8.5000000000000006E-2</v>
      </c>
      <c r="U2399" s="97">
        <f t="shared" si="1115"/>
        <v>217</v>
      </c>
      <c r="V2399" s="97">
        <v>252</v>
      </c>
      <c r="W2399" s="96">
        <f t="shared" si="1116"/>
        <v>1.0727757339999999</v>
      </c>
      <c r="X2399" s="89">
        <f t="shared" si="1117"/>
        <v>0</v>
      </c>
      <c r="Y2399" s="137">
        <f t="shared" si="1122"/>
        <v>0</v>
      </c>
      <c r="Z2399" s="99" t="str">
        <f t="shared" si="1128"/>
        <v>J=</v>
      </c>
      <c r="AA2399" s="94">
        <f t="shared" si="1129"/>
        <v>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23"/>
        <v>47276</v>
      </c>
      <c r="B2400" s="89">
        <f t="shared" si="1104"/>
        <v>0</v>
      </c>
      <c r="C2400" s="89">
        <f t="shared" si="1118"/>
        <v>3.1009221856947988E-9</v>
      </c>
      <c r="D2400" s="90">
        <f t="shared" si="1105"/>
        <v>7205.03</v>
      </c>
      <c r="E2400" s="91">
        <f t="shared" si="1120"/>
        <v>7245.38</v>
      </c>
      <c r="F2400" s="92">
        <f t="shared" si="1121"/>
        <v>47229</v>
      </c>
      <c r="G2400" s="93">
        <f t="shared" si="1106"/>
        <v>5.6002542668107669E-3</v>
      </c>
      <c r="H2400" s="94">
        <f t="shared" si="1107"/>
        <v>47289</v>
      </c>
      <c r="I2400" s="94">
        <f t="shared" si="1108"/>
        <v>47289</v>
      </c>
      <c r="J2400" s="95">
        <f t="shared" si="1124"/>
        <v>21</v>
      </c>
      <c r="K2400" s="95">
        <f t="shared" si="1119"/>
        <v>12</v>
      </c>
      <c r="L2400" s="8">
        <f t="shared" si="1109"/>
        <v>1.0031963100000001</v>
      </c>
      <c r="M2400" s="96">
        <f t="shared" si="1110"/>
        <v>1.0056002500000001</v>
      </c>
      <c r="N2400" s="96">
        <f t="shared" si="1111"/>
        <v>1.4818480918736125</v>
      </c>
      <c r="O2400" s="89">
        <f t="shared" si="1112"/>
        <v>1.48658453</v>
      </c>
      <c r="P2400" s="89">
        <f t="shared" si="1113"/>
        <v>0</v>
      </c>
      <c r="Q2400" s="11">
        <f t="shared" si="1127"/>
        <v>0</v>
      </c>
      <c r="R2400" s="7">
        <f t="shared" si="1125"/>
        <v>0</v>
      </c>
      <c r="S2400" s="89">
        <f t="shared" si="1114"/>
        <v>0</v>
      </c>
      <c r="T2400" s="98">
        <f t="shared" si="1126"/>
        <v>8.5000000000000006E-2</v>
      </c>
      <c r="U2400" s="97">
        <f t="shared" si="1115"/>
        <v>218</v>
      </c>
      <c r="V2400" s="97">
        <v>252</v>
      </c>
      <c r="W2400" s="96">
        <f t="shared" si="1116"/>
        <v>1.07312308</v>
      </c>
      <c r="X2400" s="89">
        <f t="shared" si="1117"/>
        <v>0</v>
      </c>
      <c r="Y2400" s="137">
        <f t="shared" si="1122"/>
        <v>0</v>
      </c>
      <c r="Z2400" s="99" t="str">
        <f t="shared" si="1128"/>
        <v>J=</v>
      </c>
      <c r="AA2400" s="94">
        <f t="shared" si="1129"/>
        <v>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23"/>
        <v>47277</v>
      </c>
      <c r="B2401" s="89">
        <f t="shared" si="1104"/>
        <v>0</v>
      </c>
      <c r="C2401" s="89">
        <f t="shared" si="1118"/>
        <v>3.1009221856947988E-9</v>
      </c>
      <c r="D2401" s="90">
        <f t="shared" si="1105"/>
        <v>7205.03</v>
      </c>
      <c r="E2401" s="91">
        <f t="shared" si="1120"/>
        <v>7245.38</v>
      </c>
      <c r="F2401" s="92">
        <f t="shared" si="1121"/>
        <v>47229</v>
      </c>
      <c r="G2401" s="93">
        <f t="shared" si="1106"/>
        <v>5.6002542668107669E-3</v>
      </c>
      <c r="H2401" s="94">
        <f t="shared" si="1107"/>
        <v>47289</v>
      </c>
      <c r="I2401" s="94">
        <f t="shared" si="1108"/>
        <v>47289</v>
      </c>
      <c r="J2401" s="95">
        <f t="shared" si="1124"/>
        <v>21</v>
      </c>
      <c r="K2401" s="95">
        <f t="shared" si="1119"/>
        <v>13</v>
      </c>
      <c r="L2401" s="8">
        <f t="shared" si="1109"/>
        <v>1.0034631300000001</v>
      </c>
      <c r="M2401" s="96">
        <f t="shared" si="1110"/>
        <v>1.0056002500000001</v>
      </c>
      <c r="N2401" s="96">
        <f t="shared" si="1111"/>
        <v>1.4818480918736125</v>
      </c>
      <c r="O2401" s="89">
        <f t="shared" si="1112"/>
        <v>1.48697992</v>
      </c>
      <c r="P2401" s="89">
        <f t="shared" si="1113"/>
        <v>0</v>
      </c>
      <c r="Q2401" s="11">
        <f t="shared" si="1127"/>
        <v>0</v>
      </c>
      <c r="R2401" s="7">
        <f t="shared" si="1125"/>
        <v>0</v>
      </c>
      <c r="S2401" s="89">
        <f t="shared" si="1114"/>
        <v>0</v>
      </c>
      <c r="T2401" s="98">
        <f t="shared" si="1126"/>
        <v>8.5000000000000006E-2</v>
      </c>
      <c r="U2401" s="97">
        <f t="shared" si="1115"/>
        <v>219</v>
      </c>
      <c r="V2401" s="97">
        <v>252</v>
      </c>
      <c r="W2401" s="96">
        <f t="shared" si="1116"/>
        <v>1.073470538</v>
      </c>
      <c r="X2401" s="89">
        <f t="shared" si="1117"/>
        <v>0</v>
      </c>
      <c r="Y2401" s="137">
        <f t="shared" si="1122"/>
        <v>0</v>
      </c>
      <c r="Z2401" s="99" t="str">
        <f t="shared" si="1128"/>
        <v>J=</v>
      </c>
      <c r="AA2401" s="94">
        <f t="shared" si="1129"/>
        <v>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23"/>
        <v>47278</v>
      </c>
      <c r="B2402" s="89">
        <f t="shared" ref="B2402:B2465" si="1130">(P2402+X2402)</f>
        <v>0</v>
      </c>
      <c r="C2402" s="89">
        <f t="shared" si="1118"/>
        <v>3.1009221856947988E-9</v>
      </c>
      <c r="D2402" s="90">
        <f t="shared" ref="D2402:D2465" si="1131">IF(E2402=E2401,D2401,E2401)</f>
        <v>7205.03</v>
      </c>
      <c r="E2402" s="91">
        <f t="shared" si="1120"/>
        <v>7245.38</v>
      </c>
      <c r="F2402" s="92">
        <f t="shared" si="1121"/>
        <v>47229</v>
      </c>
      <c r="G2402" s="93">
        <f t="shared" ref="G2402:G2465" si="1132">(E2402/D2402)-1</f>
        <v>5.6002542668107669E-3</v>
      </c>
      <c r="H2402" s="94">
        <f t="shared" ref="H2402:H2465" si="1133">IF(DAY(A2402)=H$9,VLOOKUP(A2402,AH$118:AN$450,4),H2401)</f>
        <v>47289</v>
      </c>
      <c r="I2402" s="94">
        <f t="shared" ref="I2402:I2465" si="1134">IF(A2402&gt;I2401,H2402,I2401)</f>
        <v>47289</v>
      </c>
      <c r="J2402" s="95">
        <f t="shared" si="1124"/>
        <v>21</v>
      </c>
      <c r="K2402" s="95">
        <f t="shared" si="1119"/>
        <v>14</v>
      </c>
      <c r="L2402" s="8">
        <f t="shared" ref="L2402:L2465" si="1135">IF(E2402&lt;D2402,1,TRUNC((E2402/D2402)^TRUNC((K2402/J2402),9),8))</f>
        <v>1.0037300199999999</v>
      </c>
      <c r="M2402" s="96">
        <f t="shared" ref="M2402:M2465" si="1136">IF(I2402&gt;I2401,L2401,M2401)</f>
        <v>1.0056002500000001</v>
      </c>
      <c r="N2402" s="96">
        <f t="shared" ref="N2402:N2465" si="1137">IF(I2402&gt;I2401,N2401*M2402,N2401)</f>
        <v>1.4818480918736125</v>
      </c>
      <c r="O2402" s="89">
        <f t="shared" ref="O2402:O2465" si="1138">TRUNC(TRUNC((L2402*N2402),15),8)</f>
        <v>1.4873754100000001</v>
      </c>
      <c r="P2402" s="89">
        <f t="shared" ref="P2402:P2465" si="1139">TRUNC(C2402*O2402,8)</f>
        <v>0</v>
      </c>
      <c r="Q2402" s="11">
        <f t="shared" si="1127"/>
        <v>0</v>
      </c>
      <c r="R2402" s="7">
        <f t="shared" si="1125"/>
        <v>0</v>
      </c>
      <c r="S2402" s="89">
        <f t="shared" ref="S2402:S2465" si="1140">IF(R2402&gt;0,TRUNC(R2402*P2402,8),0)</f>
        <v>0</v>
      </c>
      <c r="T2402" s="98">
        <f t="shared" si="1126"/>
        <v>8.5000000000000006E-2</v>
      </c>
      <c r="U2402" s="97">
        <f t="shared" ref="U2402:U2465" si="1141">IF(Q2401&gt;0,1,IF(K2402=K2401,U2401,U2401+1))</f>
        <v>220</v>
      </c>
      <c r="V2402" s="97">
        <v>252</v>
      </c>
      <c r="W2402" s="96">
        <f t="shared" ref="W2402:W2465" si="1142">ROUND((1+T2402)^TRUNC((U2402/V2402),9),9)</f>
        <v>1.0738181090000001</v>
      </c>
      <c r="X2402" s="89">
        <f t="shared" ref="X2402:X2465" si="1143">TRUNC((P2402*(W2402-1)),8)</f>
        <v>0</v>
      </c>
      <c r="Y2402" s="137">
        <f t="shared" si="1122"/>
        <v>0</v>
      </c>
      <c r="Z2402" s="99" t="str">
        <f t="shared" si="1128"/>
        <v>J=</v>
      </c>
      <c r="AA2402" s="94">
        <f t="shared" si="1129"/>
        <v>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23"/>
        <v>47279</v>
      </c>
      <c r="B2403" s="89">
        <f t="shared" si="1130"/>
        <v>0</v>
      </c>
      <c r="C2403" s="89">
        <f t="shared" si="1118"/>
        <v>3.1009221856947988E-9</v>
      </c>
      <c r="D2403" s="90">
        <f t="shared" si="1131"/>
        <v>7205.03</v>
      </c>
      <c r="E2403" s="91">
        <f t="shared" si="1120"/>
        <v>7245.38</v>
      </c>
      <c r="F2403" s="92">
        <f t="shared" si="1121"/>
        <v>47229</v>
      </c>
      <c r="G2403" s="93">
        <f t="shared" si="1132"/>
        <v>5.6002542668107669E-3</v>
      </c>
      <c r="H2403" s="94">
        <f t="shared" si="1133"/>
        <v>47289</v>
      </c>
      <c r="I2403" s="94">
        <f t="shared" si="1134"/>
        <v>47289</v>
      </c>
      <c r="J2403" s="95">
        <f t="shared" si="1124"/>
        <v>21</v>
      </c>
      <c r="K2403" s="95">
        <f t="shared" si="1119"/>
        <v>14</v>
      </c>
      <c r="L2403" s="8">
        <f t="shared" si="1135"/>
        <v>1.0037300199999999</v>
      </c>
      <c r="M2403" s="96">
        <f t="shared" si="1136"/>
        <v>1.0056002500000001</v>
      </c>
      <c r="N2403" s="96">
        <f t="shared" si="1137"/>
        <v>1.4818480918736125</v>
      </c>
      <c r="O2403" s="89">
        <f t="shared" si="1138"/>
        <v>1.4873754100000001</v>
      </c>
      <c r="P2403" s="89">
        <f t="shared" si="1139"/>
        <v>0</v>
      </c>
      <c r="Q2403" s="11">
        <f t="shared" si="1127"/>
        <v>0</v>
      </c>
      <c r="R2403" s="7">
        <f t="shared" si="1125"/>
        <v>0</v>
      </c>
      <c r="S2403" s="89">
        <f t="shared" si="1140"/>
        <v>0</v>
      </c>
      <c r="T2403" s="98">
        <f t="shared" si="1126"/>
        <v>8.5000000000000006E-2</v>
      </c>
      <c r="U2403" s="97">
        <f t="shared" si="1141"/>
        <v>220</v>
      </c>
      <c r="V2403" s="97">
        <v>252</v>
      </c>
      <c r="W2403" s="96">
        <f t="shared" si="1142"/>
        <v>1.0738181090000001</v>
      </c>
      <c r="X2403" s="89">
        <f t="shared" si="1143"/>
        <v>0</v>
      </c>
      <c r="Y2403" s="137">
        <f t="shared" si="1122"/>
        <v>0</v>
      </c>
      <c r="Z2403" s="99" t="str">
        <f t="shared" si="1128"/>
        <v>J=</v>
      </c>
      <c r="AA2403" s="94">
        <f t="shared" si="1129"/>
        <v>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23"/>
        <v>47280</v>
      </c>
      <c r="B2404" s="89">
        <f t="shared" si="1130"/>
        <v>0</v>
      </c>
      <c r="C2404" s="89">
        <f t="shared" si="1118"/>
        <v>3.1009221856947988E-9</v>
      </c>
      <c r="D2404" s="90">
        <f t="shared" si="1131"/>
        <v>7205.03</v>
      </c>
      <c r="E2404" s="91">
        <f t="shared" si="1120"/>
        <v>7245.38</v>
      </c>
      <c r="F2404" s="92">
        <f t="shared" si="1121"/>
        <v>47229</v>
      </c>
      <c r="G2404" s="93">
        <f t="shared" si="1132"/>
        <v>5.6002542668107669E-3</v>
      </c>
      <c r="H2404" s="94">
        <f t="shared" si="1133"/>
        <v>47289</v>
      </c>
      <c r="I2404" s="94">
        <f t="shared" si="1134"/>
        <v>47289</v>
      </c>
      <c r="J2404" s="95">
        <f t="shared" si="1124"/>
        <v>21</v>
      </c>
      <c r="K2404" s="95">
        <f t="shared" si="1119"/>
        <v>14</v>
      </c>
      <c r="L2404" s="8">
        <f t="shared" si="1135"/>
        <v>1.0037300199999999</v>
      </c>
      <c r="M2404" s="96">
        <f t="shared" si="1136"/>
        <v>1.0056002500000001</v>
      </c>
      <c r="N2404" s="96">
        <f t="shared" si="1137"/>
        <v>1.4818480918736125</v>
      </c>
      <c r="O2404" s="89">
        <f t="shared" si="1138"/>
        <v>1.4873754100000001</v>
      </c>
      <c r="P2404" s="89">
        <f t="shared" si="1139"/>
        <v>0</v>
      </c>
      <c r="Q2404" s="11">
        <f t="shared" si="1127"/>
        <v>0</v>
      </c>
      <c r="R2404" s="7">
        <f t="shared" si="1125"/>
        <v>0</v>
      </c>
      <c r="S2404" s="89">
        <f t="shared" si="1140"/>
        <v>0</v>
      </c>
      <c r="T2404" s="98">
        <f t="shared" si="1126"/>
        <v>8.5000000000000006E-2</v>
      </c>
      <c r="U2404" s="97">
        <f t="shared" si="1141"/>
        <v>220</v>
      </c>
      <c r="V2404" s="97">
        <v>252</v>
      </c>
      <c r="W2404" s="96">
        <f t="shared" si="1142"/>
        <v>1.0738181090000001</v>
      </c>
      <c r="X2404" s="89">
        <f t="shared" si="1143"/>
        <v>0</v>
      </c>
      <c r="Y2404" s="137">
        <f t="shared" si="1122"/>
        <v>0</v>
      </c>
      <c r="Z2404" s="99" t="str">
        <f t="shared" si="1128"/>
        <v>J=</v>
      </c>
      <c r="AA2404" s="94">
        <f t="shared" si="1129"/>
        <v>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23"/>
        <v>47281</v>
      </c>
      <c r="B2405" s="89">
        <f t="shared" si="1130"/>
        <v>0</v>
      </c>
      <c r="C2405" s="89">
        <f t="shared" si="1118"/>
        <v>3.1009221856947988E-9</v>
      </c>
      <c r="D2405" s="90">
        <f t="shared" si="1131"/>
        <v>7205.03</v>
      </c>
      <c r="E2405" s="91">
        <f t="shared" si="1120"/>
        <v>7245.38</v>
      </c>
      <c r="F2405" s="92">
        <f t="shared" si="1121"/>
        <v>47229</v>
      </c>
      <c r="G2405" s="93">
        <f t="shared" si="1132"/>
        <v>5.6002542668107669E-3</v>
      </c>
      <c r="H2405" s="94">
        <f t="shared" si="1133"/>
        <v>47289</v>
      </c>
      <c r="I2405" s="94">
        <f t="shared" si="1134"/>
        <v>47289</v>
      </c>
      <c r="J2405" s="95">
        <f t="shared" si="1124"/>
        <v>21</v>
      </c>
      <c r="K2405" s="95">
        <f t="shared" si="1119"/>
        <v>15</v>
      </c>
      <c r="L2405" s="8">
        <f t="shared" si="1135"/>
        <v>1.0039969799999999</v>
      </c>
      <c r="M2405" s="96">
        <f t="shared" si="1136"/>
        <v>1.0056002500000001</v>
      </c>
      <c r="N2405" s="96">
        <f t="shared" si="1137"/>
        <v>1.4818480918736125</v>
      </c>
      <c r="O2405" s="89">
        <f t="shared" si="1138"/>
        <v>1.487771</v>
      </c>
      <c r="P2405" s="89">
        <f t="shared" si="1139"/>
        <v>0</v>
      </c>
      <c r="Q2405" s="11">
        <f t="shared" si="1127"/>
        <v>0</v>
      </c>
      <c r="R2405" s="7">
        <f t="shared" si="1125"/>
        <v>0</v>
      </c>
      <c r="S2405" s="89">
        <f t="shared" si="1140"/>
        <v>0</v>
      </c>
      <c r="T2405" s="98">
        <f t="shared" si="1126"/>
        <v>8.5000000000000006E-2</v>
      </c>
      <c r="U2405" s="97">
        <f t="shared" si="1141"/>
        <v>221</v>
      </c>
      <c r="V2405" s="97">
        <v>252</v>
      </c>
      <c r="W2405" s="96">
        <f t="shared" si="1142"/>
        <v>1.0741657929999999</v>
      </c>
      <c r="X2405" s="89">
        <f t="shared" si="1143"/>
        <v>0</v>
      </c>
      <c r="Y2405" s="137">
        <f t="shared" si="1122"/>
        <v>0</v>
      </c>
      <c r="Z2405" s="99" t="str">
        <f t="shared" si="1128"/>
        <v>J=</v>
      </c>
      <c r="AA2405" s="94">
        <f t="shared" si="1129"/>
        <v>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23"/>
        <v>47282</v>
      </c>
      <c r="B2406" s="89">
        <f t="shared" si="1130"/>
        <v>0</v>
      </c>
      <c r="C2406" s="89">
        <f t="shared" si="1118"/>
        <v>3.1009221856947988E-9</v>
      </c>
      <c r="D2406" s="90">
        <f t="shared" si="1131"/>
        <v>7205.03</v>
      </c>
      <c r="E2406" s="91">
        <f t="shared" si="1120"/>
        <v>7245.38</v>
      </c>
      <c r="F2406" s="92">
        <f t="shared" si="1121"/>
        <v>47229</v>
      </c>
      <c r="G2406" s="93">
        <f t="shared" si="1132"/>
        <v>5.6002542668107669E-3</v>
      </c>
      <c r="H2406" s="94">
        <f t="shared" si="1133"/>
        <v>47289</v>
      </c>
      <c r="I2406" s="94">
        <f t="shared" si="1134"/>
        <v>47289</v>
      </c>
      <c r="J2406" s="95">
        <f t="shared" si="1124"/>
        <v>21</v>
      </c>
      <c r="K2406" s="95">
        <f t="shared" si="1119"/>
        <v>16</v>
      </c>
      <c r="L2406" s="8">
        <f t="shared" si="1135"/>
        <v>1.0042640199999999</v>
      </c>
      <c r="M2406" s="96">
        <f t="shared" si="1136"/>
        <v>1.0056002500000001</v>
      </c>
      <c r="N2406" s="96">
        <f t="shared" si="1137"/>
        <v>1.4818480918736125</v>
      </c>
      <c r="O2406" s="89">
        <f t="shared" si="1138"/>
        <v>1.4881667199999999</v>
      </c>
      <c r="P2406" s="89">
        <f t="shared" si="1139"/>
        <v>0</v>
      </c>
      <c r="Q2406" s="11">
        <f t="shared" si="1127"/>
        <v>0</v>
      </c>
      <c r="R2406" s="7">
        <f t="shared" si="1125"/>
        <v>0</v>
      </c>
      <c r="S2406" s="89">
        <f t="shared" si="1140"/>
        <v>0</v>
      </c>
      <c r="T2406" s="98">
        <f t="shared" si="1126"/>
        <v>8.5000000000000006E-2</v>
      </c>
      <c r="U2406" s="97">
        <f t="shared" si="1141"/>
        <v>222</v>
      </c>
      <c r="V2406" s="97">
        <v>252</v>
      </c>
      <c r="W2406" s="96">
        <f t="shared" si="1142"/>
        <v>1.0745135889999999</v>
      </c>
      <c r="X2406" s="89">
        <f t="shared" si="1143"/>
        <v>0</v>
      </c>
      <c r="Y2406" s="137">
        <f t="shared" si="1122"/>
        <v>0</v>
      </c>
      <c r="Z2406" s="99" t="str">
        <f t="shared" si="1128"/>
        <v>J=</v>
      </c>
      <c r="AA2406" s="94">
        <f t="shared" si="1129"/>
        <v>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23"/>
        <v>47283</v>
      </c>
      <c r="B2407" s="89">
        <f t="shared" si="1130"/>
        <v>0</v>
      </c>
      <c r="C2407" s="89">
        <f t="shared" si="1118"/>
        <v>3.1009221856947988E-9</v>
      </c>
      <c r="D2407" s="90">
        <f t="shared" si="1131"/>
        <v>7205.03</v>
      </c>
      <c r="E2407" s="91">
        <f t="shared" si="1120"/>
        <v>7245.38</v>
      </c>
      <c r="F2407" s="92">
        <f t="shared" si="1121"/>
        <v>47229</v>
      </c>
      <c r="G2407" s="93">
        <f t="shared" si="1132"/>
        <v>5.6002542668107669E-3</v>
      </c>
      <c r="H2407" s="94">
        <f t="shared" si="1133"/>
        <v>47289</v>
      </c>
      <c r="I2407" s="94">
        <f t="shared" si="1134"/>
        <v>47289</v>
      </c>
      <c r="J2407" s="95">
        <f t="shared" si="1124"/>
        <v>21</v>
      </c>
      <c r="K2407" s="95">
        <f t="shared" si="1119"/>
        <v>17</v>
      </c>
      <c r="L2407" s="8">
        <f t="shared" si="1135"/>
        <v>1.00453112</v>
      </c>
      <c r="M2407" s="96">
        <f t="shared" si="1136"/>
        <v>1.0056002500000001</v>
      </c>
      <c r="N2407" s="96">
        <f t="shared" si="1137"/>
        <v>1.4818480918736125</v>
      </c>
      <c r="O2407" s="89">
        <f t="shared" si="1138"/>
        <v>1.4885625199999999</v>
      </c>
      <c r="P2407" s="89">
        <f t="shared" si="1139"/>
        <v>0</v>
      </c>
      <c r="Q2407" s="11">
        <f t="shared" si="1127"/>
        <v>0</v>
      </c>
      <c r="R2407" s="7">
        <f t="shared" si="1125"/>
        <v>0</v>
      </c>
      <c r="S2407" s="89">
        <f t="shared" si="1140"/>
        <v>0</v>
      </c>
      <c r="T2407" s="98">
        <f t="shared" si="1126"/>
        <v>8.5000000000000006E-2</v>
      </c>
      <c r="U2407" s="97">
        <f t="shared" si="1141"/>
        <v>223</v>
      </c>
      <c r="V2407" s="97">
        <v>252</v>
      </c>
      <c r="W2407" s="96">
        <f t="shared" si="1142"/>
        <v>1.074861498</v>
      </c>
      <c r="X2407" s="89">
        <f t="shared" si="1143"/>
        <v>0</v>
      </c>
      <c r="Y2407" s="137">
        <f t="shared" si="1122"/>
        <v>0</v>
      </c>
      <c r="Z2407" s="99" t="str">
        <f t="shared" si="1128"/>
        <v>J=</v>
      </c>
      <c r="AA2407" s="94">
        <f t="shared" si="1129"/>
        <v>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23"/>
        <v>47284</v>
      </c>
      <c r="B2408" s="89">
        <f t="shared" si="1130"/>
        <v>0</v>
      </c>
      <c r="C2408" s="89">
        <f t="shared" si="1118"/>
        <v>3.1009221856947988E-9</v>
      </c>
      <c r="D2408" s="90">
        <f t="shared" si="1131"/>
        <v>7205.03</v>
      </c>
      <c r="E2408" s="91">
        <f t="shared" si="1120"/>
        <v>7245.38</v>
      </c>
      <c r="F2408" s="92">
        <f t="shared" si="1121"/>
        <v>47229</v>
      </c>
      <c r="G2408" s="93">
        <f t="shared" si="1132"/>
        <v>5.6002542668107669E-3</v>
      </c>
      <c r="H2408" s="94">
        <f t="shared" si="1133"/>
        <v>47289</v>
      </c>
      <c r="I2408" s="94">
        <f t="shared" si="1134"/>
        <v>47289</v>
      </c>
      <c r="J2408" s="95">
        <f t="shared" si="1124"/>
        <v>21</v>
      </c>
      <c r="K2408" s="95">
        <f t="shared" si="1119"/>
        <v>18</v>
      </c>
      <c r="L2408" s="8">
        <f t="shared" si="1135"/>
        <v>1.0047983</v>
      </c>
      <c r="M2408" s="96">
        <f t="shared" si="1136"/>
        <v>1.0056002500000001</v>
      </c>
      <c r="N2408" s="96">
        <f t="shared" si="1137"/>
        <v>1.4818480918736125</v>
      </c>
      <c r="O2408" s="89">
        <f t="shared" si="1138"/>
        <v>1.48895844</v>
      </c>
      <c r="P2408" s="89">
        <f t="shared" si="1139"/>
        <v>0</v>
      </c>
      <c r="Q2408" s="11">
        <f t="shared" si="1127"/>
        <v>0</v>
      </c>
      <c r="R2408" s="7">
        <f t="shared" si="1125"/>
        <v>0</v>
      </c>
      <c r="S2408" s="89">
        <f t="shared" si="1140"/>
        <v>0</v>
      </c>
      <c r="T2408" s="98">
        <f t="shared" si="1126"/>
        <v>8.5000000000000006E-2</v>
      </c>
      <c r="U2408" s="97">
        <f t="shared" si="1141"/>
        <v>224</v>
      </c>
      <c r="V2408" s="97">
        <v>252</v>
      </c>
      <c r="W2408" s="96">
        <f t="shared" si="1142"/>
        <v>1.0752095189999999</v>
      </c>
      <c r="X2408" s="89">
        <f t="shared" si="1143"/>
        <v>0</v>
      </c>
      <c r="Y2408" s="137">
        <f t="shared" si="1122"/>
        <v>0</v>
      </c>
      <c r="Z2408" s="99" t="str">
        <f t="shared" si="1128"/>
        <v>J=</v>
      </c>
      <c r="AA2408" s="94">
        <f t="shared" si="1129"/>
        <v>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23"/>
        <v>47285</v>
      </c>
      <c r="B2409" s="89">
        <f t="shared" si="1130"/>
        <v>0</v>
      </c>
      <c r="C2409" s="89">
        <f t="shared" si="1118"/>
        <v>3.1009221856947988E-9</v>
      </c>
      <c r="D2409" s="90">
        <f t="shared" si="1131"/>
        <v>7205.03</v>
      </c>
      <c r="E2409" s="91">
        <f t="shared" si="1120"/>
        <v>7245.38</v>
      </c>
      <c r="F2409" s="92">
        <f t="shared" si="1121"/>
        <v>47229</v>
      </c>
      <c r="G2409" s="93">
        <f t="shared" si="1132"/>
        <v>5.6002542668107669E-3</v>
      </c>
      <c r="H2409" s="94">
        <f t="shared" si="1133"/>
        <v>47289</v>
      </c>
      <c r="I2409" s="94">
        <f t="shared" si="1134"/>
        <v>47289</v>
      </c>
      <c r="J2409" s="95">
        <f t="shared" si="1124"/>
        <v>21</v>
      </c>
      <c r="K2409" s="95">
        <f t="shared" si="1119"/>
        <v>19</v>
      </c>
      <c r="L2409" s="8">
        <f t="shared" si="1135"/>
        <v>1.0050655399999999</v>
      </c>
      <c r="M2409" s="96">
        <f t="shared" si="1136"/>
        <v>1.0056002500000001</v>
      </c>
      <c r="N2409" s="96">
        <f t="shared" si="1137"/>
        <v>1.4818480918736125</v>
      </c>
      <c r="O2409" s="89">
        <f t="shared" si="1138"/>
        <v>1.48935445</v>
      </c>
      <c r="P2409" s="89">
        <f t="shared" si="1139"/>
        <v>0</v>
      </c>
      <c r="Q2409" s="11">
        <f t="shared" si="1127"/>
        <v>0</v>
      </c>
      <c r="R2409" s="7">
        <f t="shared" si="1125"/>
        <v>0</v>
      </c>
      <c r="S2409" s="89">
        <f t="shared" si="1140"/>
        <v>0</v>
      </c>
      <c r="T2409" s="98">
        <f t="shared" si="1126"/>
        <v>8.5000000000000006E-2</v>
      </c>
      <c r="U2409" s="97">
        <f t="shared" si="1141"/>
        <v>225</v>
      </c>
      <c r="V2409" s="97">
        <v>252</v>
      </c>
      <c r="W2409" s="96">
        <f t="shared" si="1142"/>
        <v>1.0755576529999999</v>
      </c>
      <c r="X2409" s="89">
        <f t="shared" si="1143"/>
        <v>0</v>
      </c>
      <c r="Y2409" s="137">
        <f t="shared" si="1122"/>
        <v>0</v>
      </c>
      <c r="Z2409" s="99" t="str">
        <f t="shared" si="1128"/>
        <v>J=</v>
      </c>
      <c r="AA2409" s="94">
        <f t="shared" si="1129"/>
        <v>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23"/>
        <v>47286</v>
      </c>
      <c r="B2410" s="89">
        <f t="shared" si="1130"/>
        <v>0</v>
      </c>
      <c r="C2410" s="89">
        <f t="shared" ref="C2410:C2473" si="1144">C2409-(S2409/O2409)</f>
        <v>3.1009221856947988E-9</v>
      </c>
      <c r="D2410" s="90">
        <f t="shared" si="1131"/>
        <v>7205.03</v>
      </c>
      <c r="E2410" s="91">
        <f t="shared" si="1120"/>
        <v>7245.38</v>
      </c>
      <c r="F2410" s="92">
        <f t="shared" si="1121"/>
        <v>47229</v>
      </c>
      <c r="G2410" s="93">
        <f t="shared" si="1132"/>
        <v>5.6002542668107669E-3</v>
      </c>
      <c r="H2410" s="94">
        <f t="shared" si="1133"/>
        <v>47289</v>
      </c>
      <c r="I2410" s="94">
        <f t="shared" si="1134"/>
        <v>47289</v>
      </c>
      <c r="J2410" s="95">
        <f t="shared" si="1124"/>
        <v>21</v>
      </c>
      <c r="K2410" s="95">
        <f t="shared" si="1119"/>
        <v>19</v>
      </c>
      <c r="L2410" s="8">
        <f t="shared" si="1135"/>
        <v>1.0050655399999999</v>
      </c>
      <c r="M2410" s="96">
        <f t="shared" si="1136"/>
        <v>1.0056002500000001</v>
      </c>
      <c r="N2410" s="96">
        <f t="shared" si="1137"/>
        <v>1.4818480918736125</v>
      </c>
      <c r="O2410" s="89">
        <f t="shared" si="1138"/>
        <v>1.48935445</v>
      </c>
      <c r="P2410" s="89">
        <f t="shared" si="1139"/>
        <v>0</v>
      </c>
      <c r="Q2410" s="11">
        <f t="shared" si="1127"/>
        <v>0</v>
      </c>
      <c r="R2410" s="7">
        <f t="shared" si="1125"/>
        <v>0</v>
      </c>
      <c r="S2410" s="89">
        <f t="shared" si="1140"/>
        <v>0</v>
      </c>
      <c r="T2410" s="98">
        <f t="shared" si="1126"/>
        <v>8.5000000000000006E-2</v>
      </c>
      <c r="U2410" s="97">
        <f t="shared" si="1141"/>
        <v>225</v>
      </c>
      <c r="V2410" s="97">
        <v>252</v>
      </c>
      <c r="W2410" s="96">
        <f t="shared" si="1142"/>
        <v>1.0755576529999999</v>
      </c>
      <c r="X2410" s="89">
        <f t="shared" si="1143"/>
        <v>0</v>
      </c>
      <c r="Y2410" s="137">
        <f t="shared" si="1122"/>
        <v>0</v>
      </c>
      <c r="Z2410" s="99" t="str">
        <f t="shared" si="1128"/>
        <v>J=</v>
      </c>
      <c r="AA2410" s="94">
        <f t="shared" si="1129"/>
        <v>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23"/>
        <v>47287</v>
      </c>
      <c r="B2411" s="89">
        <f t="shared" si="1130"/>
        <v>0</v>
      </c>
      <c r="C2411" s="89">
        <f t="shared" si="1144"/>
        <v>3.1009221856947988E-9</v>
      </c>
      <c r="D2411" s="90">
        <f t="shared" si="1131"/>
        <v>7205.03</v>
      </c>
      <c r="E2411" s="91">
        <f t="shared" si="1120"/>
        <v>7245.38</v>
      </c>
      <c r="F2411" s="92">
        <f t="shared" si="1121"/>
        <v>47229</v>
      </c>
      <c r="G2411" s="93">
        <f t="shared" si="1132"/>
        <v>5.6002542668107669E-3</v>
      </c>
      <c r="H2411" s="94">
        <f t="shared" si="1133"/>
        <v>47289</v>
      </c>
      <c r="I2411" s="94">
        <f t="shared" si="1134"/>
        <v>47289</v>
      </c>
      <c r="J2411" s="95">
        <f t="shared" si="1124"/>
        <v>21</v>
      </c>
      <c r="K2411" s="95">
        <f t="shared" ref="K2411:K2474" si="1145">(J2411-(NETWORKDAYS(A2411,I2411,AD$201:AD$502)-1))</f>
        <v>19</v>
      </c>
      <c r="L2411" s="8">
        <f t="shared" si="1135"/>
        <v>1.0050655399999999</v>
      </c>
      <c r="M2411" s="96">
        <f t="shared" si="1136"/>
        <v>1.0056002500000001</v>
      </c>
      <c r="N2411" s="96">
        <f t="shared" si="1137"/>
        <v>1.4818480918736125</v>
      </c>
      <c r="O2411" s="89">
        <f t="shared" si="1138"/>
        <v>1.48935445</v>
      </c>
      <c r="P2411" s="89">
        <f t="shared" si="1139"/>
        <v>0</v>
      </c>
      <c r="Q2411" s="11">
        <f t="shared" si="1127"/>
        <v>0</v>
      </c>
      <c r="R2411" s="7">
        <f t="shared" si="1125"/>
        <v>0</v>
      </c>
      <c r="S2411" s="89">
        <f t="shared" si="1140"/>
        <v>0</v>
      </c>
      <c r="T2411" s="98">
        <f t="shared" si="1126"/>
        <v>8.5000000000000006E-2</v>
      </c>
      <c r="U2411" s="97">
        <f t="shared" si="1141"/>
        <v>225</v>
      </c>
      <c r="V2411" s="97">
        <v>252</v>
      </c>
      <c r="W2411" s="96">
        <f t="shared" si="1142"/>
        <v>1.0755576529999999</v>
      </c>
      <c r="X2411" s="89">
        <f t="shared" si="1143"/>
        <v>0</v>
      </c>
      <c r="Y2411" s="137">
        <f t="shared" si="1122"/>
        <v>0</v>
      </c>
      <c r="Z2411" s="99" t="str">
        <f t="shared" si="1128"/>
        <v>J=</v>
      </c>
      <c r="AA2411" s="94">
        <f t="shared" si="1129"/>
        <v>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23"/>
        <v>47288</v>
      </c>
      <c r="B2412" s="89">
        <f t="shared" si="1130"/>
        <v>0</v>
      </c>
      <c r="C2412" s="89">
        <f t="shared" si="1144"/>
        <v>3.1009221856947988E-9</v>
      </c>
      <c r="D2412" s="90">
        <f t="shared" si="1131"/>
        <v>7205.03</v>
      </c>
      <c r="E2412" s="91">
        <f t="shared" ref="E2412:E2475" si="1146">IF($K2412=1,VLOOKUP($A2411,$AO$10:$AS$200,4),E2411)</f>
        <v>7245.38</v>
      </c>
      <c r="F2412" s="92">
        <f t="shared" ref="F2412:F2475" si="1147">IF($K2412=1,VLOOKUP($A2411,$AO$10:$AS$200,5),F2411)</f>
        <v>47229</v>
      </c>
      <c r="G2412" s="93">
        <f t="shared" si="1132"/>
        <v>5.6002542668107669E-3</v>
      </c>
      <c r="H2412" s="94">
        <f t="shared" si="1133"/>
        <v>47289</v>
      </c>
      <c r="I2412" s="94">
        <f t="shared" si="1134"/>
        <v>47289</v>
      </c>
      <c r="J2412" s="95">
        <f t="shared" si="1124"/>
        <v>21</v>
      </c>
      <c r="K2412" s="95">
        <f t="shared" si="1145"/>
        <v>20</v>
      </c>
      <c r="L2412" s="8">
        <f t="shared" si="1135"/>
        <v>1.00533286</v>
      </c>
      <c r="M2412" s="96">
        <f t="shared" si="1136"/>
        <v>1.0056002500000001</v>
      </c>
      <c r="N2412" s="96">
        <f t="shared" si="1137"/>
        <v>1.4818480918736125</v>
      </c>
      <c r="O2412" s="89">
        <f t="shared" si="1138"/>
        <v>1.4897505799999999</v>
      </c>
      <c r="P2412" s="89">
        <f t="shared" si="1139"/>
        <v>0</v>
      </c>
      <c r="Q2412" s="11">
        <f t="shared" si="1127"/>
        <v>0</v>
      </c>
      <c r="R2412" s="7">
        <f t="shared" si="1125"/>
        <v>0</v>
      </c>
      <c r="S2412" s="89">
        <f t="shared" si="1140"/>
        <v>0</v>
      </c>
      <c r="T2412" s="98">
        <f t="shared" si="1126"/>
        <v>8.5000000000000006E-2</v>
      </c>
      <c r="U2412" s="97">
        <f t="shared" si="1141"/>
        <v>226</v>
      </c>
      <c r="V2412" s="97">
        <v>252</v>
      </c>
      <c r="W2412" s="96">
        <f t="shared" si="1142"/>
        <v>1.0759059</v>
      </c>
      <c r="X2412" s="89">
        <f t="shared" si="1143"/>
        <v>0</v>
      </c>
      <c r="Y2412" s="137">
        <f t="shared" si="1122"/>
        <v>0</v>
      </c>
      <c r="Z2412" s="99" t="str">
        <f t="shared" si="1128"/>
        <v>J=</v>
      </c>
      <c r="AA2412" s="94">
        <f t="shared" si="1129"/>
        <v>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23"/>
        <v>47289</v>
      </c>
      <c r="B2413" s="89">
        <f t="shared" si="1130"/>
        <v>0</v>
      </c>
      <c r="C2413" s="89">
        <f t="shared" si="1144"/>
        <v>3.1009221856947988E-9</v>
      </c>
      <c r="D2413" s="90">
        <f t="shared" si="1131"/>
        <v>7205.03</v>
      </c>
      <c r="E2413" s="91">
        <f t="shared" si="1146"/>
        <v>7245.38</v>
      </c>
      <c r="F2413" s="92">
        <f t="shared" si="1147"/>
        <v>47229</v>
      </c>
      <c r="G2413" s="93">
        <f t="shared" si="1132"/>
        <v>5.6002542668107669E-3</v>
      </c>
      <c r="H2413" s="94">
        <f t="shared" si="1133"/>
        <v>47319</v>
      </c>
      <c r="I2413" s="94">
        <f t="shared" si="1134"/>
        <v>47289</v>
      </c>
      <c r="J2413" s="95">
        <f t="shared" si="1124"/>
        <v>21</v>
      </c>
      <c r="K2413" s="95">
        <f t="shared" si="1145"/>
        <v>21</v>
      </c>
      <c r="L2413" s="8">
        <f t="shared" si="1135"/>
        <v>1.0056002500000001</v>
      </c>
      <c r="M2413" s="96">
        <f t="shared" si="1136"/>
        <v>1.0056002500000001</v>
      </c>
      <c r="N2413" s="96">
        <f t="shared" si="1137"/>
        <v>1.4818480918736125</v>
      </c>
      <c r="O2413" s="89">
        <f t="shared" si="1138"/>
        <v>1.4901468099999999</v>
      </c>
      <c r="P2413" s="89">
        <f t="shared" si="1139"/>
        <v>0</v>
      </c>
      <c r="Q2413" s="11">
        <f t="shared" si="1127"/>
        <v>0</v>
      </c>
      <c r="R2413" s="7">
        <f t="shared" si="1125"/>
        <v>0</v>
      </c>
      <c r="S2413" s="89">
        <f t="shared" si="1140"/>
        <v>0</v>
      </c>
      <c r="T2413" s="98">
        <f t="shared" si="1126"/>
        <v>8.5000000000000006E-2</v>
      </c>
      <c r="U2413" s="97">
        <f t="shared" si="1141"/>
        <v>227</v>
      </c>
      <c r="V2413" s="97">
        <v>252</v>
      </c>
      <c r="W2413" s="96">
        <f t="shared" si="1142"/>
        <v>1.0762542589999999</v>
      </c>
      <c r="X2413" s="89">
        <f t="shared" si="1143"/>
        <v>0</v>
      </c>
      <c r="Y2413" s="137">
        <f t="shared" si="1122"/>
        <v>0</v>
      </c>
      <c r="Z2413" s="99" t="str">
        <f t="shared" si="1128"/>
        <v>J=</v>
      </c>
      <c r="AA2413" s="94">
        <f t="shared" si="1129"/>
        <v>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23"/>
        <v>47290</v>
      </c>
      <c r="B2414" s="89">
        <f t="shared" si="1130"/>
        <v>0</v>
      </c>
      <c r="C2414" s="89">
        <f t="shared" si="1144"/>
        <v>3.1009221856947988E-9</v>
      </c>
      <c r="D2414" s="90">
        <f t="shared" si="1131"/>
        <v>7205.03</v>
      </c>
      <c r="E2414" s="91">
        <f t="shared" si="1146"/>
        <v>7245.38</v>
      </c>
      <c r="F2414" s="92">
        <f t="shared" si="1147"/>
        <v>47258</v>
      </c>
      <c r="G2414" s="93">
        <f t="shared" si="1132"/>
        <v>5.6002542668107669E-3</v>
      </c>
      <c r="H2414" s="94">
        <f t="shared" si="1133"/>
        <v>47319</v>
      </c>
      <c r="I2414" s="94">
        <f t="shared" si="1134"/>
        <v>47319</v>
      </c>
      <c r="J2414" s="95">
        <f t="shared" si="1124"/>
        <v>22</v>
      </c>
      <c r="K2414" s="95">
        <f t="shared" si="1145"/>
        <v>1</v>
      </c>
      <c r="L2414" s="8">
        <f t="shared" si="1135"/>
        <v>1.0002538700000001</v>
      </c>
      <c r="M2414" s="96">
        <f t="shared" si="1136"/>
        <v>1.0056002500000001</v>
      </c>
      <c r="N2414" s="96">
        <f t="shared" si="1137"/>
        <v>1.490146811650128</v>
      </c>
      <c r="O2414" s="89">
        <f t="shared" si="1138"/>
        <v>1.4905251100000001</v>
      </c>
      <c r="P2414" s="89">
        <f t="shared" si="1139"/>
        <v>0</v>
      </c>
      <c r="Q2414" s="11">
        <f t="shared" si="1127"/>
        <v>0</v>
      </c>
      <c r="R2414" s="7">
        <f t="shared" si="1125"/>
        <v>0</v>
      </c>
      <c r="S2414" s="89">
        <f t="shared" si="1140"/>
        <v>0</v>
      </c>
      <c r="T2414" s="98">
        <f t="shared" si="1126"/>
        <v>8.5000000000000006E-2</v>
      </c>
      <c r="U2414" s="97">
        <f t="shared" si="1141"/>
        <v>228</v>
      </c>
      <c r="V2414" s="97">
        <v>252</v>
      </c>
      <c r="W2414" s="96">
        <f t="shared" si="1142"/>
        <v>1.076602732</v>
      </c>
      <c r="X2414" s="89">
        <f t="shared" si="1143"/>
        <v>0</v>
      </c>
      <c r="Y2414" s="137">
        <f t="shared" si="1122"/>
        <v>0</v>
      </c>
      <c r="Z2414" s="99" t="str">
        <f t="shared" si="1128"/>
        <v>J=</v>
      </c>
      <c r="AA2414" s="94">
        <f t="shared" si="1129"/>
        <v>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23"/>
        <v>47291</v>
      </c>
      <c r="B2415" s="89">
        <f t="shared" si="1130"/>
        <v>0</v>
      </c>
      <c r="C2415" s="89">
        <f t="shared" si="1144"/>
        <v>3.1009221856947988E-9</v>
      </c>
      <c r="D2415" s="90">
        <f t="shared" si="1131"/>
        <v>7205.03</v>
      </c>
      <c r="E2415" s="91">
        <f t="shared" si="1146"/>
        <v>7245.38</v>
      </c>
      <c r="F2415" s="92">
        <f t="shared" si="1147"/>
        <v>47258</v>
      </c>
      <c r="G2415" s="93">
        <f t="shared" si="1132"/>
        <v>5.6002542668107669E-3</v>
      </c>
      <c r="H2415" s="94">
        <f t="shared" si="1133"/>
        <v>47319</v>
      </c>
      <c r="I2415" s="94">
        <f t="shared" si="1134"/>
        <v>47319</v>
      </c>
      <c r="J2415" s="95">
        <f t="shared" si="1124"/>
        <v>22</v>
      </c>
      <c r="K2415" s="95">
        <f t="shared" si="1145"/>
        <v>2</v>
      </c>
      <c r="L2415" s="8">
        <f t="shared" si="1135"/>
        <v>1.0005078199999999</v>
      </c>
      <c r="M2415" s="96">
        <f t="shared" si="1136"/>
        <v>1.0056002500000001</v>
      </c>
      <c r="N2415" s="96">
        <f t="shared" si="1137"/>
        <v>1.490146811650128</v>
      </c>
      <c r="O2415" s="89">
        <f t="shared" si="1138"/>
        <v>1.49090353</v>
      </c>
      <c r="P2415" s="89">
        <f t="shared" si="1139"/>
        <v>0</v>
      </c>
      <c r="Q2415" s="11">
        <f t="shared" si="1127"/>
        <v>0</v>
      </c>
      <c r="R2415" s="7">
        <f t="shared" si="1125"/>
        <v>0</v>
      </c>
      <c r="S2415" s="89">
        <f t="shared" si="1140"/>
        <v>0</v>
      </c>
      <c r="T2415" s="98">
        <f t="shared" si="1126"/>
        <v>8.5000000000000006E-2</v>
      </c>
      <c r="U2415" s="97">
        <f t="shared" si="1141"/>
        <v>229</v>
      </c>
      <c r="V2415" s="97">
        <v>252</v>
      </c>
      <c r="W2415" s="96">
        <f t="shared" si="1142"/>
        <v>1.076951317</v>
      </c>
      <c r="X2415" s="89">
        <f t="shared" si="1143"/>
        <v>0</v>
      </c>
      <c r="Y2415" s="137">
        <f t="shared" si="1122"/>
        <v>0</v>
      </c>
      <c r="Z2415" s="99" t="str">
        <f t="shared" si="1128"/>
        <v>J=</v>
      </c>
      <c r="AA2415" s="94">
        <f t="shared" si="1129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23"/>
        <v>47292</v>
      </c>
      <c r="B2416" s="89">
        <f t="shared" si="1130"/>
        <v>0</v>
      </c>
      <c r="C2416" s="89">
        <f t="shared" si="1144"/>
        <v>3.1009221856947988E-9</v>
      </c>
      <c r="D2416" s="90">
        <f t="shared" si="1131"/>
        <v>7205.03</v>
      </c>
      <c r="E2416" s="91">
        <f t="shared" si="1146"/>
        <v>7245.38</v>
      </c>
      <c r="F2416" s="92">
        <f t="shared" si="1147"/>
        <v>47258</v>
      </c>
      <c r="G2416" s="93">
        <f t="shared" si="1132"/>
        <v>5.6002542668107669E-3</v>
      </c>
      <c r="H2416" s="94">
        <f t="shared" si="1133"/>
        <v>47319</v>
      </c>
      <c r="I2416" s="94">
        <f t="shared" si="1134"/>
        <v>47319</v>
      </c>
      <c r="J2416" s="95">
        <f t="shared" si="1124"/>
        <v>22</v>
      </c>
      <c r="K2416" s="95">
        <f t="shared" si="1145"/>
        <v>3</v>
      </c>
      <c r="L2416" s="8">
        <f t="shared" si="1135"/>
        <v>1.0007618300000001</v>
      </c>
      <c r="M2416" s="96">
        <f t="shared" si="1136"/>
        <v>1.0056002500000001</v>
      </c>
      <c r="N2416" s="96">
        <f t="shared" si="1137"/>
        <v>1.490146811650128</v>
      </c>
      <c r="O2416" s="89">
        <f t="shared" si="1138"/>
        <v>1.4912820499999999</v>
      </c>
      <c r="P2416" s="89">
        <f t="shared" si="1139"/>
        <v>0</v>
      </c>
      <c r="Q2416" s="11">
        <f t="shared" si="1127"/>
        <v>0</v>
      </c>
      <c r="R2416" s="7">
        <f t="shared" si="1125"/>
        <v>0</v>
      </c>
      <c r="S2416" s="89">
        <f t="shared" si="1140"/>
        <v>0</v>
      </c>
      <c r="T2416" s="98">
        <f t="shared" si="1126"/>
        <v>8.5000000000000006E-2</v>
      </c>
      <c r="U2416" s="97">
        <f t="shared" si="1141"/>
        <v>230</v>
      </c>
      <c r="V2416" s="97">
        <v>252</v>
      </c>
      <c r="W2416" s="96">
        <f t="shared" si="1142"/>
        <v>1.0773000150000001</v>
      </c>
      <c r="X2416" s="89">
        <f t="shared" si="1143"/>
        <v>0</v>
      </c>
      <c r="Y2416" s="137">
        <f t="shared" si="1122"/>
        <v>0</v>
      </c>
      <c r="Z2416" s="99" t="str">
        <f t="shared" si="1128"/>
        <v>J=</v>
      </c>
      <c r="AA2416" s="94">
        <f t="shared" si="1129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23"/>
        <v>47293</v>
      </c>
      <c r="B2417" s="89">
        <f t="shared" si="1130"/>
        <v>0</v>
      </c>
      <c r="C2417" s="89">
        <f t="shared" si="1144"/>
        <v>3.1009221856947988E-9</v>
      </c>
      <c r="D2417" s="90">
        <f t="shared" si="1131"/>
        <v>7205.03</v>
      </c>
      <c r="E2417" s="91">
        <f t="shared" si="1146"/>
        <v>7245.38</v>
      </c>
      <c r="F2417" s="92">
        <f t="shared" si="1147"/>
        <v>47258</v>
      </c>
      <c r="G2417" s="93">
        <f t="shared" si="1132"/>
        <v>5.6002542668107669E-3</v>
      </c>
      <c r="H2417" s="94">
        <f t="shared" si="1133"/>
        <v>47319</v>
      </c>
      <c r="I2417" s="94">
        <f t="shared" si="1134"/>
        <v>47319</v>
      </c>
      <c r="J2417" s="95">
        <f t="shared" si="1124"/>
        <v>22</v>
      </c>
      <c r="K2417" s="95">
        <f t="shared" si="1145"/>
        <v>3</v>
      </c>
      <c r="L2417" s="8">
        <f t="shared" si="1135"/>
        <v>1.0007618300000001</v>
      </c>
      <c r="M2417" s="96">
        <f t="shared" si="1136"/>
        <v>1.0056002500000001</v>
      </c>
      <c r="N2417" s="96">
        <f t="shared" si="1137"/>
        <v>1.490146811650128</v>
      </c>
      <c r="O2417" s="89">
        <f t="shared" si="1138"/>
        <v>1.4912820499999999</v>
      </c>
      <c r="P2417" s="89">
        <f t="shared" si="1139"/>
        <v>0</v>
      </c>
      <c r="Q2417" s="11">
        <f t="shared" si="1127"/>
        <v>0</v>
      </c>
      <c r="R2417" s="7">
        <f t="shared" si="1125"/>
        <v>0</v>
      </c>
      <c r="S2417" s="89">
        <f t="shared" si="1140"/>
        <v>0</v>
      </c>
      <c r="T2417" s="98">
        <f t="shared" si="1126"/>
        <v>8.5000000000000006E-2</v>
      </c>
      <c r="U2417" s="97">
        <f t="shared" si="1141"/>
        <v>230</v>
      </c>
      <c r="V2417" s="97">
        <v>252</v>
      </c>
      <c r="W2417" s="96">
        <f t="shared" si="1142"/>
        <v>1.0773000150000001</v>
      </c>
      <c r="X2417" s="89">
        <f t="shared" si="1143"/>
        <v>0</v>
      </c>
      <c r="Y2417" s="137">
        <f t="shared" si="1122"/>
        <v>0</v>
      </c>
      <c r="Z2417" s="99" t="str">
        <f t="shared" si="1128"/>
        <v>J=</v>
      </c>
      <c r="AA2417" s="94">
        <f t="shared" si="1129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23"/>
        <v>47294</v>
      </c>
      <c r="B2418" s="89">
        <f t="shared" si="1130"/>
        <v>0</v>
      </c>
      <c r="C2418" s="89">
        <f t="shared" si="1144"/>
        <v>3.1009221856947988E-9</v>
      </c>
      <c r="D2418" s="90">
        <f t="shared" si="1131"/>
        <v>7205.03</v>
      </c>
      <c r="E2418" s="91">
        <f t="shared" si="1146"/>
        <v>7245.38</v>
      </c>
      <c r="F2418" s="92">
        <f t="shared" si="1147"/>
        <v>47258</v>
      </c>
      <c r="G2418" s="93">
        <f t="shared" si="1132"/>
        <v>5.6002542668107669E-3</v>
      </c>
      <c r="H2418" s="94">
        <f t="shared" si="1133"/>
        <v>47319</v>
      </c>
      <c r="I2418" s="94">
        <f t="shared" si="1134"/>
        <v>47319</v>
      </c>
      <c r="J2418" s="95">
        <f t="shared" si="1124"/>
        <v>22</v>
      </c>
      <c r="K2418" s="95">
        <f t="shared" si="1145"/>
        <v>3</v>
      </c>
      <c r="L2418" s="8">
        <f t="shared" si="1135"/>
        <v>1.0007618300000001</v>
      </c>
      <c r="M2418" s="96">
        <f t="shared" si="1136"/>
        <v>1.0056002500000001</v>
      </c>
      <c r="N2418" s="96">
        <f t="shared" si="1137"/>
        <v>1.490146811650128</v>
      </c>
      <c r="O2418" s="89">
        <f t="shared" si="1138"/>
        <v>1.4912820499999999</v>
      </c>
      <c r="P2418" s="89">
        <f t="shared" si="1139"/>
        <v>0</v>
      </c>
      <c r="Q2418" s="11">
        <f t="shared" si="1127"/>
        <v>0</v>
      </c>
      <c r="R2418" s="7">
        <f t="shared" si="1125"/>
        <v>0</v>
      </c>
      <c r="S2418" s="89">
        <f t="shared" si="1140"/>
        <v>0</v>
      </c>
      <c r="T2418" s="98">
        <f t="shared" si="1126"/>
        <v>8.5000000000000006E-2</v>
      </c>
      <c r="U2418" s="97">
        <f t="shared" si="1141"/>
        <v>230</v>
      </c>
      <c r="V2418" s="97">
        <v>252</v>
      </c>
      <c r="W2418" s="96">
        <f t="shared" si="1142"/>
        <v>1.0773000150000001</v>
      </c>
      <c r="X2418" s="89">
        <f t="shared" si="1143"/>
        <v>0</v>
      </c>
      <c r="Y2418" s="137">
        <f t="shared" si="1122"/>
        <v>0</v>
      </c>
      <c r="Z2418" s="99" t="str">
        <f t="shared" si="1128"/>
        <v>J=</v>
      </c>
      <c r="AA2418" s="94">
        <f t="shared" si="1129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23"/>
        <v>47295</v>
      </c>
      <c r="B2419" s="89">
        <f t="shared" si="1130"/>
        <v>0</v>
      </c>
      <c r="C2419" s="89">
        <f t="shared" si="1144"/>
        <v>3.1009221856947988E-9</v>
      </c>
      <c r="D2419" s="90">
        <f t="shared" si="1131"/>
        <v>7205.03</v>
      </c>
      <c r="E2419" s="91">
        <f t="shared" si="1146"/>
        <v>7245.38</v>
      </c>
      <c r="F2419" s="92">
        <f t="shared" si="1147"/>
        <v>47258</v>
      </c>
      <c r="G2419" s="93">
        <f t="shared" si="1132"/>
        <v>5.6002542668107669E-3</v>
      </c>
      <c r="H2419" s="94">
        <f t="shared" si="1133"/>
        <v>47319</v>
      </c>
      <c r="I2419" s="94">
        <f t="shared" si="1134"/>
        <v>47319</v>
      </c>
      <c r="J2419" s="95">
        <f t="shared" si="1124"/>
        <v>22</v>
      </c>
      <c r="K2419" s="95">
        <f t="shared" si="1145"/>
        <v>4</v>
      </c>
      <c r="L2419" s="8">
        <f t="shared" si="1135"/>
        <v>1.0010159000000001</v>
      </c>
      <c r="M2419" s="96">
        <f t="shared" si="1136"/>
        <v>1.0056002500000001</v>
      </c>
      <c r="N2419" s="96">
        <f t="shared" si="1137"/>
        <v>1.490146811650128</v>
      </c>
      <c r="O2419" s="89">
        <f t="shared" si="1138"/>
        <v>1.49166065</v>
      </c>
      <c r="P2419" s="89">
        <f t="shared" si="1139"/>
        <v>0</v>
      </c>
      <c r="Q2419" s="11">
        <f t="shared" si="1127"/>
        <v>0</v>
      </c>
      <c r="R2419" s="7">
        <f t="shared" si="1125"/>
        <v>0</v>
      </c>
      <c r="S2419" s="89">
        <f t="shared" si="1140"/>
        <v>0</v>
      </c>
      <c r="T2419" s="98">
        <f t="shared" si="1126"/>
        <v>8.5000000000000006E-2</v>
      </c>
      <c r="U2419" s="97">
        <f t="shared" si="1141"/>
        <v>231</v>
      </c>
      <c r="V2419" s="97">
        <v>252</v>
      </c>
      <c r="W2419" s="96">
        <f t="shared" si="1142"/>
        <v>1.0776488259999999</v>
      </c>
      <c r="X2419" s="89">
        <f t="shared" si="1143"/>
        <v>0</v>
      </c>
      <c r="Y2419" s="137">
        <f t="shared" si="1122"/>
        <v>0</v>
      </c>
      <c r="Z2419" s="99" t="str">
        <f t="shared" si="1128"/>
        <v>J=</v>
      </c>
      <c r="AA2419" s="94">
        <f t="shared" si="1129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23"/>
        <v>47296</v>
      </c>
      <c r="B2420" s="89">
        <f t="shared" si="1130"/>
        <v>0</v>
      </c>
      <c r="C2420" s="89">
        <f t="shared" si="1144"/>
        <v>3.1009221856947988E-9</v>
      </c>
      <c r="D2420" s="90">
        <f t="shared" si="1131"/>
        <v>7205.03</v>
      </c>
      <c r="E2420" s="91">
        <f t="shared" si="1146"/>
        <v>7245.38</v>
      </c>
      <c r="F2420" s="92">
        <f t="shared" si="1147"/>
        <v>47258</v>
      </c>
      <c r="G2420" s="93">
        <f t="shared" si="1132"/>
        <v>5.6002542668107669E-3</v>
      </c>
      <c r="H2420" s="94">
        <f t="shared" si="1133"/>
        <v>47319</v>
      </c>
      <c r="I2420" s="94">
        <f t="shared" si="1134"/>
        <v>47319</v>
      </c>
      <c r="J2420" s="95">
        <f t="shared" si="1124"/>
        <v>22</v>
      </c>
      <c r="K2420" s="95">
        <f t="shared" si="1145"/>
        <v>5</v>
      </c>
      <c r="L2420" s="8">
        <f t="shared" si="1135"/>
        <v>1.0012700400000001</v>
      </c>
      <c r="M2420" s="96">
        <f t="shared" si="1136"/>
        <v>1.0056002500000001</v>
      </c>
      <c r="N2420" s="96">
        <f t="shared" si="1137"/>
        <v>1.490146811650128</v>
      </c>
      <c r="O2420" s="89">
        <f t="shared" si="1138"/>
        <v>1.49203935</v>
      </c>
      <c r="P2420" s="89">
        <f t="shared" si="1139"/>
        <v>0</v>
      </c>
      <c r="Q2420" s="11">
        <f t="shared" si="1127"/>
        <v>0</v>
      </c>
      <c r="R2420" s="7">
        <f t="shared" si="1125"/>
        <v>0</v>
      </c>
      <c r="S2420" s="89">
        <f t="shared" si="1140"/>
        <v>0</v>
      </c>
      <c r="T2420" s="98">
        <f t="shared" si="1126"/>
        <v>8.5000000000000006E-2</v>
      </c>
      <c r="U2420" s="97">
        <f t="shared" si="1141"/>
        <v>232</v>
      </c>
      <c r="V2420" s="97">
        <v>252</v>
      </c>
      <c r="W2420" s="96">
        <f t="shared" si="1142"/>
        <v>1.0779977489999999</v>
      </c>
      <c r="X2420" s="89">
        <f t="shared" si="1143"/>
        <v>0</v>
      </c>
      <c r="Y2420" s="137">
        <f t="shared" si="1122"/>
        <v>0</v>
      </c>
      <c r="Z2420" s="99" t="str">
        <f t="shared" si="1128"/>
        <v>J=</v>
      </c>
      <c r="AA2420" s="94">
        <f t="shared" si="1129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23"/>
        <v>47297</v>
      </c>
      <c r="B2421" s="89">
        <f t="shared" si="1130"/>
        <v>0</v>
      </c>
      <c r="C2421" s="89">
        <f t="shared" si="1144"/>
        <v>3.1009221856947988E-9</v>
      </c>
      <c r="D2421" s="90">
        <f t="shared" si="1131"/>
        <v>7205.03</v>
      </c>
      <c r="E2421" s="91">
        <f t="shared" si="1146"/>
        <v>7245.38</v>
      </c>
      <c r="F2421" s="92">
        <f t="shared" si="1147"/>
        <v>47258</v>
      </c>
      <c r="G2421" s="93">
        <f t="shared" si="1132"/>
        <v>5.6002542668107669E-3</v>
      </c>
      <c r="H2421" s="94">
        <f t="shared" si="1133"/>
        <v>47319</v>
      </c>
      <c r="I2421" s="94">
        <f t="shared" si="1134"/>
        <v>47319</v>
      </c>
      <c r="J2421" s="95">
        <f t="shared" si="1124"/>
        <v>22</v>
      </c>
      <c r="K2421" s="95">
        <f t="shared" si="1145"/>
        <v>6</v>
      </c>
      <c r="L2421" s="8">
        <f t="shared" si="1135"/>
        <v>1.00152424</v>
      </c>
      <c r="M2421" s="96">
        <f t="shared" si="1136"/>
        <v>1.0056002500000001</v>
      </c>
      <c r="N2421" s="96">
        <f t="shared" si="1137"/>
        <v>1.490146811650128</v>
      </c>
      <c r="O2421" s="89">
        <f t="shared" si="1138"/>
        <v>1.49241815</v>
      </c>
      <c r="P2421" s="89">
        <f t="shared" si="1139"/>
        <v>0</v>
      </c>
      <c r="Q2421" s="11">
        <f t="shared" si="1127"/>
        <v>0</v>
      </c>
      <c r="R2421" s="7">
        <f t="shared" si="1125"/>
        <v>0</v>
      </c>
      <c r="S2421" s="89">
        <f t="shared" si="1140"/>
        <v>0</v>
      </c>
      <c r="T2421" s="98">
        <f t="shared" si="1126"/>
        <v>8.5000000000000006E-2</v>
      </c>
      <c r="U2421" s="97">
        <f t="shared" si="1141"/>
        <v>233</v>
      </c>
      <c r="V2421" s="97">
        <v>252</v>
      </c>
      <c r="W2421" s="96">
        <f t="shared" si="1142"/>
        <v>1.078346786</v>
      </c>
      <c r="X2421" s="89">
        <f t="shared" si="1143"/>
        <v>0</v>
      </c>
      <c r="Y2421" s="137">
        <f t="shared" si="1122"/>
        <v>0</v>
      </c>
      <c r="Z2421" s="99" t="str">
        <f t="shared" si="1128"/>
        <v>J=</v>
      </c>
      <c r="AA2421" s="94">
        <f t="shared" si="1129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23"/>
        <v>47298</v>
      </c>
      <c r="B2422" s="89">
        <f t="shared" si="1130"/>
        <v>0</v>
      </c>
      <c r="C2422" s="89">
        <f t="shared" si="1144"/>
        <v>3.1009221856947988E-9</v>
      </c>
      <c r="D2422" s="90">
        <f t="shared" si="1131"/>
        <v>7205.03</v>
      </c>
      <c r="E2422" s="91">
        <f t="shared" si="1146"/>
        <v>7245.38</v>
      </c>
      <c r="F2422" s="92">
        <f t="shared" si="1147"/>
        <v>47258</v>
      </c>
      <c r="G2422" s="93">
        <f t="shared" si="1132"/>
        <v>5.6002542668107669E-3</v>
      </c>
      <c r="H2422" s="94">
        <f t="shared" si="1133"/>
        <v>47319</v>
      </c>
      <c r="I2422" s="94">
        <f t="shared" si="1134"/>
        <v>47319</v>
      </c>
      <c r="J2422" s="95">
        <f t="shared" si="1124"/>
        <v>22</v>
      </c>
      <c r="K2422" s="95">
        <f t="shared" si="1145"/>
        <v>7</v>
      </c>
      <c r="L2422" s="8">
        <f t="shared" si="1135"/>
        <v>1.0017784999999999</v>
      </c>
      <c r="M2422" s="96">
        <f t="shared" si="1136"/>
        <v>1.0056002500000001</v>
      </c>
      <c r="N2422" s="96">
        <f t="shared" si="1137"/>
        <v>1.490146811650128</v>
      </c>
      <c r="O2422" s="89">
        <f t="shared" si="1138"/>
        <v>1.49279703</v>
      </c>
      <c r="P2422" s="89">
        <f t="shared" si="1139"/>
        <v>0</v>
      </c>
      <c r="Q2422" s="11">
        <f t="shared" si="1127"/>
        <v>0</v>
      </c>
      <c r="R2422" s="7">
        <f t="shared" si="1125"/>
        <v>0</v>
      </c>
      <c r="S2422" s="89">
        <f t="shared" si="1140"/>
        <v>0</v>
      </c>
      <c r="T2422" s="98">
        <f t="shared" si="1126"/>
        <v>8.5000000000000006E-2</v>
      </c>
      <c r="U2422" s="97">
        <f t="shared" si="1141"/>
        <v>234</v>
      </c>
      <c r="V2422" s="97">
        <v>252</v>
      </c>
      <c r="W2422" s="96">
        <f t="shared" si="1142"/>
        <v>1.0786959359999999</v>
      </c>
      <c r="X2422" s="89">
        <f t="shared" si="1143"/>
        <v>0</v>
      </c>
      <c r="Y2422" s="137">
        <f t="shared" si="1122"/>
        <v>0</v>
      </c>
      <c r="Z2422" s="99" t="str">
        <f t="shared" si="1128"/>
        <v>J=</v>
      </c>
      <c r="AA2422" s="94">
        <f t="shared" si="1129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23"/>
        <v>47299</v>
      </c>
      <c r="B2423" s="89">
        <f t="shared" si="1130"/>
        <v>0</v>
      </c>
      <c r="C2423" s="89">
        <f t="shared" si="1144"/>
        <v>3.1009221856947988E-9</v>
      </c>
      <c r="D2423" s="90">
        <f t="shared" si="1131"/>
        <v>7205.03</v>
      </c>
      <c r="E2423" s="91">
        <f t="shared" si="1146"/>
        <v>7245.38</v>
      </c>
      <c r="F2423" s="92">
        <f t="shared" si="1147"/>
        <v>47258</v>
      </c>
      <c r="G2423" s="93">
        <f t="shared" si="1132"/>
        <v>5.6002542668107669E-3</v>
      </c>
      <c r="H2423" s="94">
        <f t="shared" si="1133"/>
        <v>47319</v>
      </c>
      <c r="I2423" s="94">
        <f t="shared" si="1134"/>
        <v>47319</v>
      </c>
      <c r="J2423" s="95">
        <f t="shared" si="1124"/>
        <v>22</v>
      </c>
      <c r="K2423" s="95">
        <f t="shared" si="1145"/>
        <v>8</v>
      </c>
      <c r="L2423" s="8">
        <f t="shared" si="1135"/>
        <v>1.0020328300000001</v>
      </c>
      <c r="M2423" s="96">
        <f t="shared" si="1136"/>
        <v>1.0056002500000001</v>
      </c>
      <c r="N2423" s="96">
        <f t="shared" si="1137"/>
        <v>1.490146811650128</v>
      </c>
      <c r="O2423" s="89">
        <f t="shared" si="1138"/>
        <v>1.4931760199999999</v>
      </c>
      <c r="P2423" s="89">
        <f t="shared" si="1139"/>
        <v>0</v>
      </c>
      <c r="Q2423" s="11">
        <f t="shared" si="1127"/>
        <v>0</v>
      </c>
      <c r="R2423" s="7">
        <f t="shared" si="1125"/>
        <v>0</v>
      </c>
      <c r="S2423" s="89">
        <f t="shared" si="1140"/>
        <v>0</v>
      </c>
      <c r="T2423" s="98">
        <f t="shared" si="1126"/>
        <v>8.5000000000000006E-2</v>
      </c>
      <c r="U2423" s="97">
        <f t="shared" si="1141"/>
        <v>235</v>
      </c>
      <c r="V2423" s="97">
        <v>252</v>
      </c>
      <c r="W2423" s="96">
        <f t="shared" si="1142"/>
        <v>1.0790451990000001</v>
      </c>
      <c r="X2423" s="89">
        <f t="shared" si="1143"/>
        <v>0</v>
      </c>
      <c r="Y2423" s="137">
        <f t="shared" si="1122"/>
        <v>0</v>
      </c>
      <c r="Z2423" s="99" t="str">
        <f t="shared" si="1128"/>
        <v>J=</v>
      </c>
      <c r="AA2423" s="94">
        <f t="shared" si="1129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23"/>
        <v>47300</v>
      </c>
      <c r="B2424" s="89">
        <f t="shared" si="1130"/>
        <v>0</v>
      </c>
      <c r="C2424" s="89">
        <f t="shared" si="1144"/>
        <v>3.1009221856947988E-9</v>
      </c>
      <c r="D2424" s="90">
        <f t="shared" si="1131"/>
        <v>7205.03</v>
      </c>
      <c r="E2424" s="91">
        <f t="shared" si="1146"/>
        <v>7245.38</v>
      </c>
      <c r="F2424" s="92">
        <f t="shared" si="1147"/>
        <v>47258</v>
      </c>
      <c r="G2424" s="93">
        <f t="shared" si="1132"/>
        <v>5.6002542668107669E-3</v>
      </c>
      <c r="H2424" s="94">
        <f t="shared" si="1133"/>
        <v>47319</v>
      </c>
      <c r="I2424" s="94">
        <f t="shared" si="1134"/>
        <v>47319</v>
      </c>
      <c r="J2424" s="95">
        <f t="shared" si="1124"/>
        <v>22</v>
      </c>
      <c r="K2424" s="95">
        <f t="shared" si="1145"/>
        <v>8</v>
      </c>
      <c r="L2424" s="8">
        <f t="shared" si="1135"/>
        <v>1.0020328300000001</v>
      </c>
      <c r="M2424" s="96">
        <f t="shared" si="1136"/>
        <v>1.0056002500000001</v>
      </c>
      <c r="N2424" s="96">
        <f t="shared" si="1137"/>
        <v>1.490146811650128</v>
      </c>
      <c r="O2424" s="89">
        <f t="shared" si="1138"/>
        <v>1.4931760199999999</v>
      </c>
      <c r="P2424" s="89">
        <f t="shared" si="1139"/>
        <v>0</v>
      </c>
      <c r="Q2424" s="11">
        <f t="shared" si="1127"/>
        <v>0</v>
      </c>
      <c r="R2424" s="7">
        <f t="shared" si="1125"/>
        <v>0</v>
      </c>
      <c r="S2424" s="89">
        <f t="shared" si="1140"/>
        <v>0</v>
      </c>
      <c r="T2424" s="98">
        <f t="shared" si="1126"/>
        <v>8.5000000000000006E-2</v>
      </c>
      <c r="U2424" s="97">
        <f t="shared" si="1141"/>
        <v>235</v>
      </c>
      <c r="V2424" s="97">
        <v>252</v>
      </c>
      <c r="W2424" s="96">
        <f t="shared" si="1142"/>
        <v>1.0790451990000001</v>
      </c>
      <c r="X2424" s="89">
        <f t="shared" si="1143"/>
        <v>0</v>
      </c>
      <c r="Y2424" s="137">
        <f t="shared" si="1122"/>
        <v>0</v>
      </c>
      <c r="Z2424" s="99" t="str">
        <f t="shared" si="1128"/>
        <v>J=</v>
      </c>
      <c r="AA2424" s="94">
        <f t="shared" si="1129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23"/>
        <v>47301</v>
      </c>
      <c r="B2425" s="89">
        <f t="shared" si="1130"/>
        <v>0</v>
      </c>
      <c r="C2425" s="89">
        <f t="shared" si="1144"/>
        <v>3.1009221856947988E-9</v>
      </c>
      <c r="D2425" s="90">
        <f t="shared" si="1131"/>
        <v>7205.03</v>
      </c>
      <c r="E2425" s="91">
        <f t="shared" si="1146"/>
        <v>7245.38</v>
      </c>
      <c r="F2425" s="92">
        <f t="shared" si="1147"/>
        <v>47258</v>
      </c>
      <c r="G2425" s="93">
        <f t="shared" si="1132"/>
        <v>5.6002542668107669E-3</v>
      </c>
      <c r="H2425" s="94">
        <f t="shared" si="1133"/>
        <v>47319</v>
      </c>
      <c r="I2425" s="94">
        <f t="shared" si="1134"/>
        <v>47319</v>
      </c>
      <c r="J2425" s="95">
        <f t="shared" si="1124"/>
        <v>22</v>
      </c>
      <c r="K2425" s="95">
        <f t="shared" si="1145"/>
        <v>8</v>
      </c>
      <c r="L2425" s="8">
        <f t="shared" si="1135"/>
        <v>1.0020328300000001</v>
      </c>
      <c r="M2425" s="96">
        <f t="shared" si="1136"/>
        <v>1.0056002500000001</v>
      </c>
      <c r="N2425" s="96">
        <f t="shared" si="1137"/>
        <v>1.490146811650128</v>
      </c>
      <c r="O2425" s="89">
        <f t="shared" si="1138"/>
        <v>1.4931760199999999</v>
      </c>
      <c r="P2425" s="89">
        <f t="shared" si="1139"/>
        <v>0</v>
      </c>
      <c r="Q2425" s="11">
        <f t="shared" si="1127"/>
        <v>0</v>
      </c>
      <c r="R2425" s="7">
        <f t="shared" si="1125"/>
        <v>0</v>
      </c>
      <c r="S2425" s="89">
        <f t="shared" si="1140"/>
        <v>0</v>
      </c>
      <c r="T2425" s="98">
        <f t="shared" si="1126"/>
        <v>8.5000000000000006E-2</v>
      </c>
      <c r="U2425" s="97">
        <f t="shared" si="1141"/>
        <v>235</v>
      </c>
      <c r="V2425" s="97">
        <v>252</v>
      </c>
      <c r="W2425" s="96">
        <f t="shared" si="1142"/>
        <v>1.0790451990000001</v>
      </c>
      <c r="X2425" s="89">
        <f t="shared" si="1143"/>
        <v>0</v>
      </c>
      <c r="Y2425" s="137">
        <f t="shared" si="1122"/>
        <v>0</v>
      </c>
      <c r="Z2425" s="99" t="str">
        <f t="shared" si="1128"/>
        <v>J=</v>
      </c>
      <c r="AA2425" s="94">
        <f t="shared" si="1129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23"/>
        <v>47302</v>
      </c>
      <c r="B2426" s="89">
        <f t="shared" si="1130"/>
        <v>0</v>
      </c>
      <c r="C2426" s="89">
        <f t="shared" si="1144"/>
        <v>3.1009221856947988E-9</v>
      </c>
      <c r="D2426" s="90">
        <f t="shared" si="1131"/>
        <v>7205.03</v>
      </c>
      <c r="E2426" s="91">
        <f t="shared" si="1146"/>
        <v>7245.38</v>
      </c>
      <c r="F2426" s="92">
        <f t="shared" si="1147"/>
        <v>47258</v>
      </c>
      <c r="G2426" s="93">
        <f t="shared" si="1132"/>
        <v>5.6002542668107669E-3</v>
      </c>
      <c r="H2426" s="94">
        <f t="shared" si="1133"/>
        <v>47319</v>
      </c>
      <c r="I2426" s="94">
        <f t="shared" si="1134"/>
        <v>47319</v>
      </c>
      <c r="J2426" s="95">
        <f t="shared" si="1124"/>
        <v>22</v>
      </c>
      <c r="K2426" s="95">
        <f t="shared" si="1145"/>
        <v>9</v>
      </c>
      <c r="L2426" s="8">
        <f t="shared" si="1135"/>
        <v>1.0022872300000001</v>
      </c>
      <c r="M2426" s="96">
        <f t="shared" si="1136"/>
        <v>1.0056002500000001</v>
      </c>
      <c r="N2426" s="96">
        <f t="shared" si="1137"/>
        <v>1.490146811650128</v>
      </c>
      <c r="O2426" s="89">
        <f t="shared" si="1138"/>
        <v>1.4935551199999999</v>
      </c>
      <c r="P2426" s="89">
        <f t="shared" si="1139"/>
        <v>0</v>
      </c>
      <c r="Q2426" s="11">
        <f t="shared" si="1127"/>
        <v>0</v>
      </c>
      <c r="R2426" s="7">
        <f t="shared" si="1125"/>
        <v>0</v>
      </c>
      <c r="S2426" s="89">
        <f t="shared" si="1140"/>
        <v>0</v>
      </c>
      <c r="T2426" s="98">
        <f t="shared" si="1126"/>
        <v>8.5000000000000006E-2</v>
      </c>
      <c r="U2426" s="97">
        <f t="shared" si="1141"/>
        <v>236</v>
      </c>
      <c r="V2426" s="97">
        <v>252</v>
      </c>
      <c r="W2426" s="96">
        <f t="shared" si="1142"/>
        <v>1.079394575</v>
      </c>
      <c r="X2426" s="89">
        <f t="shared" si="1143"/>
        <v>0</v>
      </c>
      <c r="Y2426" s="137">
        <f t="shared" si="1122"/>
        <v>0</v>
      </c>
      <c r="Z2426" s="99" t="str">
        <f t="shared" si="1128"/>
        <v>J=</v>
      </c>
      <c r="AA2426" s="94">
        <f t="shared" si="1129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23"/>
        <v>47303</v>
      </c>
      <c r="B2427" s="89">
        <f t="shared" si="1130"/>
        <v>0</v>
      </c>
      <c r="C2427" s="89">
        <f t="shared" si="1144"/>
        <v>3.1009221856947988E-9</v>
      </c>
      <c r="D2427" s="90">
        <f t="shared" si="1131"/>
        <v>7205.03</v>
      </c>
      <c r="E2427" s="91">
        <f t="shared" si="1146"/>
        <v>7245.38</v>
      </c>
      <c r="F2427" s="92">
        <f t="shared" si="1147"/>
        <v>47258</v>
      </c>
      <c r="G2427" s="93">
        <f t="shared" si="1132"/>
        <v>5.6002542668107669E-3</v>
      </c>
      <c r="H2427" s="94">
        <f t="shared" si="1133"/>
        <v>47319</v>
      </c>
      <c r="I2427" s="94">
        <f t="shared" si="1134"/>
        <v>47319</v>
      </c>
      <c r="J2427" s="95">
        <f t="shared" si="1124"/>
        <v>22</v>
      </c>
      <c r="K2427" s="95">
        <f t="shared" si="1145"/>
        <v>10</v>
      </c>
      <c r="L2427" s="8">
        <f t="shared" si="1135"/>
        <v>1.0025416899999999</v>
      </c>
      <c r="M2427" s="96">
        <f t="shared" si="1136"/>
        <v>1.0056002500000001</v>
      </c>
      <c r="N2427" s="96">
        <f t="shared" si="1137"/>
        <v>1.490146811650128</v>
      </c>
      <c r="O2427" s="89">
        <f t="shared" si="1138"/>
        <v>1.4939343</v>
      </c>
      <c r="P2427" s="89">
        <f t="shared" si="1139"/>
        <v>0</v>
      </c>
      <c r="Q2427" s="11">
        <f t="shared" si="1127"/>
        <v>0</v>
      </c>
      <c r="R2427" s="7">
        <f t="shared" si="1125"/>
        <v>0</v>
      </c>
      <c r="S2427" s="89">
        <f t="shared" si="1140"/>
        <v>0</v>
      </c>
      <c r="T2427" s="98">
        <f t="shared" si="1126"/>
        <v>8.5000000000000006E-2</v>
      </c>
      <c r="U2427" s="97">
        <f t="shared" si="1141"/>
        <v>237</v>
      </c>
      <c r="V2427" s="97">
        <v>252</v>
      </c>
      <c r="W2427" s="96">
        <f t="shared" si="1142"/>
        <v>1.079744064</v>
      </c>
      <c r="X2427" s="89">
        <f t="shared" si="1143"/>
        <v>0</v>
      </c>
      <c r="Y2427" s="137">
        <f t="shared" si="1122"/>
        <v>0</v>
      </c>
      <c r="Z2427" s="99" t="str">
        <f t="shared" si="1128"/>
        <v>J=</v>
      </c>
      <c r="AA2427" s="94">
        <f t="shared" si="1129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23"/>
        <v>47304</v>
      </c>
      <c r="B2428" s="89">
        <f t="shared" si="1130"/>
        <v>0</v>
      </c>
      <c r="C2428" s="89">
        <f t="shared" si="1144"/>
        <v>3.1009221856947988E-9</v>
      </c>
      <c r="D2428" s="90">
        <f t="shared" si="1131"/>
        <v>7205.03</v>
      </c>
      <c r="E2428" s="91">
        <f t="shared" si="1146"/>
        <v>7245.38</v>
      </c>
      <c r="F2428" s="92">
        <f t="shared" si="1147"/>
        <v>47258</v>
      </c>
      <c r="G2428" s="93">
        <f t="shared" si="1132"/>
        <v>5.6002542668107669E-3</v>
      </c>
      <c r="H2428" s="94">
        <f t="shared" si="1133"/>
        <v>47319</v>
      </c>
      <c r="I2428" s="94">
        <f t="shared" si="1134"/>
        <v>47319</v>
      </c>
      <c r="J2428" s="95">
        <f t="shared" si="1124"/>
        <v>22</v>
      </c>
      <c r="K2428" s="95">
        <f t="shared" si="1145"/>
        <v>11</v>
      </c>
      <c r="L2428" s="8">
        <f t="shared" si="1135"/>
        <v>1.0027962100000001</v>
      </c>
      <c r="M2428" s="96">
        <f t="shared" si="1136"/>
        <v>1.0056002500000001</v>
      </c>
      <c r="N2428" s="96">
        <f t="shared" si="1137"/>
        <v>1.490146811650128</v>
      </c>
      <c r="O2428" s="89">
        <f t="shared" si="1138"/>
        <v>1.4943135700000001</v>
      </c>
      <c r="P2428" s="89">
        <f t="shared" si="1139"/>
        <v>0</v>
      </c>
      <c r="Q2428" s="11">
        <f t="shared" si="1127"/>
        <v>0</v>
      </c>
      <c r="R2428" s="7">
        <f t="shared" si="1125"/>
        <v>0</v>
      </c>
      <c r="S2428" s="89">
        <f t="shared" si="1140"/>
        <v>0</v>
      </c>
      <c r="T2428" s="98">
        <f t="shared" si="1126"/>
        <v>8.5000000000000006E-2</v>
      </c>
      <c r="U2428" s="97">
        <f t="shared" si="1141"/>
        <v>238</v>
      </c>
      <c r="V2428" s="97">
        <v>252</v>
      </c>
      <c r="W2428" s="96">
        <f t="shared" si="1142"/>
        <v>1.080093666</v>
      </c>
      <c r="X2428" s="89">
        <f t="shared" si="1143"/>
        <v>0</v>
      </c>
      <c r="Y2428" s="137">
        <f t="shared" si="1122"/>
        <v>0</v>
      </c>
      <c r="Z2428" s="99" t="str">
        <f t="shared" si="1128"/>
        <v>J=</v>
      </c>
      <c r="AA2428" s="94">
        <f t="shared" si="1129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23"/>
        <v>47305</v>
      </c>
      <c r="B2429" s="89">
        <f t="shared" si="1130"/>
        <v>0</v>
      </c>
      <c r="C2429" s="89">
        <f t="shared" si="1144"/>
        <v>3.1009221856947988E-9</v>
      </c>
      <c r="D2429" s="90">
        <f t="shared" si="1131"/>
        <v>7205.03</v>
      </c>
      <c r="E2429" s="91">
        <f t="shared" si="1146"/>
        <v>7245.38</v>
      </c>
      <c r="F2429" s="92">
        <f t="shared" si="1147"/>
        <v>47258</v>
      </c>
      <c r="G2429" s="93">
        <f t="shared" si="1132"/>
        <v>5.6002542668107669E-3</v>
      </c>
      <c r="H2429" s="94">
        <f t="shared" si="1133"/>
        <v>47319</v>
      </c>
      <c r="I2429" s="94">
        <f t="shared" si="1134"/>
        <v>47319</v>
      </c>
      <c r="J2429" s="95">
        <f t="shared" si="1124"/>
        <v>22</v>
      </c>
      <c r="K2429" s="95">
        <f t="shared" si="1145"/>
        <v>12</v>
      </c>
      <c r="L2429" s="8">
        <f t="shared" si="1135"/>
        <v>1.0030508</v>
      </c>
      <c r="M2429" s="96">
        <f t="shared" si="1136"/>
        <v>1.0056002500000001</v>
      </c>
      <c r="N2429" s="96">
        <f t="shared" si="1137"/>
        <v>1.490146811650128</v>
      </c>
      <c r="O2429" s="89">
        <f t="shared" si="1138"/>
        <v>1.4946929499999999</v>
      </c>
      <c r="P2429" s="89">
        <f t="shared" si="1139"/>
        <v>0</v>
      </c>
      <c r="Q2429" s="11">
        <f t="shared" si="1127"/>
        <v>0</v>
      </c>
      <c r="R2429" s="7">
        <f t="shared" si="1125"/>
        <v>0</v>
      </c>
      <c r="S2429" s="89">
        <f t="shared" si="1140"/>
        <v>0</v>
      </c>
      <c r="T2429" s="98">
        <f t="shared" si="1126"/>
        <v>8.5000000000000006E-2</v>
      </c>
      <c r="U2429" s="97">
        <f t="shared" si="1141"/>
        <v>239</v>
      </c>
      <c r="V2429" s="97">
        <v>252</v>
      </c>
      <c r="W2429" s="96">
        <f t="shared" si="1142"/>
        <v>1.0804433819999999</v>
      </c>
      <c r="X2429" s="89">
        <f t="shared" si="1143"/>
        <v>0</v>
      </c>
      <c r="Y2429" s="137">
        <f t="shared" si="1122"/>
        <v>0</v>
      </c>
      <c r="Z2429" s="99" t="str">
        <f t="shared" si="1128"/>
        <v>J=</v>
      </c>
      <c r="AA2429" s="94">
        <f t="shared" si="1129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23"/>
        <v>47306</v>
      </c>
      <c r="B2430" s="89">
        <f t="shared" si="1130"/>
        <v>0</v>
      </c>
      <c r="C2430" s="89">
        <f t="shared" si="1144"/>
        <v>3.1009221856947988E-9</v>
      </c>
      <c r="D2430" s="90">
        <f t="shared" si="1131"/>
        <v>7205.03</v>
      </c>
      <c r="E2430" s="91">
        <f t="shared" si="1146"/>
        <v>7245.38</v>
      </c>
      <c r="F2430" s="92">
        <f t="shared" si="1147"/>
        <v>47258</v>
      </c>
      <c r="G2430" s="93">
        <f t="shared" si="1132"/>
        <v>5.6002542668107669E-3</v>
      </c>
      <c r="H2430" s="94">
        <f t="shared" si="1133"/>
        <v>47319</v>
      </c>
      <c r="I2430" s="94">
        <f t="shared" si="1134"/>
        <v>47319</v>
      </c>
      <c r="J2430" s="95">
        <f t="shared" si="1124"/>
        <v>22</v>
      </c>
      <c r="K2430" s="95">
        <f t="shared" si="1145"/>
        <v>13</v>
      </c>
      <c r="L2430" s="8">
        <f t="shared" si="1135"/>
        <v>1.00330546</v>
      </c>
      <c r="M2430" s="96">
        <f t="shared" si="1136"/>
        <v>1.0056002500000001</v>
      </c>
      <c r="N2430" s="96">
        <f t="shared" si="1137"/>
        <v>1.490146811650128</v>
      </c>
      <c r="O2430" s="89">
        <f t="shared" si="1138"/>
        <v>1.49507243</v>
      </c>
      <c r="P2430" s="89">
        <f t="shared" si="1139"/>
        <v>0</v>
      </c>
      <c r="Q2430" s="11">
        <f t="shared" si="1127"/>
        <v>0</v>
      </c>
      <c r="R2430" s="7">
        <f t="shared" si="1125"/>
        <v>0</v>
      </c>
      <c r="S2430" s="89">
        <f t="shared" si="1140"/>
        <v>0</v>
      </c>
      <c r="T2430" s="98">
        <f t="shared" si="1126"/>
        <v>8.5000000000000006E-2</v>
      </c>
      <c r="U2430" s="97">
        <f t="shared" si="1141"/>
        <v>240</v>
      </c>
      <c r="V2430" s="97">
        <v>252</v>
      </c>
      <c r="W2430" s="96">
        <f t="shared" si="1142"/>
        <v>1.0807932099999999</v>
      </c>
      <c r="X2430" s="89">
        <f t="shared" si="1143"/>
        <v>0</v>
      </c>
      <c r="Y2430" s="137">
        <f t="shared" si="1122"/>
        <v>0</v>
      </c>
      <c r="Z2430" s="99" t="str">
        <f t="shared" si="1128"/>
        <v>J=</v>
      </c>
      <c r="AA2430" s="94">
        <f t="shared" si="1129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23"/>
        <v>47307</v>
      </c>
      <c r="B2431" s="89">
        <f t="shared" si="1130"/>
        <v>0</v>
      </c>
      <c r="C2431" s="89">
        <f t="shared" si="1144"/>
        <v>3.1009221856947988E-9</v>
      </c>
      <c r="D2431" s="90">
        <f t="shared" si="1131"/>
        <v>7205.03</v>
      </c>
      <c r="E2431" s="91">
        <f t="shared" si="1146"/>
        <v>7245.38</v>
      </c>
      <c r="F2431" s="92">
        <f t="shared" si="1147"/>
        <v>47258</v>
      </c>
      <c r="G2431" s="93">
        <f t="shared" si="1132"/>
        <v>5.6002542668107669E-3</v>
      </c>
      <c r="H2431" s="94">
        <f t="shared" si="1133"/>
        <v>47319</v>
      </c>
      <c r="I2431" s="94">
        <f t="shared" si="1134"/>
        <v>47319</v>
      </c>
      <c r="J2431" s="95">
        <f t="shared" si="1124"/>
        <v>22</v>
      </c>
      <c r="K2431" s="95">
        <f t="shared" si="1145"/>
        <v>13</v>
      </c>
      <c r="L2431" s="8">
        <f t="shared" si="1135"/>
        <v>1.00330546</v>
      </c>
      <c r="M2431" s="96">
        <f t="shared" si="1136"/>
        <v>1.0056002500000001</v>
      </c>
      <c r="N2431" s="96">
        <f t="shared" si="1137"/>
        <v>1.490146811650128</v>
      </c>
      <c r="O2431" s="89">
        <f t="shared" si="1138"/>
        <v>1.49507243</v>
      </c>
      <c r="P2431" s="89">
        <f t="shared" si="1139"/>
        <v>0</v>
      </c>
      <c r="Q2431" s="11">
        <f t="shared" si="1127"/>
        <v>0</v>
      </c>
      <c r="R2431" s="7">
        <f t="shared" si="1125"/>
        <v>0</v>
      </c>
      <c r="S2431" s="89">
        <f t="shared" si="1140"/>
        <v>0</v>
      </c>
      <c r="T2431" s="98">
        <f t="shared" si="1126"/>
        <v>8.5000000000000006E-2</v>
      </c>
      <c r="U2431" s="97">
        <f t="shared" si="1141"/>
        <v>240</v>
      </c>
      <c r="V2431" s="97">
        <v>252</v>
      </c>
      <c r="W2431" s="96">
        <f t="shared" si="1142"/>
        <v>1.0807932099999999</v>
      </c>
      <c r="X2431" s="89">
        <f t="shared" si="1143"/>
        <v>0</v>
      </c>
      <c r="Y2431" s="137">
        <f t="shared" si="1122"/>
        <v>0</v>
      </c>
      <c r="Z2431" s="99" t="str">
        <f t="shared" si="1128"/>
        <v>J=</v>
      </c>
      <c r="AA2431" s="94">
        <f t="shared" si="1129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23"/>
        <v>47308</v>
      </c>
      <c r="B2432" s="89">
        <f t="shared" si="1130"/>
        <v>0</v>
      </c>
      <c r="C2432" s="89">
        <f t="shared" si="1144"/>
        <v>3.1009221856947988E-9</v>
      </c>
      <c r="D2432" s="90">
        <f t="shared" si="1131"/>
        <v>7205.03</v>
      </c>
      <c r="E2432" s="91">
        <f t="shared" si="1146"/>
        <v>7245.38</v>
      </c>
      <c r="F2432" s="92">
        <f t="shared" si="1147"/>
        <v>47258</v>
      </c>
      <c r="G2432" s="93">
        <f t="shared" si="1132"/>
        <v>5.6002542668107669E-3</v>
      </c>
      <c r="H2432" s="94">
        <f t="shared" si="1133"/>
        <v>47319</v>
      </c>
      <c r="I2432" s="94">
        <f t="shared" si="1134"/>
        <v>47319</v>
      </c>
      <c r="J2432" s="95">
        <f t="shared" si="1124"/>
        <v>22</v>
      </c>
      <c r="K2432" s="95">
        <f t="shared" si="1145"/>
        <v>13</v>
      </c>
      <c r="L2432" s="8">
        <f t="shared" si="1135"/>
        <v>1.00330546</v>
      </c>
      <c r="M2432" s="96">
        <f t="shared" si="1136"/>
        <v>1.0056002500000001</v>
      </c>
      <c r="N2432" s="96">
        <f t="shared" si="1137"/>
        <v>1.490146811650128</v>
      </c>
      <c r="O2432" s="89">
        <f t="shared" si="1138"/>
        <v>1.49507243</v>
      </c>
      <c r="P2432" s="89">
        <f t="shared" si="1139"/>
        <v>0</v>
      </c>
      <c r="Q2432" s="11">
        <f t="shared" si="1127"/>
        <v>0</v>
      </c>
      <c r="R2432" s="7">
        <f t="shared" si="1125"/>
        <v>0</v>
      </c>
      <c r="S2432" s="89">
        <f t="shared" si="1140"/>
        <v>0</v>
      </c>
      <c r="T2432" s="98">
        <f t="shared" si="1126"/>
        <v>8.5000000000000006E-2</v>
      </c>
      <c r="U2432" s="97">
        <f t="shared" si="1141"/>
        <v>240</v>
      </c>
      <c r="V2432" s="97">
        <v>252</v>
      </c>
      <c r="W2432" s="96">
        <f t="shared" si="1142"/>
        <v>1.0807932099999999</v>
      </c>
      <c r="X2432" s="89">
        <f t="shared" si="1143"/>
        <v>0</v>
      </c>
      <c r="Y2432" s="137">
        <f t="shared" si="1122"/>
        <v>0</v>
      </c>
      <c r="Z2432" s="99" t="str">
        <f t="shared" si="1128"/>
        <v>J=</v>
      </c>
      <c r="AA2432" s="94">
        <f t="shared" si="1129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23"/>
        <v>47309</v>
      </c>
      <c r="B2433" s="89">
        <f t="shared" si="1130"/>
        <v>0</v>
      </c>
      <c r="C2433" s="89">
        <f t="shared" si="1144"/>
        <v>3.1009221856947988E-9</v>
      </c>
      <c r="D2433" s="90">
        <f t="shared" si="1131"/>
        <v>7205.03</v>
      </c>
      <c r="E2433" s="91">
        <f t="shared" si="1146"/>
        <v>7245.38</v>
      </c>
      <c r="F2433" s="92">
        <f t="shared" si="1147"/>
        <v>47258</v>
      </c>
      <c r="G2433" s="93">
        <f t="shared" si="1132"/>
        <v>5.6002542668107669E-3</v>
      </c>
      <c r="H2433" s="94">
        <f t="shared" si="1133"/>
        <v>47319</v>
      </c>
      <c r="I2433" s="94">
        <f t="shared" si="1134"/>
        <v>47319</v>
      </c>
      <c r="J2433" s="95">
        <f t="shared" si="1124"/>
        <v>22</v>
      </c>
      <c r="K2433" s="95">
        <f t="shared" si="1145"/>
        <v>14</v>
      </c>
      <c r="L2433" s="8">
        <f t="shared" si="1135"/>
        <v>1.0035601700000001</v>
      </c>
      <c r="M2433" s="96">
        <f t="shared" si="1136"/>
        <v>1.0056002500000001</v>
      </c>
      <c r="N2433" s="96">
        <f t="shared" si="1137"/>
        <v>1.490146811650128</v>
      </c>
      <c r="O2433" s="89">
        <f t="shared" si="1138"/>
        <v>1.4954519799999999</v>
      </c>
      <c r="P2433" s="89">
        <f t="shared" si="1139"/>
        <v>0</v>
      </c>
      <c r="Q2433" s="11">
        <f t="shared" si="1127"/>
        <v>0</v>
      </c>
      <c r="R2433" s="7">
        <f t="shared" si="1125"/>
        <v>0</v>
      </c>
      <c r="S2433" s="89">
        <f t="shared" si="1140"/>
        <v>0</v>
      </c>
      <c r="T2433" s="98">
        <f t="shared" si="1126"/>
        <v>8.5000000000000006E-2</v>
      </c>
      <c r="U2433" s="97">
        <f t="shared" si="1141"/>
        <v>241</v>
      </c>
      <c r="V2433" s="97">
        <v>252</v>
      </c>
      <c r="W2433" s="96">
        <f t="shared" si="1142"/>
        <v>1.0811431520000001</v>
      </c>
      <c r="X2433" s="89">
        <f t="shared" si="1143"/>
        <v>0</v>
      </c>
      <c r="Y2433" s="137">
        <f t="shared" si="1122"/>
        <v>0</v>
      </c>
      <c r="Z2433" s="99" t="str">
        <f t="shared" si="1128"/>
        <v>J=</v>
      </c>
      <c r="AA2433" s="94">
        <f t="shared" si="1129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23"/>
        <v>47310</v>
      </c>
      <c r="B2434" s="89">
        <f t="shared" si="1130"/>
        <v>0</v>
      </c>
      <c r="C2434" s="89">
        <f t="shared" si="1144"/>
        <v>3.1009221856947988E-9</v>
      </c>
      <c r="D2434" s="90">
        <f t="shared" si="1131"/>
        <v>7205.03</v>
      </c>
      <c r="E2434" s="91">
        <f t="shared" si="1146"/>
        <v>7245.38</v>
      </c>
      <c r="F2434" s="92">
        <f t="shared" si="1147"/>
        <v>47258</v>
      </c>
      <c r="G2434" s="93">
        <f t="shared" si="1132"/>
        <v>5.6002542668107669E-3</v>
      </c>
      <c r="H2434" s="94">
        <f t="shared" si="1133"/>
        <v>47319</v>
      </c>
      <c r="I2434" s="94">
        <f t="shared" si="1134"/>
        <v>47319</v>
      </c>
      <c r="J2434" s="95">
        <f t="shared" si="1124"/>
        <v>22</v>
      </c>
      <c r="K2434" s="95">
        <f t="shared" si="1145"/>
        <v>15</v>
      </c>
      <c r="L2434" s="8">
        <f t="shared" si="1135"/>
        <v>1.0038149599999999</v>
      </c>
      <c r="M2434" s="96">
        <f t="shared" si="1136"/>
        <v>1.0056002500000001</v>
      </c>
      <c r="N2434" s="96">
        <f t="shared" si="1137"/>
        <v>1.490146811650128</v>
      </c>
      <c r="O2434" s="89">
        <f t="shared" si="1138"/>
        <v>1.4958316599999999</v>
      </c>
      <c r="P2434" s="89">
        <f t="shared" si="1139"/>
        <v>0</v>
      </c>
      <c r="Q2434" s="11">
        <f t="shared" si="1127"/>
        <v>0</v>
      </c>
      <c r="R2434" s="7">
        <f t="shared" si="1125"/>
        <v>0</v>
      </c>
      <c r="S2434" s="89">
        <f t="shared" si="1140"/>
        <v>0</v>
      </c>
      <c r="T2434" s="98">
        <f t="shared" si="1126"/>
        <v>8.5000000000000006E-2</v>
      </c>
      <c r="U2434" s="97">
        <f t="shared" si="1141"/>
        <v>242</v>
      </c>
      <c r="V2434" s="97">
        <v>252</v>
      </c>
      <c r="W2434" s="96">
        <f t="shared" si="1142"/>
        <v>1.0814932079999999</v>
      </c>
      <c r="X2434" s="89">
        <f t="shared" si="1143"/>
        <v>0</v>
      </c>
      <c r="Y2434" s="137">
        <f t="shared" si="1122"/>
        <v>0</v>
      </c>
      <c r="Z2434" s="99" t="str">
        <f t="shared" si="1128"/>
        <v>J=</v>
      </c>
      <c r="AA2434" s="94">
        <f t="shared" si="1129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23"/>
        <v>47311</v>
      </c>
      <c r="B2435" s="89">
        <f t="shared" si="1130"/>
        <v>0</v>
      </c>
      <c r="C2435" s="89">
        <f t="shared" si="1144"/>
        <v>3.1009221856947988E-9</v>
      </c>
      <c r="D2435" s="90">
        <f t="shared" si="1131"/>
        <v>7205.03</v>
      </c>
      <c r="E2435" s="91">
        <f t="shared" si="1146"/>
        <v>7245.38</v>
      </c>
      <c r="F2435" s="92">
        <f t="shared" si="1147"/>
        <v>47258</v>
      </c>
      <c r="G2435" s="93">
        <f t="shared" si="1132"/>
        <v>5.6002542668107669E-3</v>
      </c>
      <c r="H2435" s="94">
        <f t="shared" si="1133"/>
        <v>47319</v>
      </c>
      <c r="I2435" s="94">
        <f t="shared" si="1134"/>
        <v>47319</v>
      </c>
      <c r="J2435" s="95">
        <f t="shared" si="1124"/>
        <v>22</v>
      </c>
      <c r="K2435" s="95">
        <f t="shared" si="1145"/>
        <v>16</v>
      </c>
      <c r="L2435" s="8">
        <f t="shared" si="1135"/>
        <v>1.0040697999999999</v>
      </c>
      <c r="M2435" s="96">
        <f t="shared" si="1136"/>
        <v>1.0056002500000001</v>
      </c>
      <c r="N2435" s="96">
        <f t="shared" si="1137"/>
        <v>1.490146811650128</v>
      </c>
      <c r="O2435" s="89">
        <f t="shared" si="1138"/>
        <v>1.4962114099999999</v>
      </c>
      <c r="P2435" s="89">
        <f t="shared" si="1139"/>
        <v>0</v>
      </c>
      <c r="Q2435" s="11">
        <f t="shared" si="1127"/>
        <v>0</v>
      </c>
      <c r="R2435" s="7">
        <f t="shared" si="1125"/>
        <v>0</v>
      </c>
      <c r="S2435" s="89">
        <f t="shared" si="1140"/>
        <v>0</v>
      </c>
      <c r="T2435" s="98">
        <f t="shared" si="1126"/>
        <v>8.5000000000000006E-2</v>
      </c>
      <c r="U2435" s="97">
        <f t="shared" si="1141"/>
        <v>243</v>
      </c>
      <c r="V2435" s="97">
        <v>252</v>
      </c>
      <c r="W2435" s="96">
        <f t="shared" si="1142"/>
        <v>1.0818433759999999</v>
      </c>
      <c r="X2435" s="89">
        <f t="shared" si="1143"/>
        <v>0</v>
      </c>
      <c r="Y2435" s="137">
        <f t="shared" si="1122"/>
        <v>0</v>
      </c>
      <c r="Z2435" s="99" t="str">
        <f t="shared" si="1128"/>
        <v>J=</v>
      </c>
      <c r="AA2435" s="94">
        <f t="shared" si="1129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23"/>
        <v>47312</v>
      </c>
      <c r="B2436" s="89">
        <f t="shared" si="1130"/>
        <v>0</v>
      </c>
      <c r="C2436" s="89">
        <f t="shared" si="1144"/>
        <v>3.1009221856947988E-9</v>
      </c>
      <c r="D2436" s="90">
        <f t="shared" si="1131"/>
        <v>7205.03</v>
      </c>
      <c r="E2436" s="91">
        <f t="shared" si="1146"/>
        <v>7245.38</v>
      </c>
      <c r="F2436" s="92">
        <f t="shared" si="1147"/>
        <v>47258</v>
      </c>
      <c r="G2436" s="93">
        <f t="shared" si="1132"/>
        <v>5.6002542668107669E-3</v>
      </c>
      <c r="H2436" s="94">
        <f t="shared" si="1133"/>
        <v>47319</v>
      </c>
      <c r="I2436" s="94">
        <f t="shared" si="1134"/>
        <v>47319</v>
      </c>
      <c r="J2436" s="95">
        <f t="shared" si="1124"/>
        <v>22</v>
      </c>
      <c r="K2436" s="95">
        <f t="shared" si="1145"/>
        <v>17</v>
      </c>
      <c r="L2436" s="8">
        <f t="shared" si="1135"/>
        <v>1.0043247200000001</v>
      </c>
      <c r="M2436" s="96">
        <f t="shared" si="1136"/>
        <v>1.0056002500000001</v>
      </c>
      <c r="N2436" s="96">
        <f t="shared" si="1137"/>
        <v>1.490146811650128</v>
      </c>
      <c r="O2436" s="89">
        <f t="shared" si="1138"/>
        <v>1.4965912699999999</v>
      </c>
      <c r="P2436" s="89">
        <f t="shared" si="1139"/>
        <v>0</v>
      </c>
      <c r="Q2436" s="11">
        <f t="shared" si="1127"/>
        <v>0</v>
      </c>
      <c r="R2436" s="7">
        <f t="shared" si="1125"/>
        <v>0</v>
      </c>
      <c r="S2436" s="89">
        <f t="shared" si="1140"/>
        <v>0</v>
      </c>
      <c r="T2436" s="98">
        <f t="shared" si="1126"/>
        <v>8.5000000000000006E-2</v>
      </c>
      <c r="U2436" s="97">
        <f t="shared" si="1141"/>
        <v>244</v>
      </c>
      <c r="V2436" s="97">
        <v>252</v>
      </c>
      <c r="W2436" s="96">
        <f t="shared" si="1142"/>
        <v>1.082193658</v>
      </c>
      <c r="X2436" s="89">
        <f t="shared" si="1143"/>
        <v>0</v>
      </c>
      <c r="Y2436" s="137">
        <f t="shared" si="1122"/>
        <v>0</v>
      </c>
      <c r="Z2436" s="99" t="str">
        <f t="shared" si="1128"/>
        <v>J=</v>
      </c>
      <c r="AA2436" s="94">
        <f t="shared" si="1129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23"/>
        <v>47313</v>
      </c>
      <c r="B2437" s="89">
        <f t="shared" si="1130"/>
        <v>0</v>
      </c>
      <c r="C2437" s="89">
        <f t="shared" si="1144"/>
        <v>3.1009221856947988E-9</v>
      </c>
      <c r="D2437" s="90">
        <f t="shared" si="1131"/>
        <v>7205.03</v>
      </c>
      <c r="E2437" s="91">
        <f t="shared" si="1146"/>
        <v>7245.38</v>
      </c>
      <c r="F2437" s="92">
        <f t="shared" si="1147"/>
        <v>47258</v>
      </c>
      <c r="G2437" s="93">
        <f t="shared" si="1132"/>
        <v>5.6002542668107669E-3</v>
      </c>
      <c r="H2437" s="94">
        <f t="shared" si="1133"/>
        <v>47319</v>
      </c>
      <c r="I2437" s="94">
        <f t="shared" si="1134"/>
        <v>47319</v>
      </c>
      <c r="J2437" s="95">
        <f t="shared" si="1124"/>
        <v>22</v>
      </c>
      <c r="K2437" s="95">
        <f t="shared" si="1145"/>
        <v>18</v>
      </c>
      <c r="L2437" s="8">
        <f t="shared" si="1135"/>
        <v>1.0045796899999999</v>
      </c>
      <c r="M2437" s="96">
        <f t="shared" si="1136"/>
        <v>1.0056002500000001</v>
      </c>
      <c r="N2437" s="96">
        <f t="shared" si="1137"/>
        <v>1.490146811650128</v>
      </c>
      <c r="O2437" s="89">
        <f t="shared" si="1138"/>
        <v>1.49697122</v>
      </c>
      <c r="P2437" s="89">
        <f t="shared" si="1139"/>
        <v>0</v>
      </c>
      <c r="Q2437" s="11">
        <f t="shared" si="1127"/>
        <v>0</v>
      </c>
      <c r="R2437" s="7">
        <f t="shared" si="1125"/>
        <v>0</v>
      </c>
      <c r="S2437" s="89">
        <f t="shared" si="1140"/>
        <v>0</v>
      </c>
      <c r="T2437" s="98">
        <f t="shared" si="1126"/>
        <v>8.5000000000000006E-2</v>
      </c>
      <c r="U2437" s="97">
        <f t="shared" si="1141"/>
        <v>245</v>
      </c>
      <c r="V2437" s="97">
        <v>252</v>
      </c>
      <c r="W2437" s="96">
        <f t="shared" si="1142"/>
        <v>1.082544054</v>
      </c>
      <c r="X2437" s="89">
        <f t="shared" si="1143"/>
        <v>0</v>
      </c>
      <c r="Y2437" s="137">
        <f t="shared" si="1122"/>
        <v>0</v>
      </c>
      <c r="Z2437" s="99" t="str">
        <f t="shared" si="1128"/>
        <v>J=</v>
      </c>
      <c r="AA2437" s="94">
        <f t="shared" si="1129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23"/>
        <v>47314</v>
      </c>
      <c r="B2438" s="89">
        <f t="shared" si="1130"/>
        <v>0</v>
      </c>
      <c r="C2438" s="89">
        <f t="shared" si="1144"/>
        <v>3.1009221856947988E-9</v>
      </c>
      <c r="D2438" s="90">
        <f t="shared" si="1131"/>
        <v>7205.03</v>
      </c>
      <c r="E2438" s="91">
        <f t="shared" si="1146"/>
        <v>7245.38</v>
      </c>
      <c r="F2438" s="92">
        <f t="shared" si="1147"/>
        <v>47258</v>
      </c>
      <c r="G2438" s="93">
        <f t="shared" si="1132"/>
        <v>5.6002542668107669E-3</v>
      </c>
      <c r="H2438" s="94">
        <f t="shared" si="1133"/>
        <v>47319</v>
      </c>
      <c r="I2438" s="94">
        <f t="shared" si="1134"/>
        <v>47319</v>
      </c>
      <c r="J2438" s="95">
        <f t="shared" si="1124"/>
        <v>22</v>
      </c>
      <c r="K2438" s="95">
        <f t="shared" si="1145"/>
        <v>18</v>
      </c>
      <c r="L2438" s="8">
        <f t="shared" si="1135"/>
        <v>1.0045796899999999</v>
      </c>
      <c r="M2438" s="96">
        <f t="shared" si="1136"/>
        <v>1.0056002500000001</v>
      </c>
      <c r="N2438" s="96">
        <f t="shared" si="1137"/>
        <v>1.490146811650128</v>
      </c>
      <c r="O2438" s="89">
        <f t="shared" si="1138"/>
        <v>1.49697122</v>
      </c>
      <c r="P2438" s="89">
        <f t="shared" si="1139"/>
        <v>0</v>
      </c>
      <c r="Q2438" s="11">
        <f t="shared" si="1127"/>
        <v>0</v>
      </c>
      <c r="R2438" s="7">
        <f t="shared" si="1125"/>
        <v>0</v>
      </c>
      <c r="S2438" s="89">
        <f t="shared" si="1140"/>
        <v>0</v>
      </c>
      <c r="T2438" s="98">
        <f t="shared" si="1126"/>
        <v>8.5000000000000006E-2</v>
      </c>
      <c r="U2438" s="97">
        <f t="shared" si="1141"/>
        <v>245</v>
      </c>
      <c r="V2438" s="97">
        <v>252</v>
      </c>
      <c r="W2438" s="96">
        <f t="shared" si="1142"/>
        <v>1.082544054</v>
      </c>
      <c r="X2438" s="89">
        <f t="shared" si="1143"/>
        <v>0</v>
      </c>
      <c r="Y2438" s="137">
        <f t="shared" si="1122"/>
        <v>0</v>
      </c>
      <c r="Z2438" s="99" t="str">
        <f t="shared" si="1128"/>
        <v>J=</v>
      </c>
      <c r="AA2438" s="94">
        <f t="shared" si="1129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23"/>
        <v>47315</v>
      </c>
      <c r="B2439" s="89">
        <f t="shared" si="1130"/>
        <v>0</v>
      </c>
      <c r="C2439" s="89">
        <f t="shared" si="1144"/>
        <v>3.1009221856947988E-9</v>
      </c>
      <c r="D2439" s="90">
        <f t="shared" si="1131"/>
        <v>7205.03</v>
      </c>
      <c r="E2439" s="91">
        <f t="shared" si="1146"/>
        <v>7245.38</v>
      </c>
      <c r="F2439" s="92">
        <f t="shared" si="1147"/>
        <v>47258</v>
      </c>
      <c r="G2439" s="93">
        <f t="shared" si="1132"/>
        <v>5.6002542668107669E-3</v>
      </c>
      <c r="H2439" s="94">
        <f t="shared" si="1133"/>
        <v>47319</v>
      </c>
      <c r="I2439" s="94">
        <f t="shared" si="1134"/>
        <v>47319</v>
      </c>
      <c r="J2439" s="95">
        <f t="shared" si="1124"/>
        <v>22</v>
      </c>
      <c r="K2439" s="95">
        <f t="shared" si="1145"/>
        <v>18</v>
      </c>
      <c r="L2439" s="8">
        <f t="shared" si="1135"/>
        <v>1.0045796899999999</v>
      </c>
      <c r="M2439" s="96">
        <f t="shared" si="1136"/>
        <v>1.0056002500000001</v>
      </c>
      <c r="N2439" s="96">
        <f t="shared" si="1137"/>
        <v>1.490146811650128</v>
      </c>
      <c r="O2439" s="89">
        <f t="shared" si="1138"/>
        <v>1.49697122</v>
      </c>
      <c r="P2439" s="89">
        <f t="shared" si="1139"/>
        <v>0</v>
      </c>
      <c r="Q2439" s="11">
        <f t="shared" si="1127"/>
        <v>0</v>
      </c>
      <c r="R2439" s="7">
        <f t="shared" si="1125"/>
        <v>0</v>
      </c>
      <c r="S2439" s="89">
        <f t="shared" si="1140"/>
        <v>0</v>
      </c>
      <c r="T2439" s="98">
        <f t="shared" si="1126"/>
        <v>8.5000000000000006E-2</v>
      </c>
      <c r="U2439" s="97">
        <f t="shared" si="1141"/>
        <v>245</v>
      </c>
      <c r="V2439" s="97">
        <v>252</v>
      </c>
      <c r="W2439" s="96">
        <f t="shared" si="1142"/>
        <v>1.082544054</v>
      </c>
      <c r="X2439" s="89">
        <f t="shared" si="1143"/>
        <v>0</v>
      </c>
      <c r="Y2439" s="137">
        <f t="shared" si="1122"/>
        <v>0</v>
      </c>
      <c r="Z2439" s="99" t="str">
        <f t="shared" si="1128"/>
        <v>J=</v>
      </c>
      <c r="AA2439" s="94">
        <f t="shared" si="1129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23"/>
        <v>47316</v>
      </c>
      <c r="B2440" s="89">
        <f t="shared" si="1130"/>
        <v>0</v>
      </c>
      <c r="C2440" s="89">
        <f t="shared" si="1144"/>
        <v>3.1009221856947988E-9</v>
      </c>
      <c r="D2440" s="90">
        <f t="shared" si="1131"/>
        <v>7205.03</v>
      </c>
      <c r="E2440" s="91">
        <f t="shared" si="1146"/>
        <v>7245.38</v>
      </c>
      <c r="F2440" s="92">
        <f t="shared" si="1147"/>
        <v>47258</v>
      </c>
      <c r="G2440" s="93">
        <f t="shared" si="1132"/>
        <v>5.6002542668107669E-3</v>
      </c>
      <c r="H2440" s="94">
        <f t="shared" si="1133"/>
        <v>47319</v>
      </c>
      <c r="I2440" s="94">
        <f t="shared" si="1134"/>
        <v>47319</v>
      </c>
      <c r="J2440" s="95">
        <f t="shared" si="1124"/>
        <v>22</v>
      </c>
      <c r="K2440" s="95">
        <f t="shared" si="1145"/>
        <v>19</v>
      </c>
      <c r="L2440" s="8">
        <f t="shared" si="1135"/>
        <v>1.0048347399999999</v>
      </c>
      <c r="M2440" s="96">
        <f t="shared" si="1136"/>
        <v>1.0056002500000001</v>
      </c>
      <c r="N2440" s="96">
        <f t="shared" si="1137"/>
        <v>1.490146811650128</v>
      </c>
      <c r="O2440" s="89">
        <f t="shared" si="1138"/>
        <v>1.49735128</v>
      </c>
      <c r="P2440" s="89">
        <f t="shared" si="1139"/>
        <v>0</v>
      </c>
      <c r="Q2440" s="11">
        <f t="shared" si="1127"/>
        <v>0</v>
      </c>
      <c r="R2440" s="7">
        <f t="shared" si="1125"/>
        <v>0</v>
      </c>
      <c r="S2440" s="89">
        <f t="shared" si="1140"/>
        <v>0</v>
      </c>
      <c r="T2440" s="98">
        <f t="shared" si="1126"/>
        <v>8.5000000000000006E-2</v>
      </c>
      <c r="U2440" s="97">
        <f t="shared" si="1141"/>
        <v>246</v>
      </c>
      <c r="V2440" s="97">
        <v>252</v>
      </c>
      <c r="W2440" s="96">
        <f t="shared" si="1142"/>
        <v>1.0828945619999999</v>
      </c>
      <c r="X2440" s="89">
        <f t="shared" si="1143"/>
        <v>0</v>
      </c>
      <c r="Y2440" s="137">
        <f t="shared" si="1122"/>
        <v>0</v>
      </c>
      <c r="Z2440" s="99" t="str">
        <f t="shared" si="1128"/>
        <v>J=</v>
      </c>
      <c r="AA2440" s="94">
        <f t="shared" si="1129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23"/>
        <v>47317</v>
      </c>
      <c r="B2441" s="89">
        <f t="shared" si="1130"/>
        <v>0</v>
      </c>
      <c r="C2441" s="89">
        <f t="shared" si="1144"/>
        <v>3.1009221856947988E-9</v>
      </c>
      <c r="D2441" s="90">
        <f t="shared" si="1131"/>
        <v>7205.03</v>
      </c>
      <c r="E2441" s="91">
        <f t="shared" si="1146"/>
        <v>7245.38</v>
      </c>
      <c r="F2441" s="92">
        <f t="shared" si="1147"/>
        <v>47258</v>
      </c>
      <c r="G2441" s="93">
        <f t="shared" si="1132"/>
        <v>5.6002542668107669E-3</v>
      </c>
      <c r="H2441" s="94">
        <f t="shared" si="1133"/>
        <v>47319</v>
      </c>
      <c r="I2441" s="94">
        <f t="shared" si="1134"/>
        <v>47319</v>
      </c>
      <c r="J2441" s="95">
        <f t="shared" si="1124"/>
        <v>22</v>
      </c>
      <c r="K2441" s="95">
        <f t="shared" si="1145"/>
        <v>20</v>
      </c>
      <c r="L2441" s="8">
        <f t="shared" si="1135"/>
        <v>1.0050898399999999</v>
      </c>
      <c r="M2441" s="96">
        <f t="shared" si="1136"/>
        <v>1.0056002500000001</v>
      </c>
      <c r="N2441" s="96">
        <f t="shared" si="1137"/>
        <v>1.490146811650128</v>
      </c>
      <c r="O2441" s="89">
        <f t="shared" si="1138"/>
        <v>1.49773142</v>
      </c>
      <c r="P2441" s="89">
        <f t="shared" si="1139"/>
        <v>0</v>
      </c>
      <c r="Q2441" s="11">
        <f t="shared" si="1127"/>
        <v>0</v>
      </c>
      <c r="R2441" s="7">
        <f t="shared" si="1125"/>
        <v>0</v>
      </c>
      <c r="S2441" s="89">
        <f t="shared" si="1140"/>
        <v>0</v>
      </c>
      <c r="T2441" s="98">
        <f t="shared" si="1126"/>
        <v>8.5000000000000006E-2</v>
      </c>
      <c r="U2441" s="97">
        <f t="shared" si="1141"/>
        <v>247</v>
      </c>
      <c r="V2441" s="97">
        <v>252</v>
      </c>
      <c r="W2441" s="96">
        <f t="shared" si="1142"/>
        <v>1.083245185</v>
      </c>
      <c r="X2441" s="89">
        <f t="shared" si="1143"/>
        <v>0</v>
      </c>
      <c r="Y2441" s="137">
        <f t="shared" si="1122"/>
        <v>0</v>
      </c>
      <c r="Z2441" s="99" t="str">
        <f t="shared" si="1128"/>
        <v>J=</v>
      </c>
      <c r="AA2441" s="94">
        <f t="shared" si="1129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23"/>
        <v>47318</v>
      </c>
      <c r="B2442" s="89">
        <f t="shared" si="1130"/>
        <v>0</v>
      </c>
      <c r="C2442" s="89">
        <f t="shared" si="1144"/>
        <v>3.1009221856947988E-9</v>
      </c>
      <c r="D2442" s="90">
        <f t="shared" si="1131"/>
        <v>7205.03</v>
      </c>
      <c r="E2442" s="91">
        <f t="shared" si="1146"/>
        <v>7245.38</v>
      </c>
      <c r="F2442" s="92">
        <f t="shared" si="1147"/>
        <v>47258</v>
      </c>
      <c r="G2442" s="93">
        <f t="shared" si="1132"/>
        <v>5.6002542668107669E-3</v>
      </c>
      <c r="H2442" s="94">
        <f t="shared" si="1133"/>
        <v>47319</v>
      </c>
      <c r="I2442" s="94">
        <f t="shared" si="1134"/>
        <v>47319</v>
      </c>
      <c r="J2442" s="95">
        <f t="shared" si="1124"/>
        <v>22</v>
      </c>
      <c r="K2442" s="95">
        <f t="shared" si="1145"/>
        <v>21</v>
      </c>
      <c r="L2442" s="8">
        <f t="shared" si="1135"/>
        <v>1.0053450100000001</v>
      </c>
      <c r="M2442" s="96">
        <f t="shared" si="1136"/>
        <v>1.0056002500000001</v>
      </c>
      <c r="N2442" s="96">
        <f t="shared" si="1137"/>
        <v>1.490146811650128</v>
      </c>
      <c r="O2442" s="89">
        <f t="shared" si="1138"/>
        <v>1.49811166</v>
      </c>
      <c r="P2442" s="89">
        <f t="shared" si="1139"/>
        <v>0</v>
      </c>
      <c r="Q2442" s="11">
        <f t="shared" si="1127"/>
        <v>0</v>
      </c>
      <c r="R2442" s="7">
        <f t="shared" si="1125"/>
        <v>0</v>
      </c>
      <c r="S2442" s="89">
        <f t="shared" si="1140"/>
        <v>0</v>
      </c>
      <c r="T2442" s="98">
        <f t="shared" si="1126"/>
        <v>8.5000000000000006E-2</v>
      </c>
      <c r="U2442" s="97">
        <f t="shared" si="1141"/>
        <v>248</v>
      </c>
      <c r="V2442" s="97">
        <v>252</v>
      </c>
      <c r="W2442" s="96">
        <f t="shared" si="1142"/>
        <v>1.0835959209999999</v>
      </c>
      <c r="X2442" s="89">
        <f t="shared" si="1143"/>
        <v>0</v>
      </c>
      <c r="Y2442" s="137">
        <f t="shared" ref="Y2442:Y2505" si="1148">IF(AND(Q2442&gt;0,Z2442&lt;&gt;"INCORPJ="),S2442+X2442,0)</f>
        <v>0</v>
      </c>
      <c r="Z2442" s="99" t="str">
        <f t="shared" si="1128"/>
        <v>J=</v>
      </c>
      <c r="AA2442" s="94">
        <f t="shared" si="1129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49">(A2442+1)</f>
        <v>47319</v>
      </c>
      <c r="B2443" s="89">
        <f t="shared" si="1130"/>
        <v>0</v>
      </c>
      <c r="C2443" s="89">
        <f t="shared" si="1144"/>
        <v>3.1009221856947988E-9</v>
      </c>
      <c r="D2443" s="90">
        <f t="shared" si="1131"/>
        <v>7205.03</v>
      </c>
      <c r="E2443" s="91">
        <f t="shared" si="1146"/>
        <v>7245.38</v>
      </c>
      <c r="F2443" s="92">
        <f t="shared" si="1147"/>
        <v>47258</v>
      </c>
      <c r="G2443" s="93">
        <f t="shared" si="1132"/>
        <v>5.6002542668107669E-3</v>
      </c>
      <c r="H2443" s="94">
        <f t="shared" si="1133"/>
        <v>47350</v>
      </c>
      <c r="I2443" s="94">
        <f t="shared" si="1134"/>
        <v>47319</v>
      </c>
      <c r="J2443" s="95">
        <f t="shared" ref="J2443:J2506" si="1150">IF(I2443=I2442,J2442,NETWORKDAYS(I2442,I2443,$AD$201:$AD$502)-1)</f>
        <v>22</v>
      </c>
      <c r="K2443" s="95">
        <f t="shared" si="1145"/>
        <v>22</v>
      </c>
      <c r="L2443" s="8">
        <f t="shared" si="1135"/>
        <v>1.0056002500000001</v>
      </c>
      <c r="M2443" s="96">
        <f t="shared" si="1136"/>
        <v>1.0056002500000001</v>
      </c>
      <c r="N2443" s="96">
        <f t="shared" si="1137"/>
        <v>1.490146811650128</v>
      </c>
      <c r="O2443" s="89">
        <f t="shared" si="1138"/>
        <v>1.4984919999999999</v>
      </c>
      <c r="P2443" s="89">
        <f t="shared" si="1139"/>
        <v>0</v>
      </c>
      <c r="Q2443" s="11">
        <f t="shared" si="1127"/>
        <v>0</v>
      </c>
      <c r="R2443" s="7">
        <f t="shared" ref="R2443:R2506" si="1151">IF(Q2443&gt;0,VLOOKUP($A2443,$AD$10:$AI$200,6),0)</f>
        <v>0</v>
      </c>
      <c r="S2443" s="89">
        <f t="shared" si="1140"/>
        <v>0</v>
      </c>
      <c r="T2443" s="98">
        <f t="shared" ref="T2443:T2506" si="1152">(T2442)</f>
        <v>8.5000000000000006E-2</v>
      </c>
      <c r="U2443" s="97">
        <f t="shared" si="1141"/>
        <v>249</v>
      </c>
      <c r="V2443" s="97">
        <v>252</v>
      </c>
      <c r="W2443" s="96">
        <f t="shared" si="1142"/>
        <v>1.0839467700000001</v>
      </c>
      <c r="X2443" s="89">
        <f t="shared" si="1143"/>
        <v>0</v>
      </c>
      <c r="Y2443" s="137">
        <f t="shared" si="1148"/>
        <v>0</v>
      </c>
      <c r="Z2443" s="99" t="str">
        <f t="shared" si="1128"/>
        <v>J=</v>
      </c>
      <c r="AA2443" s="94">
        <f t="shared" si="1129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49"/>
        <v>47320</v>
      </c>
      <c r="B2444" s="89">
        <f t="shared" si="1130"/>
        <v>0</v>
      </c>
      <c r="C2444" s="89">
        <f t="shared" si="1144"/>
        <v>3.1009221856947988E-9</v>
      </c>
      <c r="D2444" s="90">
        <f t="shared" si="1131"/>
        <v>7205.03</v>
      </c>
      <c r="E2444" s="91">
        <f t="shared" si="1146"/>
        <v>7245.38</v>
      </c>
      <c r="F2444" s="92">
        <f t="shared" si="1147"/>
        <v>47289</v>
      </c>
      <c r="G2444" s="93">
        <f t="shared" si="1132"/>
        <v>5.6002542668107669E-3</v>
      </c>
      <c r="H2444" s="94">
        <f t="shared" si="1133"/>
        <v>47350</v>
      </c>
      <c r="I2444" s="94">
        <f t="shared" si="1134"/>
        <v>47350</v>
      </c>
      <c r="J2444" s="95">
        <f t="shared" si="1150"/>
        <v>21</v>
      </c>
      <c r="K2444" s="95">
        <f t="shared" si="1145"/>
        <v>1</v>
      </c>
      <c r="L2444" s="8">
        <f t="shared" si="1135"/>
        <v>1.0002659700000001</v>
      </c>
      <c r="M2444" s="96">
        <f t="shared" si="1136"/>
        <v>1.0056002500000001</v>
      </c>
      <c r="N2444" s="96">
        <f t="shared" si="1137"/>
        <v>1.4984920063320717</v>
      </c>
      <c r="O2444" s="89">
        <f t="shared" si="1138"/>
        <v>1.49889056</v>
      </c>
      <c r="P2444" s="89">
        <f t="shared" si="1139"/>
        <v>0</v>
      </c>
      <c r="Q2444" s="11">
        <f t="shared" ref="Q2444:Q2507" si="1153">IF(VLOOKUP(A2444,AD$10:AK$200,8)=VLOOKUP(A2443,AD$10:AK$200,8),0,VLOOKUP(A2444,AD$10:AK$200,8))</f>
        <v>0</v>
      </c>
      <c r="R2444" s="7">
        <f t="shared" si="1151"/>
        <v>0</v>
      </c>
      <c r="S2444" s="89">
        <f t="shared" si="1140"/>
        <v>0</v>
      </c>
      <c r="T2444" s="98">
        <f t="shared" si="1152"/>
        <v>8.5000000000000006E-2</v>
      </c>
      <c r="U2444" s="97">
        <f t="shared" si="1141"/>
        <v>250</v>
      </c>
      <c r="V2444" s="97">
        <v>252</v>
      </c>
      <c r="W2444" s="96">
        <f t="shared" si="1142"/>
        <v>1.0842977330000001</v>
      </c>
      <c r="X2444" s="89">
        <f t="shared" si="1143"/>
        <v>0</v>
      </c>
      <c r="Y2444" s="137">
        <f t="shared" si="1148"/>
        <v>0</v>
      </c>
      <c r="Z2444" s="99" t="str">
        <f t="shared" ref="Z2444:Z2507" si="1154">IF($Q2443&gt;0,VLOOKUP($A2443,$AD$10:$AM$200,9),Z2443)</f>
        <v>J=</v>
      </c>
      <c r="AA2444" s="94">
        <f t="shared" ref="AA2444:AA2507" si="1155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49"/>
        <v>47321</v>
      </c>
      <c r="B2445" s="89">
        <f t="shared" si="1130"/>
        <v>0</v>
      </c>
      <c r="C2445" s="89">
        <f t="shared" si="1144"/>
        <v>3.1009221856947988E-9</v>
      </c>
      <c r="D2445" s="90">
        <f t="shared" si="1131"/>
        <v>7205.03</v>
      </c>
      <c r="E2445" s="91">
        <f t="shared" si="1146"/>
        <v>7245.38</v>
      </c>
      <c r="F2445" s="92">
        <f t="shared" si="1147"/>
        <v>47289</v>
      </c>
      <c r="G2445" s="93">
        <f t="shared" si="1132"/>
        <v>5.6002542668107669E-3</v>
      </c>
      <c r="H2445" s="94">
        <f t="shared" si="1133"/>
        <v>47350</v>
      </c>
      <c r="I2445" s="94">
        <f t="shared" si="1134"/>
        <v>47350</v>
      </c>
      <c r="J2445" s="95">
        <f t="shared" si="1150"/>
        <v>21</v>
      </c>
      <c r="K2445" s="95">
        <f t="shared" si="1145"/>
        <v>1</v>
      </c>
      <c r="L2445" s="8">
        <f t="shared" si="1135"/>
        <v>1.0002659700000001</v>
      </c>
      <c r="M2445" s="96">
        <f t="shared" si="1136"/>
        <v>1.0056002500000001</v>
      </c>
      <c r="N2445" s="96">
        <f t="shared" si="1137"/>
        <v>1.4984920063320717</v>
      </c>
      <c r="O2445" s="89">
        <f t="shared" si="1138"/>
        <v>1.49889056</v>
      </c>
      <c r="P2445" s="89">
        <f t="shared" si="1139"/>
        <v>0</v>
      </c>
      <c r="Q2445" s="11">
        <f t="shared" si="1153"/>
        <v>0</v>
      </c>
      <c r="R2445" s="7">
        <f t="shared" si="1151"/>
        <v>0</v>
      </c>
      <c r="S2445" s="89">
        <f t="shared" si="1140"/>
        <v>0</v>
      </c>
      <c r="T2445" s="98">
        <f t="shared" si="1152"/>
        <v>8.5000000000000006E-2</v>
      </c>
      <c r="U2445" s="97">
        <f t="shared" si="1141"/>
        <v>250</v>
      </c>
      <c r="V2445" s="97">
        <v>252</v>
      </c>
      <c r="W2445" s="96">
        <f t="shared" si="1142"/>
        <v>1.0842977330000001</v>
      </c>
      <c r="X2445" s="89">
        <f t="shared" si="1143"/>
        <v>0</v>
      </c>
      <c r="Y2445" s="137">
        <f t="shared" si="1148"/>
        <v>0</v>
      </c>
      <c r="Z2445" s="99" t="str">
        <f t="shared" si="1154"/>
        <v>J=</v>
      </c>
      <c r="AA2445" s="94">
        <f t="shared" si="1155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49"/>
        <v>47322</v>
      </c>
      <c r="B2446" s="89">
        <f t="shared" si="1130"/>
        <v>0</v>
      </c>
      <c r="C2446" s="89">
        <f t="shared" si="1144"/>
        <v>3.1009221856947988E-9</v>
      </c>
      <c r="D2446" s="90">
        <f t="shared" si="1131"/>
        <v>7205.03</v>
      </c>
      <c r="E2446" s="91">
        <f t="shared" si="1146"/>
        <v>7245.38</v>
      </c>
      <c r="F2446" s="92">
        <f t="shared" si="1147"/>
        <v>47289</v>
      </c>
      <c r="G2446" s="93">
        <f t="shared" si="1132"/>
        <v>5.6002542668107669E-3</v>
      </c>
      <c r="H2446" s="94">
        <f t="shared" si="1133"/>
        <v>47350</v>
      </c>
      <c r="I2446" s="94">
        <f t="shared" si="1134"/>
        <v>47350</v>
      </c>
      <c r="J2446" s="95">
        <f t="shared" si="1150"/>
        <v>21</v>
      </c>
      <c r="K2446" s="95">
        <f t="shared" si="1145"/>
        <v>1</v>
      </c>
      <c r="L2446" s="8">
        <f t="shared" si="1135"/>
        <v>1.0002659700000001</v>
      </c>
      <c r="M2446" s="96">
        <f t="shared" si="1136"/>
        <v>1.0056002500000001</v>
      </c>
      <c r="N2446" s="96">
        <f t="shared" si="1137"/>
        <v>1.4984920063320717</v>
      </c>
      <c r="O2446" s="89">
        <f t="shared" si="1138"/>
        <v>1.49889056</v>
      </c>
      <c r="P2446" s="89">
        <f t="shared" si="1139"/>
        <v>0</v>
      </c>
      <c r="Q2446" s="11">
        <f t="shared" si="1153"/>
        <v>0</v>
      </c>
      <c r="R2446" s="7">
        <f t="shared" si="1151"/>
        <v>0</v>
      </c>
      <c r="S2446" s="89">
        <f t="shared" si="1140"/>
        <v>0</v>
      </c>
      <c r="T2446" s="98">
        <f t="shared" si="1152"/>
        <v>8.5000000000000006E-2</v>
      </c>
      <c r="U2446" s="97">
        <f t="shared" si="1141"/>
        <v>250</v>
      </c>
      <c r="V2446" s="97">
        <v>252</v>
      </c>
      <c r="W2446" s="96">
        <f t="shared" si="1142"/>
        <v>1.0842977330000001</v>
      </c>
      <c r="X2446" s="89">
        <f t="shared" si="1143"/>
        <v>0</v>
      </c>
      <c r="Y2446" s="137">
        <f t="shared" si="1148"/>
        <v>0</v>
      </c>
      <c r="Z2446" s="99" t="str">
        <f t="shared" si="1154"/>
        <v>J=</v>
      </c>
      <c r="AA2446" s="94">
        <f t="shared" si="1155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49"/>
        <v>47323</v>
      </c>
      <c r="B2447" s="89">
        <f t="shared" si="1130"/>
        <v>0</v>
      </c>
      <c r="C2447" s="89">
        <f t="shared" si="1144"/>
        <v>3.1009221856947988E-9</v>
      </c>
      <c r="D2447" s="90">
        <f t="shared" si="1131"/>
        <v>7205.03</v>
      </c>
      <c r="E2447" s="91">
        <f t="shared" si="1146"/>
        <v>7245.38</v>
      </c>
      <c r="F2447" s="92">
        <f t="shared" si="1147"/>
        <v>47289</v>
      </c>
      <c r="G2447" s="93">
        <f t="shared" si="1132"/>
        <v>5.6002542668107669E-3</v>
      </c>
      <c r="H2447" s="94">
        <f t="shared" si="1133"/>
        <v>47350</v>
      </c>
      <c r="I2447" s="94">
        <f t="shared" si="1134"/>
        <v>47350</v>
      </c>
      <c r="J2447" s="95">
        <f t="shared" si="1150"/>
        <v>21</v>
      </c>
      <c r="K2447" s="95">
        <f t="shared" si="1145"/>
        <v>2</v>
      </c>
      <c r="L2447" s="8">
        <f t="shared" si="1135"/>
        <v>1.0005320099999999</v>
      </c>
      <c r="M2447" s="96">
        <f t="shared" si="1136"/>
        <v>1.0056002500000001</v>
      </c>
      <c r="N2447" s="96">
        <f t="shared" si="1137"/>
        <v>1.4984920063320717</v>
      </c>
      <c r="O2447" s="89">
        <f t="shared" si="1138"/>
        <v>1.4992892099999999</v>
      </c>
      <c r="P2447" s="89">
        <f t="shared" si="1139"/>
        <v>0</v>
      </c>
      <c r="Q2447" s="11">
        <f t="shared" si="1153"/>
        <v>0</v>
      </c>
      <c r="R2447" s="7">
        <f t="shared" si="1151"/>
        <v>0</v>
      </c>
      <c r="S2447" s="89">
        <f t="shared" si="1140"/>
        <v>0</v>
      </c>
      <c r="T2447" s="98">
        <f t="shared" si="1152"/>
        <v>8.5000000000000006E-2</v>
      </c>
      <c r="U2447" s="97">
        <f t="shared" si="1141"/>
        <v>251</v>
      </c>
      <c r="V2447" s="97">
        <v>252</v>
      </c>
      <c r="W2447" s="96">
        <f t="shared" si="1142"/>
        <v>1.08464881</v>
      </c>
      <c r="X2447" s="89">
        <f t="shared" si="1143"/>
        <v>0</v>
      </c>
      <c r="Y2447" s="137">
        <f t="shared" si="1148"/>
        <v>0</v>
      </c>
      <c r="Z2447" s="99" t="str">
        <f t="shared" si="1154"/>
        <v>J=</v>
      </c>
      <c r="AA2447" s="94">
        <f t="shared" si="1155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49"/>
        <v>47324</v>
      </c>
      <c r="B2448" s="89">
        <f t="shared" si="1130"/>
        <v>0</v>
      </c>
      <c r="C2448" s="89">
        <f t="shared" si="1144"/>
        <v>3.1009221856947988E-9</v>
      </c>
      <c r="D2448" s="90">
        <f t="shared" si="1131"/>
        <v>7205.03</v>
      </c>
      <c r="E2448" s="91">
        <f t="shared" si="1146"/>
        <v>7245.38</v>
      </c>
      <c r="F2448" s="92">
        <f t="shared" si="1147"/>
        <v>47289</v>
      </c>
      <c r="G2448" s="93">
        <f t="shared" si="1132"/>
        <v>5.6002542668107669E-3</v>
      </c>
      <c r="H2448" s="94">
        <f t="shared" si="1133"/>
        <v>47350</v>
      </c>
      <c r="I2448" s="94">
        <f t="shared" si="1134"/>
        <v>47350</v>
      </c>
      <c r="J2448" s="95">
        <f t="shared" si="1150"/>
        <v>21</v>
      </c>
      <c r="K2448" s="95">
        <f t="shared" si="1145"/>
        <v>3</v>
      </c>
      <c r="L2448" s="8">
        <f t="shared" si="1135"/>
        <v>1.00079812</v>
      </c>
      <c r="M2448" s="96">
        <f t="shared" si="1136"/>
        <v>1.0056002500000001</v>
      </c>
      <c r="N2448" s="96">
        <f t="shared" si="1137"/>
        <v>1.4984920063320717</v>
      </c>
      <c r="O2448" s="89">
        <f t="shared" si="1138"/>
        <v>1.49968798</v>
      </c>
      <c r="P2448" s="89">
        <f t="shared" si="1139"/>
        <v>0</v>
      </c>
      <c r="Q2448" s="11">
        <f t="shared" si="1153"/>
        <v>0</v>
      </c>
      <c r="R2448" s="7">
        <f t="shared" si="1151"/>
        <v>0</v>
      </c>
      <c r="S2448" s="89">
        <f t="shared" si="1140"/>
        <v>0</v>
      </c>
      <c r="T2448" s="98">
        <f t="shared" si="1152"/>
        <v>8.5000000000000006E-2</v>
      </c>
      <c r="U2448" s="97">
        <f t="shared" si="1141"/>
        <v>252</v>
      </c>
      <c r="V2448" s="97">
        <v>252</v>
      </c>
      <c r="W2448" s="96">
        <f t="shared" si="1142"/>
        <v>1.085</v>
      </c>
      <c r="X2448" s="89">
        <f t="shared" si="1143"/>
        <v>0</v>
      </c>
      <c r="Y2448" s="137">
        <f t="shared" si="1148"/>
        <v>0</v>
      </c>
      <c r="Z2448" s="99" t="str">
        <f t="shared" si="1154"/>
        <v>J=</v>
      </c>
      <c r="AA2448" s="94">
        <f t="shared" si="1155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49"/>
        <v>47325</v>
      </c>
      <c r="B2449" s="89">
        <f t="shared" si="1130"/>
        <v>0</v>
      </c>
      <c r="C2449" s="89">
        <f t="shared" si="1144"/>
        <v>3.1009221856947988E-9</v>
      </c>
      <c r="D2449" s="90">
        <f t="shared" si="1131"/>
        <v>7205.03</v>
      </c>
      <c r="E2449" s="91">
        <f t="shared" si="1146"/>
        <v>7245.38</v>
      </c>
      <c r="F2449" s="92">
        <f t="shared" si="1147"/>
        <v>47289</v>
      </c>
      <c r="G2449" s="93">
        <f t="shared" si="1132"/>
        <v>5.6002542668107669E-3</v>
      </c>
      <c r="H2449" s="94">
        <f t="shared" si="1133"/>
        <v>47350</v>
      </c>
      <c r="I2449" s="94">
        <f t="shared" si="1134"/>
        <v>47350</v>
      </c>
      <c r="J2449" s="95">
        <f t="shared" si="1150"/>
        <v>21</v>
      </c>
      <c r="K2449" s="95">
        <f t="shared" si="1145"/>
        <v>4</v>
      </c>
      <c r="L2449" s="8">
        <f t="shared" si="1135"/>
        <v>1.0010642999999999</v>
      </c>
      <c r="M2449" s="96">
        <f t="shared" si="1136"/>
        <v>1.0056002500000001</v>
      </c>
      <c r="N2449" s="96">
        <f t="shared" si="1137"/>
        <v>1.4984920063320717</v>
      </c>
      <c r="O2449" s="89">
        <f t="shared" si="1138"/>
        <v>1.50008685</v>
      </c>
      <c r="P2449" s="89">
        <f t="shared" si="1139"/>
        <v>0</v>
      </c>
      <c r="Q2449" s="11">
        <f t="shared" si="1153"/>
        <v>0</v>
      </c>
      <c r="R2449" s="7">
        <f t="shared" si="1151"/>
        <v>0</v>
      </c>
      <c r="S2449" s="89">
        <f t="shared" si="1140"/>
        <v>0</v>
      </c>
      <c r="T2449" s="98">
        <f t="shared" si="1152"/>
        <v>8.5000000000000006E-2</v>
      </c>
      <c r="U2449" s="97">
        <f t="shared" si="1141"/>
        <v>253</v>
      </c>
      <c r="V2449" s="97">
        <v>252</v>
      </c>
      <c r="W2449" s="96">
        <f t="shared" si="1142"/>
        <v>1.085351304</v>
      </c>
      <c r="X2449" s="89">
        <f t="shared" si="1143"/>
        <v>0</v>
      </c>
      <c r="Y2449" s="137">
        <f t="shared" si="1148"/>
        <v>0</v>
      </c>
      <c r="Z2449" s="99" t="str">
        <f t="shared" si="1154"/>
        <v>J=</v>
      </c>
      <c r="AA2449" s="94">
        <f t="shared" si="1155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49"/>
        <v>47326</v>
      </c>
      <c r="B2450" s="89">
        <f t="shared" si="1130"/>
        <v>0</v>
      </c>
      <c r="C2450" s="89">
        <f t="shared" si="1144"/>
        <v>3.1009221856947988E-9</v>
      </c>
      <c r="D2450" s="90">
        <f t="shared" si="1131"/>
        <v>7205.03</v>
      </c>
      <c r="E2450" s="91">
        <f t="shared" si="1146"/>
        <v>7245.38</v>
      </c>
      <c r="F2450" s="92">
        <f t="shared" si="1147"/>
        <v>47289</v>
      </c>
      <c r="G2450" s="93">
        <f t="shared" si="1132"/>
        <v>5.6002542668107669E-3</v>
      </c>
      <c r="H2450" s="94">
        <f t="shared" si="1133"/>
        <v>47350</v>
      </c>
      <c r="I2450" s="94">
        <f t="shared" si="1134"/>
        <v>47350</v>
      </c>
      <c r="J2450" s="95">
        <f t="shared" si="1150"/>
        <v>21</v>
      </c>
      <c r="K2450" s="95">
        <f t="shared" si="1145"/>
        <v>5</v>
      </c>
      <c r="L2450" s="8">
        <f t="shared" si="1135"/>
        <v>1.00133055</v>
      </c>
      <c r="M2450" s="96">
        <f t="shared" si="1136"/>
        <v>1.0056002500000001</v>
      </c>
      <c r="N2450" s="96">
        <f t="shared" si="1137"/>
        <v>1.4984920063320717</v>
      </c>
      <c r="O2450" s="89">
        <f t="shared" si="1138"/>
        <v>1.50048582</v>
      </c>
      <c r="P2450" s="89">
        <f t="shared" si="1139"/>
        <v>0</v>
      </c>
      <c r="Q2450" s="11">
        <f t="shared" si="1153"/>
        <v>0</v>
      </c>
      <c r="R2450" s="7">
        <f t="shared" si="1151"/>
        <v>0</v>
      </c>
      <c r="S2450" s="89">
        <f t="shared" si="1140"/>
        <v>0</v>
      </c>
      <c r="T2450" s="98">
        <f t="shared" si="1152"/>
        <v>8.5000000000000006E-2</v>
      </c>
      <c r="U2450" s="97">
        <f t="shared" si="1141"/>
        <v>254</v>
      </c>
      <c r="V2450" s="97">
        <v>252</v>
      </c>
      <c r="W2450" s="96">
        <f t="shared" si="1142"/>
        <v>1.085702722</v>
      </c>
      <c r="X2450" s="89">
        <f t="shared" si="1143"/>
        <v>0</v>
      </c>
      <c r="Y2450" s="137">
        <f t="shared" si="1148"/>
        <v>0</v>
      </c>
      <c r="Z2450" s="99" t="str">
        <f t="shared" si="1154"/>
        <v>J=</v>
      </c>
      <c r="AA2450" s="94">
        <f t="shared" si="1155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49"/>
        <v>47327</v>
      </c>
      <c r="B2451" s="89">
        <f t="shared" si="1130"/>
        <v>0</v>
      </c>
      <c r="C2451" s="89">
        <f t="shared" si="1144"/>
        <v>3.1009221856947988E-9</v>
      </c>
      <c r="D2451" s="90">
        <f t="shared" si="1131"/>
        <v>7205.03</v>
      </c>
      <c r="E2451" s="91">
        <f t="shared" si="1146"/>
        <v>7245.38</v>
      </c>
      <c r="F2451" s="92">
        <f t="shared" si="1147"/>
        <v>47289</v>
      </c>
      <c r="G2451" s="93">
        <f t="shared" si="1132"/>
        <v>5.6002542668107669E-3</v>
      </c>
      <c r="H2451" s="94">
        <f t="shared" si="1133"/>
        <v>47350</v>
      </c>
      <c r="I2451" s="94">
        <f t="shared" si="1134"/>
        <v>47350</v>
      </c>
      <c r="J2451" s="95">
        <f t="shared" si="1150"/>
        <v>21</v>
      </c>
      <c r="K2451" s="95">
        <f t="shared" si="1145"/>
        <v>6</v>
      </c>
      <c r="L2451" s="8">
        <f t="shared" si="1135"/>
        <v>1.0015968799999999</v>
      </c>
      <c r="M2451" s="96">
        <f t="shared" si="1136"/>
        <v>1.0056002500000001</v>
      </c>
      <c r="N2451" s="96">
        <f t="shared" si="1137"/>
        <v>1.4984920063320717</v>
      </c>
      <c r="O2451" s="89">
        <f t="shared" si="1138"/>
        <v>1.5008849099999999</v>
      </c>
      <c r="P2451" s="89">
        <f t="shared" si="1139"/>
        <v>0</v>
      </c>
      <c r="Q2451" s="11">
        <f t="shared" si="1153"/>
        <v>0</v>
      </c>
      <c r="R2451" s="7">
        <f t="shared" si="1151"/>
        <v>0</v>
      </c>
      <c r="S2451" s="89">
        <f t="shared" si="1140"/>
        <v>0</v>
      </c>
      <c r="T2451" s="98">
        <f t="shared" si="1152"/>
        <v>8.5000000000000006E-2</v>
      </c>
      <c r="U2451" s="97">
        <f t="shared" si="1141"/>
        <v>255</v>
      </c>
      <c r="V2451" s="97">
        <v>252</v>
      </c>
      <c r="W2451" s="96">
        <f t="shared" si="1142"/>
        <v>1.0860542529999999</v>
      </c>
      <c r="X2451" s="89">
        <f t="shared" si="1143"/>
        <v>0</v>
      </c>
      <c r="Y2451" s="137">
        <f t="shared" si="1148"/>
        <v>0</v>
      </c>
      <c r="Z2451" s="99" t="str">
        <f t="shared" si="1154"/>
        <v>J=</v>
      </c>
      <c r="AA2451" s="94">
        <f t="shared" si="1155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49"/>
        <v>47328</v>
      </c>
      <c r="B2452" s="89">
        <f t="shared" si="1130"/>
        <v>0</v>
      </c>
      <c r="C2452" s="89">
        <f t="shared" si="1144"/>
        <v>3.1009221856947988E-9</v>
      </c>
      <c r="D2452" s="90">
        <f t="shared" si="1131"/>
        <v>7205.03</v>
      </c>
      <c r="E2452" s="91">
        <f t="shared" si="1146"/>
        <v>7245.38</v>
      </c>
      <c r="F2452" s="92">
        <f t="shared" si="1147"/>
        <v>47289</v>
      </c>
      <c r="G2452" s="93">
        <f t="shared" si="1132"/>
        <v>5.6002542668107669E-3</v>
      </c>
      <c r="H2452" s="94">
        <f t="shared" si="1133"/>
        <v>47350</v>
      </c>
      <c r="I2452" s="94">
        <f t="shared" si="1134"/>
        <v>47350</v>
      </c>
      <c r="J2452" s="95">
        <f t="shared" si="1150"/>
        <v>21</v>
      </c>
      <c r="K2452" s="95">
        <f t="shared" si="1145"/>
        <v>6</v>
      </c>
      <c r="L2452" s="8">
        <f t="shared" si="1135"/>
        <v>1.0015968799999999</v>
      </c>
      <c r="M2452" s="96">
        <f t="shared" si="1136"/>
        <v>1.0056002500000001</v>
      </c>
      <c r="N2452" s="96">
        <f t="shared" si="1137"/>
        <v>1.4984920063320717</v>
      </c>
      <c r="O2452" s="89">
        <f t="shared" si="1138"/>
        <v>1.5008849099999999</v>
      </c>
      <c r="P2452" s="89">
        <f t="shared" si="1139"/>
        <v>0</v>
      </c>
      <c r="Q2452" s="11">
        <f t="shared" si="1153"/>
        <v>0</v>
      </c>
      <c r="R2452" s="7">
        <f t="shared" si="1151"/>
        <v>0</v>
      </c>
      <c r="S2452" s="89">
        <f t="shared" si="1140"/>
        <v>0</v>
      </c>
      <c r="T2452" s="98">
        <f t="shared" si="1152"/>
        <v>8.5000000000000006E-2</v>
      </c>
      <c r="U2452" s="97">
        <f t="shared" si="1141"/>
        <v>255</v>
      </c>
      <c r="V2452" s="97">
        <v>252</v>
      </c>
      <c r="W2452" s="96">
        <f t="shared" si="1142"/>
        <v>1.0860542529999999</v>
      </c>
      <c r="X2452" s="89">
        <f t="shared" si="1143"/>
        <v>0</v>
      </c>
      <c r="Y2452" s="137">
        <f t="shared" si="1148"/>
        <v>0</v>
      </c>
      <c r="Z2452" s="99" t="str">
        <f t="shared" si="1154"/>
        <v>J=</v>
      </c>
      <c r="AA2452" s="94">
        <f t="shared" si="1155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49"/>
        <v>47329</v>
      </c>
      <c r="B2453" s="89">
        <f t="shared" si="1130"/>
        <v>0</v>
      </c>
      <c r="C2453" s="89">
        <f t="shared" si="1144"/>
        <v>3.1009221856947988E-9</v>
      </c>
      <c r="D2453" s="90">
        <f t="shared" si="1131"/>
        <v>7205.03</v>
      </c>
      <c r="E2453" s="91">
        <f t="shared" si="1146"/>
        <v>7245.38</v>
      </c>
      <c r="F2453" s="92">
        <f t="shared" si="1147"/>
        <v>47289</v>
      </c>
      <c r="G2453" s="93">
        <f t="shared" si="1132"/>
        <v>5.6002542668107669E-3</v>
      </c>
      <c r="H2453" s="94">
        <f t="shared" si="1133"/>
        <v>47350</v>
      </c>
      <c r="I2453" s="94">
        <f t="shared" si="1134"/>
        <v>47350</v>
      </c>
      <c r="J2453" s="95">
        <f t="shared" si="1150"/>
        <v>21</v>
      </c>
      <c r="K2453" s="95">
        <f t="shared" si="1145"/>
        <v>6</v>
      </c>
      <c r="L2453" s="8">
        <f t="shared" si="1135"/>
        <v>1.0015968799999999</v>
      </c>
      <c r="M2453" s="96">
        <f t="shared" si="1136"/>
        <v>1.0056002500000001</v>
      </c>
      <c r="N2453" s="96">
        <f t="shared" si="1137"/>
        <v>1.4984920063320717</v>
      </c>
      <c r="O2453" s="89">
        <f t="shared" si="1138"/>
        <v>1.5008849099999999</v>
      </c>
      <c r="P2453" s="89">
        <f t="shared" si="1139"/>
        <v>0</v>
      </c>
      <c r="Q2453" s="11">
        <f t="shared" si="1153"/>
        <v>0</v>
      </c>
      <c r="R2453" s="7">
        <f t="shared" si="1151"/>
        <v>0</v>
      </c>
      <c r="S2453" s="89">
        <f t="shared" si="1140"/>
        <v>0</v>
      </c>
      <c r="T2453" s="98">
        <f t="shared" si="1152"/>
        <v>8.5000000000000006E-2</v>
      </c>
      <c r="U2453" s="97">
        <f t="shared" si="1141"/>
        <v>255</v>
      </c>
      <c r="V2453" s="97">
        <v>252</v>
      </c>
      <c r="W2453" s="96">
        <f t="shared" si="1142"/>
        <v>1.0860542529999999</v>
      </c>
      <c r="X2453" s="89">
        <f t="shared" si="1143"/>
        <v>0</v>
      </c>
      <c r="Y2453" s="137">
        <f t="shared" si="1148"/>
        <v>0</v>
      </c>
      <c r="Z2453" s="99" t="str">
        <f t="shared" si="1154"/>
        <v>J=</v>
      </c>
      <c r="AA2453" s="94">
        <f t="shared" si="1155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49"/>
        <v>47330</v>
      </c>
      <c r="B2454" s="89">
        <f t="shared" si="1130"/>
        <v>0</v>
      </c>
      <c r="C2454" s="89">
        <f t="shared" si="1144"/>
        <v>3.1009221856947988E-9</v>
      </c>
      <c r="D2454" s="90">
        <f t="shared" si="1131"/>
        <v>7205.03</v>
      </c>
      <c r="E2454" s="91">
        <f t="shared" si="1146"/>
        <v>7245.38</v>
      </c>
      <c r="F2454" s="92">
        <f t="shared" si="1147"/>
        <v>47289</v>
      </c>
      <c r="G2454" s="93">
        <f t="shared" si="1132"/>
        <v>5.6002542668107669E-3</v>
      </c>
      <c r="H2454" s="94">
        <f t="shared" si="1133"/>
        <v>47350</v>
      </c>
      <c r="I2454" s="94">
        <f t="shared" si="1134"/>
        <v>47350</v>
      </c>
      <c r="J2454" s="95">
        <f t="shared" si="1150"/>
        <v>21</v>
      </c>
      <c r="K2454" s="95">
        <f t="shared" si="1145"/>
        <v>7</v>
      </c>
      <c r="L2454" s="8">
        <f t="shared" si="1135"/>
        <v>1.0018632700000001</v>
      </c>
      <c r="M2454" s="96">
        <f t="shared" si="1136"/>
        <v>1.0056002500000001</v>
      </c>
      <c r="N2454" s="96">
        <f t="shared" si="1137"/>
        <v>1.4984920063320717</v>
      </c>
      <c r="O2454" s="89">
        <f t="shared" si="1138"/>
        <v>1.5012840999999999</v>
      </c>
      <c r="P2454" s="89">
        <f t="shared" si="1139"/>
        <v>0</v>
      </c>
      <c r="Q2454" s="11">
        <f t="shared" si="1153"/>
        <v>0</v>
      </c>
      <c r="R2454" s="7">
        <f t="shared" si="1151"/>
        <v>0</v>
      </c>
      <c r="S2454" s="89">
        <f t="shared" si="1140"/>
        <v>0</v>
      </c>
      <c r="T2454" s="98">
        <f t="shared" si="1152"/>
        <v>8.5000000000000006E-2</v>
      </c>
      <c r="U2454" s="97">
        <f t="shared" si="1141"/>
        <v>256</v>
      </c>
      <c r="V2454" s="97">
        <v>252</v>
      </c>
      <c r="W2454" s="96">
        <f t="shared" si="1142"/>
        <v>1.0864058990000001</v>
      </c>
      <c r="X2454" s="89">
        <f t="shared" si="1143"/>
        <v>0</v>
      </c>
      <c r="Y2454" s="137">
        <f t="shared" si="1148"/>
        <v>0</v>
      </c>
      <c r="Z2454" s="99" t="str">
        <f t="shared" si="1154"/>
        <v>J=</v>
      </c>
      <c r="AA2454" s="94">
        <f t="shared" si="1155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49"/>
        <v>47331</v>
      </c>
      <c r="B2455" s="89">
        <f t="shared" si="1130"/>
        <v>0</v>
      </c>
      <c r="C2455" s="89">
        <f t="shared" si="1144"/>
        <v>3.1009221856947988E-9</v>
      </c>
      <c r="D2455" s="90">
        <f t="shared" si="1131"/>
        <v>7205.03</v>
      </c>
      <c r="E2455" s="91">
        <f t="shared" si="1146"/>
        <v>7245.38</v>
      </c>
      <c r="F2455" s="92">
        <f t="shared" si="1147"/>
        <v>47289</v>
      </c>
      <c r="G2455" s="93">
        <f t="shared" si="1132"/>
        <v>5.6002542668107669E-3</v>
      </c>
      <c r="H2455" s="94">
        <f t="shared" si="1133"/>
        <v>47350</v>
      </c>
      <c r="I2455" s="94">
        <f t="shared" si="1134"/>
        <v>47350</v>
      </c>
      <c r="J2455" s="95">
        <f t="shared" si="1150"/>
        <v>21</v>
      </c>
      <c r="K2455" s="95">
        <f t="shared" si="1145"/>
        <v>8</v>
      </c>
      <c r="L2455" s="8">
        <f t="shared" si="1135"/>
        <v>1.00212974</v>
      </c>
      <c r="M2455" s="96">
        <f t="shared" si="1136"/>
        <v>1.0056002500000001</v>
      </c>
      <c r="N2455" s="96">
        <f t="shared" si="1137"/>
        <v>1.4984920063320717</v>
      </c>
      <c r="O2455" s="89">
        <f t="shared" si="1138"/>
        <v>1.5016833999999999</v>
      </c>
      <c r="P2455" s="89">
        <f t="shared" si="1139"/>
        <v>0</v>
      </c>
      <c r="Q2455" s="11">
        <f t="shared" si="1153"/>
        <v>0</v>
      </c>
      <c r="R2455" s="7">
        <f t="shared" si="1151"/>
        <v>0</v>
      </c>
      <c r="S2455" s="89">
        <f t="shared" si="1140"/>
        <v>0</v>
      </c>
      <c r="T2455" s="98">
        <f t="shared" si="1152"/>
        <v>8.5000000000000006E-2</v>
      </c>
      <c r="U2455" s="97">
        <f t="shared" si="1141"/>
        <v>257</v>
      </c>
      <c r="V2455" s="97">
        <v>252</v>
      </c>
      <c r="W2455" s="96">
        <f t="shared" si="1142"/>
        <v>1.086757658</v>
      </c>
      <c r="X2455" s="89">
        <f t="shared" si="1143"/>
        <v>0</v>
      </c>
      <c r="Y2455" s="137">
        <f t="shared" si="1148"/>
        <v>0</v>
      </c>
      <c r="Z2455" s="99" t="str">
        <f t="shared" si="1154"/>
        <v>J=</v>
      </c>
      <c r="AA2455" s="94">
        <f t="shared" si="1155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49"/>
        <v>47332</v>
      </c>
      <c r="B2456" s="89">
        <f t="shared" si="1130"/>
        <v>0</v>
      </c>
      <c r="C2456" s="89">
        <f t="shared" si="1144"/>
        <v>3.1009221856947988E-9</v>
      </c>
      <c r="D2456" s="90">
        <f t="shared" si="1131"/>
        <v>7205.03</v>
      </c>
      <c r="E2456" s="91">
        <f t="shared" si="1146"/>
        <v>7245.38</v>
      </c>
      <c r="F2456" s="92">
        <f t="shared" si="1147"/>
        <v>47289</v>
      </c>
      <c r="G2456" s="93">
        <f t="shared" si="1132"/>
        <v>5.6002542668107669E-3</v>
      </c>
      <c r="H2456" s="94">
        <f t="shared" si="1133"/>
        <v>47350</v>
      </c>
      <c r="I2456" s="94">
        <f t="shared" si="1134"/>
        <v>47350</v>
      </c>
      <c r="J2456" s="95">
        <f t="shared" si="1150"/>
        <v>21</v>
      </c>
      <c r="K2456" s="95">
        <f t="shared" si="1145"/>
        <v>9</v>
      </c>
      <c r="L2456" s="8">
        <f t="shared" si="1135"/>
        <v>1.00239627</v>
      </c>
      <c r="M2456" s="96">
        <f t="shared" si="1136"/>
        <v>1.0056002500000001</v>
      </c>
      <c r="N2456" s="96">
        <f t="shared" si="1137"/>
        <v>1.4984920063320717</v>
      </c>
      <c r="O2456" s="89">
        <f t="shared" si="1138"/>
        <v>1.50208279</v>
      </c>
      <c r="P2456" s="89">
        <f t="shared" si="1139"/>
        <v>0</v>
      </c>
      <c r="Q2456" s="11">
        <f t="shared" si="1153"/>
        <v>0</v>
      </c>
      <c r="R2456" s="7">
        <f t="shared" si="1151"/>
        <v>0</v>
      </c>
      <c r="S2456" s="89">
        <f t="shared" si="1140"/>
        <v>0</v>
      </c>
      <c r="T2456" s="98">
        <f t="shared" si="1152"/>
        <v>8.5000000000000006E-2</v>
      </c>
      <c r="U2456" s="97">
        <f t="shared" si="1141"/>
        <v>258</v>
      </c>
      <c r="V2456" s="97">
        <v>252</v>
      </c>
      <c r="W2456" s="96">
        <f t="shared" si="1142"/>
        <v>1.0871095310000001</v>
      </c>
      <c r="X2456" s="89">
        <f t="shared" si="1143"/>
        <v>0</v>
      </c>
      <c r="Y2456" s="137">
        <f t="shared" si="1148"/>
        <v>0</v>
      </c>
      <c r="Z2456" s="99" t="str">
        <f t="shared" si="1154"/>
        <v>J=</v>
      </c>
      <c r="AA2456" s="94">
        <f t="shared" si="1155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49"/>
        <v>47333</v>
      </c>
      <c r="B2457" s="89">
        <f t="shared" si="1130"/>
        <v>0</v>
      </c>
      <c r="C2457" s="89">
        <f t="shared" si="1144"/>
        <v>3.1009221856947988E-9</v>
      </c>
      <c r="D2457" s="90">
        <f t="shared" si="1131"/>
        <v>7205.03</v>
      </c>
      <c r="E2457" s="91">
        <f t="shared" si="1146"/>
        <v>7245.38</v>
      </c>
      <c r="F2457" s="92">
        <f t="shared" si="1147"/>
        <v>47289</v>
      </c>
      <c r="G2457" s="93">
        <f t="shared" si="1132"/>
        <v>5.6002542668107669E-3</v>
      </c>
      <c r="H2457" s="94">
        <f t="shared" si="1133"/>
        <v>47350</v>
      </c>
      <c r="I2457" s="94">
        <f t="shared" si="1134"/>
        <v>47350</v>
      </c>
      <c r="J2457" s="95">
        <f t="shared" si="1150"/>
        <v>21</v>
      </c>
      <c r="K2457" s="95">
        <f t="shared" si="1145"/>
        <v>10</v>
      </c>
      <c r="L2457" s="8">
        <f t="shared" si="1135"/>
        <v>1.0026628799999999</v>
      </c>
      <c r="M2457" s="96">
        <f t="shared" si="1136"/>
        <v>1.0056002500000001</v>
      </c>
      <c r="N2457" s="96">
        <f t="shared" si="1137"/>
        <v>1.4984920063320717</v>
      </c>
      <c r="O2457" s="89">
        <f t="shared" si="1138"/>
        <v>1.50248231</v>
      </c>
      <c r="P2457" s="89">
        <f t="shared" si="1139"/>
        <v>0</v>
      </c>
      <c r="Q2457" s="11">
        <f t="shared" si="1153"/>
        <v>0</v>
      </c>
      <c r="R2457" s="7">
        <f t="shared" si="1151"/>
        <v>0</v>
      </c>
      <c r="S2457" s="89">
        <f t="shared" si="1140"/>
        <v>0</v>
      </c>
      <c r="T2457" s="98">
        <f t="shared" si="1152"/>
        <v>8.5000000000000006E-2</v>
      </c>
      <c r="U2457" s="97">
        <f t="shared" si="1141"/>
        <v>259</v>
      </c>
      <c r="V2457" s="97">
        <v>252</v>
      </c>
      <c r="W2457" s="96">
        <f t="shared" si="1142"/>
        <v>1.087461518</v>
      </c>
      <c r="X2457" s="89">
        <f t="shared" si="1143"/>
        <v>0</v>
      </c>
      <c r="Y2457" s="137">
        <f t="shared" si="1148"/>
        <v>0</v>
      </c>
      <c r="Z2457" s="99" t="str">
        <f t="shared" si="1154"/>
        <v>J=</v>
      </c>
      <c r="AA2457" s="94">
        <f t="shared" si="1155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49"/>
        <v>47334</v>
      </c>
      <c r="B2458" s="89">
        <f t="shared" si="1130"/>
        <v>0</v>
      </c>
      <c r="C2458" s="89">
        <f t="shared" si="1144"/>
        <v>3.1009221856947988E-9</v>
      </c>
      <c r="D2458" s="90">
        <f t="shared" si="1131"/>
        <v>7205.03</v>
      </c>
      <c r="E2458" s="91">
        <f t="shared" si="1146"/>
        <v>7245.38</v>
      </c>
      <c r="F2458" s="92">
        <f t="shared" si="1147"/>
        <v>47289</v>
      </c>
      <c r="G2458" s="93">
        <f t="shared" si="1132"/>
        <v>5.6002542668107669E-3</v>
      </c>
      <c r="H2458" s="94">
        <f t="shared" si="1133"/>
        <v>47350</v>
      </c>
      <c r="I2458" s="94">
        <f t="shared" si="1134"/>
        <v>47350</v>
      </c>
      <c r="J2458" s="95">
        <f t="shared" si="1150"/>
        <v>21</v>
      </c>
      <c r="K2458" s="95">
        <f t="shared" si="1145"/>
        <v>11</v>
      </c>
      <c r="L2458" s="8">
        <f t="shared" si="1135"/>
        <v>1.0029295600000001</v>
      </c>
      <c r="M2458" s="96">
        <f t="shared" si="1136"/>
        <v>1.0056002500000001</v>
      </c>
      <c r="N2458" s="96">
        <f t="shared" si="1137"/>
        <v>1.4984920063320717</v>
      </c>
      <c r="O2458" s="89">
        <f t="shared" si="1138"/>
        <v>1.5028819200000001</v>
      </c>
      <c r="P2458" s="89">
        <f t="shared" si="1139"/>
        <v>0</v>
      </c>
      <c r="Q2458" s="11">
        <f t="shared" si="1153"/>
        <v>0</v>
      </c>
      <c r="R2458" s="7">
        <f t="shared" si="1151"/>
        <v>0</v>
      </c>
      <c r="S2458" s="89">
        <f t="shared" si="1140"/>
        <v>0</v>
      </c>
      <c r="T2458" s="98">
        <f t="shared" si="1152"/>
        <v>8.5000000000000006E-2</v>
      </c>
      <c r="U2458" s="97">
        <f t="shared" si="1141"/>
        <v>260</v>
      </c>
      <c r="V2458" s="97">
        <v>252</v>
      </c>
      <c r="W2458" s="96">
        <f t="shared" si="1142"/>
        <v>1.0878136190000001</v>
      </c>
      <c r="X2458" s="89">
        <f t="shared" si="1143"/>
        <v>0</v>
      </c>
      <c r="Y2458" s="137">
        <f t="shared" si="1148"/>
        <v>0</v>
      </c>
      <c r="Z2458" s="99" t="str">
        <f t="shared" si="1154"/>
        <v>J=</v>
      </c>
      <c r="AA2458" s="94">
        <f t="shared" si="1155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49"/>
        <v>47335</v>
      </c>
      <c r="B2459" s="89">
        <f t="shared" si="1130"/>
        <v>0</v>
      </c>
      <c r="C2459" s="89">
        <f t="shared" si="1144"/>
        <v>3.1009221856947988E-9</v>
      </c>
      <c r="D2459" s="90">
        <f t="shared" si="1131"/>
        <v>7205.03</v>
      </c>
      <c r="E2459" s="91">
        <f t="shared" si="1146"/>
        <v>7245.38</v>
      </c>
      <c r="F2459" s="92">
        <f t="shared" si="1147"/>
        <v>47289</v>
      </c>
      <c r="G2459" s="93">
        <f t="shared" si="1132"/>
        <v>5.6002542668107669E-3</v>
      </c>
      <c r="H2459" s="94">
        <f t="shared" si="1133"/>
        <v>47350</v>
      </c>
      <c r="I2459" s="94">
        <f t="shared" si="1134"/>
        <v>47350</v>
      </c>
      <c r="J2459" s="95">
        <f t="shared" si="1150"/>
        <v>21</v>
      </c>
      <c r="K2459" s="95">
        <f t="shared" si="1145"/>
        <v>11</v>
      </c>
      <c r="L2459" s="8">
        <f t="shared" si="1135"/>
        <v>1.0029295600000001</v>
      </c>
      <c r="M2459" s="96">
        <f t="shared" si="1136"/>
        <v>1.0056002500000001</v>
      </c>
      <c r="N2459" s="96">
        <f t="shared" si="1137"/>
        <v>1.4984920063320717</v>
      </c>
      <c r="O2459" s="89">
        <f t="shared" si="1138"/>
        <v>1.5028819200000001</v>
      </c>
      <c r="P2459" s="89">
        <f t="shared" si="1139"/>
        <v>0</v>
      </c>
      <c r="Q2459" s="11">
        <f t="shared" si="1153"/>
        <v>0</v>
      </c>
      <c r="R2459" s="7">
        <f t="shared" si="1151"/>
        <v>0</v>
      </c>
      <c r="S2459" s="89">
        <f t="shared" si="1140"/>
        <v>0</v>
      </c>
      <c r="T2459" s="98">
        <f t="shared" si="1152"/>
        <v>8.5000000000000006E-2</v>
      </c>
      <c r="U2459" s="97">
        <f t="shared" si="1141"/>
        <v>260</v>
      </c>
      <c r="V2459" s="97">
        <v>252</v>
      </c>
      <c r="W2459" s="96">
        <f t="shared" si="1142"/>
        <v>1.0878136190000001</v>
      </c>
      <c r="X2459" s="89">
        <f t="shared" si="1143"/>
        <v>0</v>
      </c>
      <c r="Y2459" s="137">
        <f t="shared" si="1148"/>
        <v>0</v>
      </c>
      <c r="Z2459" s="99" t="str">
        <f t="shared" si="1154"/>
        <v>J=</v>
      </c>
      <c r="AA2459" s="94">
        <f t="shared" si="1155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49"/>
        <v>47336</v>
      </c>
      <c r="B2460" s="89">
        <f t="shared" si="1130"/>
        <v>0</v>
      </c>
      <c r="C2460" s="89">
        <f t="shared" si="1144"/>
        <v>3.1009221856947988E-9</v>
      </c>
      <c r="D2460" s="90">
        <f t="shared" si="1131"/>
        <v>7205.03</v>
      </c>
      <c r="E2460" s="91">
        <f t="shared" si="1146"/>
        <v>7245.38</v>
      </c>
      <c r="F2460" s="92">
        <f t="shared" si="1147"/>
        <v>47289</v>
      </c>
      <c r="G2460" s="93">
        <f t="shared" si="1132"/>
        <v>5.6002542668107669E-3</v>
      </c>
      <c r="H2460" s="94">
        <f t="shared" si="1133"/>
        <v>47350</v>
      </c>
      <c r="I2460" s="94">
        <f t="shared" si="1134"/>
        <v>47350</v>
      </c>
      <c r="J2460" s="95">
        <f t="shared" si="1150"/>
        <v>21</v>
      </c>
      <c r="K2460" s="95">
        <f t="shared" si="1145"/>
        <v>11</v>
      </c>
      <c r="L2460" s="8">
        <f t="shared" si="1135"/>
        <v>1.0029295600000001</v>
      </c>
      <c r="M2460" s="96">
        <f t="shared" si="1136"/>
        <v>1.0056002500000001</v>
      </c>
      <c r="N2460" s="96">
        <f t="shared" si="1137"/>
        <v>1.4984920063320717</v>
      </c>
      <c r="O2460" s="89">
        <f t="shared" si="1138"/>
        <v>1.5028819200000001</v>
      </c>
      <c r="P2460" s="89">
        <f t="shared" si="1139"/>
        <v>0</v>
      </c>
      <c r="Q2460" s="11">
        <f t="shared" si="1153"/>
        <v>0</v>
      </c>
      <c r="R2460" s="7">
        <f t="shared" si="1151"/>
        <v>0</v>
      </c>
      <c r="S2460" s="89">
        <f t="shared" si="1140"/>
        <v>0</v>
      </c>
      <c r="T2460" s="98">
        <f t="shared" si="1152"/>
        <v>8.5000000000000006E-2</v>
      </c>
      <c r="U2460" s="97">
        <f t="shared" si="1141"/>
        <v>260</v>
      </c>
      <c r="V2460" s="97">
        <v>252</v>
      </c>
      <c r="W2460" s="96">
        <f t="shared" si="1142"/>
        <v>1.0878136190000001</v>
      </c>
      <c r="X2460" s="89">
        <f t="shared" si="1143"/>
        <v>0</v>
      </c>
      <c r="Y2460" s="137">
        <f t="shared" si="1148"/>
        <v>0</v>
      </c>
      <c r="Z2460" s="99" t="str">
        <f t="shared" si="1154"/>
        <v>J=</v>
      </c>
      <c r="AA2460" s="94">
        <f t="shared" si="1155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49"/>
        <v>47337</v>
      </c>
      <c r="B2461" s="89">
        <f t="shared" si="1130"/>
        <v>0</v>
      </c>
      <c r="C2461" s="89">
        <f t="shared" si="1144"/>
        <v>3.1009221856947988E-9</v>
      </c>
      <c r="D2461" s="90">
        <f t="shared" si="1131"/>
        <v>7205.03</v>
      </c>
      <c r="E2461" s="91">
        <f t="shared" si="1146"/>
        <v>7245.38</v>
      </c>
      <c r="F2461" s="92">
        <f t="shared" si="1147"/>
        <v>47289</v>
      </c>
      <c r="G2461" s="93">
        <f t="shared" si="1132"/>
        <v>5.6002542668107669E-3</v>
      </c>
      <c r="H2461" s="94">
        <f t="shared" si="1133"/>
        <v>47350</v>
      </c>
      <c r="I2461" s="94">
        <f t="shared" si="1134"/>
        <v>47350</v>
      </c>
      <c r="J2461" s="95">
        <f t="shared" si="1150"/>
        <v>21</v>
      </c>
      <c r="K2461" s="95">
        <f t="shared" si="1145"/>
        <v>12</v>
      </c>
      <c r="L2461" s="8">
        <f t="shared" si="1135"/>
        <v>1.0031963100000001</v>
      </c>
      <c r="M2461" s="96">
        <f t="shared" si="1136"/>
        <v>1.0056002500000001</v>
      </c>
      <c r="N2461" s="96">
        <f t="shared" si="1137"/>
        <v>1.4984920063320717</v>
      </c>
      <c r="O2461" s="89">
        <f t="shared" si="1138"/>
        <v>1.5032816499999999</v>
      </c>
      <c r="P2461" s="89">
        <f t="shared" si="1139"/>
        <v>0</v>
      </c>
      <c r="Q2461" s="11">
        <f t="shared" si="1153"/>
        <v>0</v>
      </c>
      <c r="R2461" s="7">
        <f t="shared" si="1151"/>
        <v>0</v>
      </c>
      <c r="S2461" s="89">
        <f t="shared" si="1140"/>
        <v>0</v>
      </c>
      <c r="T2461" s="98">
        <f t="shared" si="1152"/>
        <v>8.5000000000000006E-2</v>
      </c>
      <c r="U2461" s="97">
        <f t="shared" si="1141"/>
        <v>261</v>
      </c>
      <c r="V2461" s="97">
        <v>252</v>
      </c>
      <c r="W2461" s="96">
        <f t="shared" si="1142"/>
        <v>1.088165834</v>
      </c>
      <c r="X2461" s="89">
        <f t="shared" si="1143"/>
        <v>0</v>
      </c>
      <c r="Y2461" s="137">
        <f t="shared" si="1148"/>
        <v>0</v>
      </c>
      <c r="Z2461" s="99" t="str">
        <f t="shared" si="1154"/>
        <v>J=</v>
      </c>
      <c r="AA2461" s="94">
        <f t="shared" si="1155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49"/>
        <v>47338</v>
      </c>
      <c r="B2462" s="89">
        <f t="shared" si="1130"/>
        <v>0</v>
      </c>
      <c r="C2462" s="89">
        <f t="shared" si="1144"/>
        <v>3.1009221856947988E-9</v>
      </c>
      <c r="D2462" s="90">
        <f t="shared" si="1131"/>
        <v>7205.03</v>
      </c>
      <c r="E2462" s="91">
        <f t="shared" si="1146"/>
        <v>7245.38</v>
      </c>
      <c r="F2462" s="92">
        <f t="shared" si="1147"/>
        <v>47289</v>
      </c>
      <c r="G2462" s="93">
        <f t="shared" si="1132"/>
        <v>5.6002542668107669E-3</v>
      </c>
      <c r="H2462" s="94">
        <f t="shared" si="1133"/>
        <v>47350</v>
      </c>
      <c r="I2462" s="94">
        <f t="shared" si="1134"/>
        <v>47350</v>
      </c>
      <c r="J2462" s="95">
        <f t="shared" si="1150"/>
        <v>21</v>
      </c>
      <c r="K2462" s="95">
        <f t="shared" si="1145"/>
        <v>13</v>
      </c>
      <c r="L2462" s="8">
        <f t="shared" si="1135"/>
        <v>1.0034631300000001</v>
      </c>
      <c r="M2462" s="96">
        <f t="shared" si="1136"/>
        <v>1.0056002500000001</v>
      </c>
      <c r="N2462" s="96">
        <f t="shared" si="1137"/>
        <v>1.4984920063320717</v>
      </c>
      <c r="O2462" s="89">
        <f t="shared" si="1138"/>
        <v>1.5036814700000001</v>
      </c>
      <c r="P2462" s="89">
        <f t="shared" si="1139"/>
        <v>0</v>
      </c>
      <c r="Q2462" s="11">
        <f t="shared" si="1153"/>
        <v>0</v>
      </c>
      <c r="R2462" s="7">
        <f t="shared" si="1151"/>
        <v>0</v>
      </c>
      <c r="S2462" s="89">
        <f t="shared" si="1140"/>
        <v>0</v>
      </c>
      <c r="T2462" s="98">
        <f t="shared" si="1152"/>
        <v>8.5000000000000006E-2</v>
      </c>
      <c r="U2462" s="97">
        <f t="shared" si="1141"/>
        <v>262</v>
      </c>
      <c r="V2462" s="97">
        <v>252</v>
      </c>
      <c r="W2462" s="96">
        <f t="shared" si="1142"/>
        <v>1.088518163</v>
      </c>
      <c r="X2462" s="89">
        <f t="shared" si="1143"/>
        <v>0</v>
      </c>
      <c r="Y2462" s="137">
        <f t="shared" si="1148"/>
        <v>0</v>
      </c>
      <c r="Z2462" s="99" t="str">
        <f t="shared" si="1154"/>
        <v>J=</v>
      </c>
      <c r="AA2462" s="94">
        <f t="shared" si="1155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49"/>
        <v>47339</v>
      </c>
      <c r="B2463" s="89">
        <f t="shared" si="1130"/>
        <v>0</v>
      </c>
      <c r="C2463" s="89">
        <f t="shared" si="1144"/>
        <v>3.1009221856947988E-9</v>
      </c>
      <c r="D2463" s="90">
        <f t="shared" si="1131"/>
        <v>7205.03</v>
      </c>
      <c r="E2463" s="91">
        <f t="shared" si="1146"/>
        <v>7245.38</v>
      </c>
      <c r="F2463" s="92">
        <f t="shared" si="1147"/>
        <v>47289</v>
      </c>
      <c r="G2463" s="93">
        <f t="shared" si="1132"/>
        <v>5.6002542668107669E-3</v>
      </c>
      <c r="H2463" s="94">
        <f t="shared" si="1133"/>
        <v>47350</v>
      </c>
      <c r="I2463" s="94">
        <f t="shared" si="1134"/>
        <v>47350</v>
      </c>
      <c r="J2463" s="95">
        <f t="shared" si="1150"/>
        <v>21</v>
      </c>
      <c r="K2463" s="95">
        <f t="shared" si="1145"/>
        <v>14</v>
      </c>
      <c r="L2463" s="8">
        <f t="shared" si="1135"/>
        <v>1.0037300199999999</v>
      </c>
      <c r="M2463" s="96">
        <f t="shared" si="1136"/>
        <v>1.0056002500000001</v>
      </c>
      <c r="N2463" s="96">
        <f t="shared" si="1137"/>
        <v>1.4984920063320717</v>
      </c>
      <c r="O2463" s="89">
        <f t="shared" si="1138"/>
        <v>1.50408141</v>
      </c>
      <c r="P2463" s="89">
        <f t="shared" si="1139"/>
        <v>0</v>
      </c>
      <c r="Q2463" s="11">
        <f t="shared" si="1153"/>
        <v>0</v>
      </c>
      <c r="R2463" s="7">
        <f t="shared" si="1151"/>
        <v>0</v>
      </c>
      <c r="S2463" s="89">
        <f t="shared" si="1140"/>
        <v>0</v>
      </c>
      <c r="T2463" s="98">
        <f t="shared" si="1152"/>
        <v>8.5000000000000006E-2</v>
      </c>
      <c r="U2463" s="97">
        <f t="shared" si="1141"/>
        <v>263</v>
      </c>
      <c r="V2463" s="97">
        <v>252</v>
      </c>
      <c r="W2463" s="96">
        <f t="shared" si="1142"/>
        <v>1.088870606</v>
      </c>
      <c r="X2463" s="89">
        <f t="shared" si="1143"/>
        <v>0</v>
      </c>
      <c r="Y2463" s="137">
        <f t="shared" si="1148"/>
        <v>0</v>
      </c>
      <c r="Z2463" s="99" t="str">
        <f t="shared" si="1154"/>
        <v>J=</v>
      </c>
      <c r="AA2463" s="94">
        <f t="shared" si="1155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49"/>
        <v>47340</v>
      </c>
      <c r="B2464" s="89">
        <f t="shared" si="1130"/>
        <v>0</v>
      </c>
      <c r="C2464" s="89">
        <f t="shared" si="1144"/>
        <v>3.1009221856947988E-9</v>
      </c>
      <c r="D2464" s="90">
        <f t="shared" si="1131"/>
        <v>7205.03</v>
      </c>
      <c r="E2464" s="91">
        <f t="shared" si="1146"/>
        <v>7245.38</v>
      </c>
      <c r="F2464" s="92">
        <f t="shared" si="1147"/>
        <v>47289</v>
      </c>
      <c r="G2464" s="93">
        <f t="shared" si="1132"/>
        <v>5.6002542668107669E-3</v>
      </c>
      <c r="H2464" s="94">
        <f t="shared" si="1133"/>
        <v>47350</v>
      </c>
      <c r="I2464" s="94">
        <f t="shared" si="1134"/>
        <v>47350</v>
      </c>
      <c r="J2464" s="95">
        <f t="shared" si="1150"/>
        <v>21</v>
      </c>
      <c r="K2464" s="95">
        <f t="shared" si="1145"/>
        <v>15</v>
      </c>
      <c r="L2464" s="8">
        <f t="shared" si="1135"/>
        <v>1.0039969799999999</v>
      </c>
      <c r="M2464" s="96">
        <f t="shared" si="1136"/>
        <v>1.0056002500000001</v>
      </c>
      <c r="N2464" s="96">
        <f t="shared" si="1137"/>
        <v>1.4984920063320717</v>
      </c>
      <c r="O2464" s="89">
        <f t="shared" si="1138"/>
        <v>1.5044814399999999</v>
      </c>
      <c r="P2464" s="89">
        <f t="shared" si="1139"/>
        <v>0</v>
      </c>
      <c r="Q2464" s="11">
        <f t="shared" si="1153"/>
        <v>0</v>
      </c>
      <c r="R2464" s="7">
        <f t="shared" si="1151"/>
        <v>0</v>
      </c>
      <c r="S2464" s="89">
        <f t="shared" si="1140"/>
        <v>0</v>
      </c>
      <c r="T2464" s="98">
        <f t="shared" si="1152"/>
        <v>8.5000000000000006E-2</v>
      </c>
      <c r="U2464" s="97">
        <f t="shared" si="1141"/>
        <v>264</v>
      </c>
      <c r="V2464" s="97">
        <v>252</v>
      </c>
      <c r="W2464" s="96">
        <f t="shared" si="1142"/>
        <v>1.0892231640000001</v>
      </c>
      <c r="X2464" s="89">
        <f t="shared" si="1143"/>
        <v>0</v>
      </c>
      <c r="Y2464" s="137">
        <f t="shared" si="1148"/>
        <v>0</v>
      </c>
      <c r="Z2464" s="99" t="str">
        <f t="shared" si="1154"/>
        <v>J=</v>
      </c>
      <c r="AA2464" s="94">
        <f t="shared" si="1155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49"/>
        <v>47341</v>
      </c>
      <c r="B2465" s="89">
        <f t="shared" si="1130"/>
        <v>0</v>
      </c>
      <c r="C2465" s="89">
        <f t="shared" si="1144"/>
        <v>3.1009221856947988E-9</v>
      </c>
      <c r="D2465" s="90">
        <f t="shared" si="1131"/>
        <v>7205.03</v>
      </c>
      <c r="E2465" s="91">
        <f t="shared" si="1146"/>
        <v>7245.38</v>
      </c>
      <c r="F2465" s="92">
        <f t="shared" si="1147"/>
        <v>47289</v>
      </c>
      <c r="G2465" s="93">
        <f t="shared" si="1132"/>
        <v>5.6002542668107669E-3</v>
      </c>
      <c r="H2465" s="94">
        <f t="shared" si="1133"/>
        <v>47350</v>
      </c>
      <c r="I2465" s="94">
        <f t="shared" si="1134"/>
        <v>47350</v>
      </c>
      <c r="J2465" s="95">
        <f t="shared" si="1150"/>
        <v>21</v>
      </c>
      <c r="K2465" s="95">
        <f t="shared" si="1145"/>
        <v>16</v>
      </c>
      <c r="L2465" s="8">
        <f t="shared" si="1135"/>
        <v>1.0042640199999999</v>
      </c>
      <c r="M2465" s="96">
        <f t="shared" si="1136"/>
        <v>1.0056002500000001</v>
      </c>
      <c r="N2465" s="96">
        <f t="shared" si="1137"/>
        <v>1.4984920063320717</v>
      </c>
      <c r="O2465" s="89">
        <f t="shared" si="1138"/>
        <v>1.5048816</v>
      </c>
      <c r="P2465" s="89">
        <f t="shared" si="1139"/>
        <v>0</v>
      </c>
      <c r="Q2465" s="11">
        <f t="shared" si="1153"/>
        <v>0</v>
      </c>
      <c r="R2465" s="7">
        <f t="shared" si="1151"/>
        <v>0</v>
      </c>
      <c r="S2465" s="89">
        <f t="shared" si="1140"/>
        <v>0</v>
      </c>
      <c r="T2465" s="98">
        <f t="shared" si="1152"/>
        <v>8.5000000000000006E-2</v>
      </c>
      <c r="U2465" s="97">
        <f t="shared" si="1141"/>
        <v>265</v>
      </c>
      <c r="V2465" s="97">
        <v>252</v>
      </c>
      <c r="W2465" s="96">
        <f t="shared" si="1142"/>
        <v>1.089575835</v>
      </c>
      <c r="X2465" s="89">
        <f t="shared" si="1143"/>
        <v>0</v>
      </c>
      <c r="Y2465" s="137">
        <f t="shared" si="1148"/>
        <v>0</v>
      </c>
      <c r="Z2465" s="99" t="str">
        <f t="shared" si="1154"/>
        <v>J=</v>
      </c>
      <c r="AA2465" s="94">
        <f t="shared" si="1155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49"/>
        <v>47342</v>
      </c>
      <c r="B2466" s="89">
        <f t="shared" ref="B2466:B2529" si="1156">(P2466+X2466)</f>
        <v>0</v>
      </c>
      <c r="C2466" s="89">
        <f t="shared" si="1144"/>
        <v>3.1009221856947988E-9</v>
      </c>
      <c r="D2466" s="90">
        <f t="shared" ref="D2466:D2529" si="1157">IF(E2466=E2465,D2465,E2465)</f>
        <v>7205.03</v>
      </c>
      <c r="E2466" s="91">
        <f t="shared" si="1146"/>
        <v>7245.38</v>
      </c>
      <c r="F2466" s="92">
        <f t="shared" si="1147"/>
        <v>47289</v>
      </c>
      <c r="G2466" s="93">
        <f t="shared" ref="G2466:G2529" si="1158">(E2466/D2466)-1</f>
        <v>5.6002542668107669E-3</v>
      </c>
      <c r="H2466" s="94">
        <f t="shared" ref="H2466:H2529" si="1159">IF(DAY(A2466)=H$9,VLOOKUP(A2466,AH$118:AN$450,4),H2465)</f>
        <v>47350</v>
      </c>
      <c r="I2466" s="94">
        <f t="shared" ref="I2466:I2529" si="1160">IF(A2466&gt;I2465,H2466,I2465)</f>
        <v>47350</v>
      </c>
      <c r="J2466" s="95">
        <f t="shared" si="1150"/>
        <v>21</v>
      </c>
      <c r="K2466" s="95">
        <f t="shared" si="1145"/>
        <v>16</v>
      </c>
      <c r="L2466" s="8">
        <f t="shared" ref="L2466:L2529" si="1161">IF(E2466&lt;D2466,1,TRUNC((E2466/D2466)^TRUNC((K2466/J2466),9),8))</f>
        <v>1.0042640199999999</v>
      </c>
      <c r="M2466" s="96">
        <f t="shared" ref="M2466:M2529" si="1162">IF(I2466&gt;I2465,L2465,M2465)</f>
        <v>1.0056002500000001</v>
      </c>
      <c r="N2466" s="96">
        <f t="shared" ref="N2466:N2529" si="1163">IF(I2466&gt;I2465,N2465*M2466,N2465)</f>
        <v>1.4984920063320717</v>
      </c>
      <c r="O2466" s="89">
        <f t="shared" ref="O2466:O2529" si="1164">TRUNC(TRUNC((L2466*N2466),15),8)</f>
        <v>1.5048816</v>
      </c>
      <c r="P2466" s="89">
        <f t="shared" ref="P2466:P2529" si="1165">TRUNC(C2466*O2466,8)</f>
        <v>0</v>
      </c>
      <c r="Q2466" s="11">
        <f t="shared" si="1153"/>
        <v>0</v>
      </c>
      <c r="R2466" s="7">
        <f t="shared" si="1151"/>
        <v>0</v>
      </c>
      <c r="S2466" s="89">
        <f t="shared" ref="S2466:S2529" si="1166">IF(R2466&gt;0,TRUNC(R2466*P2466,8),0)</f>
        <v>0</v>
      </c>
      <c r="T2466" s="98">
        <f t="shared" si="1152"/>
        <v>8.5000000000000006E-2</v>
      </c>
      <c r="U2466" s="97">
        <f t="shared" ref="U2466:U2529" si="1167">IF(Q2465&gt;0,1,IF(K2466=K2465,U2465,U2465+1))</f>
        <v>265</v>
      </c>
      <c r="V2466" s="97">
        <v>252</v>
      </c>
      <c r="W2466" s="96">
        <f t="shared" ref="W2466:W2529" si="1168">ROUND((1+T2466)^TRUNC((U2466/V2466),9),9)</f>
        <v>1.089575835</v>
      </c>
      <c r="X2466" s="89">
        <f t="shared" ref="X2466:X2529" si="1169">TRUNC((P2466*(W2466-1)),8)</f>
        <v>0</v>
      </c>
      <c r="Y2466" s="137">
        <f t="shared" si="1148"/>
        <v>0</v>
      </c>
      <c r="Z2466" s="99" t="str">
        <f t="shared" si="1154"/>
        <v>J=</v>
      </c>
      <c r="AA2466" s="94">
        <f t="shared" si="1155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49"/>
        <v>47343</v>
      </c>
      <c r="B2467" s="89">
        <f t="shared" si="1156"/>
        <v>0</v>
      </c>
      <c r="C2467" s="89">
        <f t="shared" si="1144"/>
        <v>3.1009221856947988E-9</v>
      </c>
      <c r="D2467" s="90">
        <f t="shared" si="1157"/>
        <v>7205.03</v>
      </c>
      <c r="E2467" s="91">
        <f t="shared" si="1146"/>
        <v>7245.38</v>
      </c>
      <c r="F2467" s="92">
        <f t="shared" si="1147"/>
        <v>47289</v>
      </c>
      <c r="G2467" s="93">
        <f t="shared" si="1158"/>
        <v>5.6002542668107669E-3</v>
      </c>
      <c r="H2467" s="94">
        <f t="shared" si="1159"/>
        <v>47350</v>
      </c>
      <c r="I2467" s="94">
        <f t="shared" si="1160"/>
        <v>47350</v>
      </c>
      <c r="J2467" s="95">
        <f t="shared" si="1150"/>
        <v>21</v>
      </c>
      <c r="K2467" s="95">
        <f t="shared" si="1145"/>
        <v>16</v>
      </c>
      <c r="L2467" s="8">
        <f t="shared" si="1161"/>
        <v>1.0042640199999999</v>
      </c>
      <c r="M2467" s="96">
        <f t="shared" si="1162"/>
        <v>1.0056002500000001</v>
      </c>
      <c r="N2467" s="96">
        <f t="shared" si="1163"/>
        <v>1.4984920063320717</v>
      </c>
      <c r="O2467" s="89">
        <f t="shared" si="1164"/>
        <v>1.5048816</v>
      </c>
      <c r="P2467" s="89">
        <f t="shared" si="1165"/>
        <v>0</v>
      </c>
      <c r="Q2467" s="11">
        <f t="shared" si="1153"/>
        <v>0</v>
      </c>
      <c r="R2467" s="7">
        <f t="shared" si="1151"/>
        <v>0</v>
      </c>
      <c r="S2467" s="89">
        <f t="shared" si="1166"/>
        <v>0</v>
      </c>
      <c r="T2467" s="98">
        <f t="shared" si="1152"/>
        <v>8.5000000000000006E-2</v>
      </c>
      <c r="U2467" s="97">
        <f t="shared" si="1167"/>
        <v>265</v>
      </c>
      <c r="V2467" s="97">
        <v>252</v>
      </c>
      <c r="W2467" s="96">
        <f t="shared" si="1168"/>
        <v>1.089575835</v>
      </c>
      <c r="X2467" s="89">
        <f t="shared" si="1169"/>
        <v>0</v>
      </c>
      <c r="Y2467" s="137">
        <f t="shared" si="1148"/>
        <v>0</v>
      </c>
      <c r="Z2467" s="99" t="str">
        <f t="shared" si="1154"/>
        <v>J=</v>
      </c>
      <c r="AA2467" s="94">
        <f t="shared" si="1155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49"/>
        <v>47344</v>
      </c>
      <c r="B2468" s="89">
        <f t="shared" si="1156"/>
        <v>0</v>
      </c>
      <c r="C2468" s="89">
        <f t="shared" si="1144"/>
        <v>3.1009221856947988E-9</v>
      </c>
      <c r="D2468" s="90">
        <f t="shared" si="1157"/>
        <v>7205.03</v>
      </c>
      <c r="E2468" s="91">
        <f t="shared" si="1146"/>
        <v>7245.38</v>
      </c>
      <c r="F2468" s="92">
        <f t="shared" si="1147"/>
        <v>47289</v>
      </c>
      <c r="G2468" s="93">
        <f t="shared" si="1158"/>
        <v>5.6002542668107669E-3</v>
      </c>
      <c r="H2468" s="94">
        <f t="shared" si="1159"/>
        <v>47350</v>
      </c>
      <c r="I2468" s="94">
        <f t="shared" si="1160"/>
        <v>47350</v>
      </c>
      <c r="J2468" s="95">
        <f t="shared" si="1150"/>
        <v>21</v>
      </c>
      <c r="K2468" s="95">
        <f t="shared" si="1145"/>
        <v>17</v>
      </c>
      <c r="L2468" s="8">
        <f t="shared" si="1161"/>
        <v>1.00453112</v>
      </c>
      <c r="M2468" s="96">
        <f t="shared" si="1162"/>
        <v>1.0056002500000001</v>
      </c>
      <c r="N2468" s="96">
        <f t="shared" si="1163"/>
        <v>1.4984920063320717</v>
      </c>
      <c r="O2468" s="89">
        <f t="shared" si="1164"/>
        <v>1.50528185</v>
      </c>
      <c r="P2468" s="89">
        <f t="shared" si="1165"/>
        <v>0</v>
      </c>
      <c r="Q2468" s="11">
        <f t="shared" si="1153"/>
        <v>0</v>
      </c>
      <c r="R2468" s="7">
        <f t="shared" si="1151"/>
        <v>0</v>
      </c>
      <c r="S2468" s="89">
        <f t="shared" si="1166"/>
        <v>0</v>
      </c>
      <c r="T2468" s="98">
        <f t="shared" si="1152"/>
        <v>8.5000000000000006E-2</v>
      </c>
      <c r="U2468" s="97">
        <f t="shared" si="1167"/>
        <v>266</v>
      </c>
      <c r="V2468" s="97">
        <v>252</v>
      </c>
      <c r="W2468" s="96">
        <f t="shared" si="1168"/>
        <v>1.0899286210000001</v>
      </c>
      <c r="X2468" s="89">
        <f t="shared" si="1169"/>
        <v>0</v>
      </c>
      <c r="Y2468" s="137">
        <f t="shared" si="1148"/>
        <v>0</v>
      </c>
      <c r="Z2468" s="99" t="str">
        <f t="shared" si="1154"/>
        <v>J=</v>
      </c>
      <c r="AA2468" s="94">
        <f t="shared" si="1155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49"/>
        <v>47345</v>
      </c>
      <c r="B2469" s="89">
        <f t="shared" si="1156"/>
        <v>0</v>
      </c>
      <c r="C2469" s="89">
        <f t="shared" si="1144"/>
        <v>3.1009221856947988E-9</v>
      </c>
      <c r="D2469" s="90">
        <f t="shared" si="1157"/>
        <v>7205.03</v>
      </c>
      <c r="E2469" s="91">
        <f t="shared" si="1146"/>
        <v>7245.38</v>
      </c>
      <c r="F2469" s="92">
        <f t="shared" si="1147"/>
        <v>47289</v>
      </c>
      <c r="G2469" s="93">
        <f t="shared" si="1158"/>
        <v>5.6002542668107669E-3</v>
      </c>
      <c r="H2469" s="94">
        <f t="shared" si="1159"/>
        <v>47350</v>
      </c>
      <c r="I2469" s="94">
        <f t="shared" si="1160"/>
        <v>47350</v>
      </c>
      <c r="J2469" s="95">
        <f t="shared" si="1150"/>
        <v>21</v>
      </c>
      <c r="K2469" s="95">
        <f t="shared" si="1145"/>
        <v>18</v>
      </c>
      <c r="L2469" s="8">
        <f t="shared" si="1161"/>
        <v>1.0047983</v>
      </c>
      <c r="M2469" s="96">
        <f t="shared" si="1162"/>
        <v>1.0056002500000001</v>
      </c>
      <c r="N2469" s="96">
        <f t="shared" si="1163"/>
        <v>1.4984920063320717</v>
      </c>
      <c r="O2469" s="89">
        <f t="shared" si="1164"/>
        <v>1.50568222</v>
      </c>
      <c r="P2469" s="89">
        <f t="shared" si="1165"/>
        <v>0</v>
      </c>
      <c r="Q2469" s="11">
        <f t="shared" si="1153"/>
        <v>0</v>
      </c>
      <c r="R2469" s="7">
        <f t="shared" si="1151"/>
        <v>0</v>
      </c>
      <c r="S2469" s="89">
        <f t="shared" si="1166"/>
        <v>0</v>
      </c>
      <c r="T2469" s="98">
        <f t="shared" si="1152"/>
        <v>8.5000000000000006E-2</v>
      </c>
      <c r="U2469" s="97">
        <f t="shared" si="1167"/>
        <v>267</v>
      </c>
      <c r="V2469" s="97">
        <v>252</v>
      </c>
      <c r="W2469" s="96">
        <f t="shared" si="1168"/>
        <v>1.09028152</v>
      </c>
      <c r="X2469" s="89">
        <f t="shared" si="1169"/>
        <v>0</v>
      </c>
      <c r="Y2469" s="137">
        <f t="shared" si="1148"/>
        <v>0</v>
      </c>
      <c r="Z2469" s="99" t="str">
        <f t="shared" si="1154"/>
        <v>J=</v>
      </c>
      <c r="AA2469" s="94">
        <f t="shared" si="1155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49"/>
        <v>47346</v>
      </c>
      <c r="B2470" s="89">
        <f t="shared" si="1156"/>
        <v>0</v>
      </c>
      <c r="C2470" s="89">
        <f t="shared" si="1144"/>
        <v>3.1009221856947988E-9</v>
      </c>
      <c r="D2470" s="90">
        <f t="shared" si="1157"/>
        <v>7205.03</v>
      </c>
      <c r="E2470" s="91">
        <f t="shared" si="1146"/>
        <v>7245.38</v>
      </c>
      <c r="F2470" s="92">
        <f t="shared" si="1147"/>
        <v>47289</v>
      </c>
      <c r="G2470" s="93">
        <f t="shared" si="1158"/>
        <v>5.6002542668107669E-3</v>
      </c>
      <c r="H2470" s="94">
        <f t="shared" si="1159"/>
        <v>47350</v>
      </c>
      <c r="I2470" s="94">
        <f t="shared" si="1160"/>
        <v>47350</v>
      </c>
      <c r="J2470" s="95">
        <f t="shared" si="1150"/>
        <v>21</v>
      </c>
      <c r="K2470" s="95">
        <f t="shared" si="1145"/>
        <v>19</v>
      </c>
      <c r="L2470" s="8">
        <f t="shared" si="1161"/>
        <v>1.0050655399999999</v>
      </c>
      <c r="M2470" s="96">
        <f t="shared" si="1162"/>
        <v>1.0056002500000001</v>
      </c>
      <c r="N2470" s="96">
        <f t="shared" si="1163"/>
        <v>1.4984920063320717</v>
      </c>
      <c r="O2470" s="89">
        <f t="shared" si="1164"/>
        <v>1.5060826700000001</v>
      </c>
      <c r="P2470" s="89">
        <f t="shared" si="1165"/>
        <v>0</v>
      </c>
      <c r="Q2470" s="11">
        <f t="shared" si="1153"/>
        <v>0</v>
      </c>
      <c r="R2470" s="7">
        <f t="shared" si="1151"/>
        <v>0</v>
      </c>
      <c r="S2470" s="89">
        <f t="shared" si="1166"/>
        <v>0</v>
      </c>
      <c r="T2470" s="98">
        <f t="shared" si="1152"/>
        <v>8.5000000000000006E-2</v>
      </c>
      <c r="U2470" s="97">
        <f t="shared" si="1167"/>
        <v>268</v>
      </c>
      <c r="V2470" s="97">
        <v>252</v>
      </c>
      <c r="W2470" s="96">
        <f t="shared" si="1168"/>
        <v>1.090634535</v>
      </c>
      <c r="X2470" s="89">
        <f t="shared" si="1169"/>
        <v>0</v>
      </c>
      <c r="Y2470" s="137">
        <f t="shared" si="1148"/>
        <v>0</v>
      </c>
      <c r="Z2470" s="99" t="str">
        <f t="shared" si="1154"/>
        <v>J=</v>
      </c>
      <c r="AA2470" s="94">
        <f t="shared" si="1155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49"/>
        <v>47347</v>
      </c>
      <c r="B2471" s="89">
        <f t="shared" si="1156"/>
        <v>0</v>
      </c>
      <c r="C2471" s="89">
        <f t="shared" si="1144"/>
        <v>3.1009221856947988E-9</v>
      </c>
      <c r="D2471" s="90">
        <f t="shared" si="1157"/>
        <v>7205.03</v>
      </c>
      <c r="E2471" s="91">
        <f t="shared" si="1146"/>
        <v>7245.38</v>
      </c>
      <c r="F2471" s="92">
        <f t="shared" si="1147"/>
        <v>47289</v>
      </c>
      <c r="G2471" s="93">
        <f t="shared" si="1158"/>
        <v>5.6002542668107669E-3</v>
      </c>
      <c r="H2471" s="94">
        <f t="shared" si="1159"/>
        <v>47350</v>
      </c>
      <c r="I2471" s="94">
        <f t="shared" si="1160"/>
        <v>47350</v>
      </c>
      <c r="J2471" s="95">
        <f t="shared" si="1150"/>
        <v>21</v>
      </c>
      <c r="K2471" s="95">
        <f t="shared" si="1145"/>
        <v>20</v>
      </c>
      <c r="L2471" s="8">
        <f t="shared" si="1161"/>
        <v>1.00533286</v>
      </c>
      <c r="M2471" s="96">
        <f t="shared" si="1162"/>
        <v>1.0056002500000001</v>
      </c>
      <c r="N2471" s="96">
        <f t="shared" si="1163"/>
        <v>1.4984920063320717</v>
      </c>
      <c r="O2471" s="89">
        <f t="shared" si="1164"/>
        <v>1.5064832500000001</v>
      </c>
      <c r="P2471" s="89">
        <f t="shared" si="1165"/>
        <v>0</v>
      </c>
      <c r="Q2471" s="11">
        <f t="shared" si="1153"/>
        <v>0</v>
      </c>
      <c r="R2471" s="7">
        <f t="shared" si="1151"/>
        <v>0</v>
      </c>
      <c r="S2471" s="89">
        <f t="shared" si="1166"/>
        <v>0</v>
      </c>
      <c r="T2471" s="98">
        <f t="shared" si="1152"/>
        <v>8.5000000000000006E-2</v>
      </c>
      <c r="U2471" s="97">
        <f t="shared" si="1167"/>
        <v>269</v>
      </c>
      <c r="V2471" s="97">
        <v>252</v>
      </c>
      <c r="W2471" s="96">
        <f t="shared" si="1168"/>
        <v>1.0909876629999999</v>
      </c>
      <c r="X2471" s="89">
        <f t="shared" si="1169"/>
        <v>0</v>
      </c>
      <c r="Y2471" s="137">
        <f t="shared" si="1148"/>
        <v>0</v>
      </c>
      <c r="Z2471" s="99" t="str">
        <f t="shared" si="1154"/>
        <v>J=</v>
      </c>
      <c r="AA2471" s="94">
        <f t="shared" si="1155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49"/>
        <v>47348</v>
      </c>
      <c r="B2472" s="89">
        <f t="shared" si="1156"/>
        <v>0</v>
      </c>
      <c r="C2472" s="89">
        <f t="shared" si="1144"/>
        <v>3.1009221856947988E-9</v>
      </c>
      <c r="D2472" s="90">
        <f t="shared" si="1157"/>
        <v>7205.03</v>
      </c>
      <c r="E2472" s="91">
        <f t="shared" si="1146"/>
        <v>7245.38</v>
      </c>
      <c r="F2472" s="92">
        <f t="shared" si="1147"/>
        <v>47289</v>
      </c>
      <c r="G2472" s="93">
        <f t="shared" si="1158"/>
        <v>5.6002542668107669E-3</v>
      </c>
      <c r="H2472" s="94">
        <f t="shared" si="1159"/>
        <v>47350</v>
      </c>
      <c r="I2472" s="94">
        <f t="shared" si="1160"/>
        <v>47350</v>
      </c>
      <c r="J2472" s="95">
        <f t="shared" si="1150"/>
        <v>21</v>
      </c>
      <c r="K2472" s="95">
        <f t="shared" si="1145"/>
        <v>21</v>
      </c>
      <c r="L2472" s="8">
        <f t="shared" si="1161"/>
        <v>1.0056002500000001</v>
      </c>
      <c r="M2472" s="96">
        <f t="shared" si="1162"/>
        <v>1.0056002500000001</v>
      </c>
      <c r="N2472" s="96">
        <f t="shared" si="1163"/>
        <v>1.4984920063320717</v>
      </c>
      <c r="O2472" s="89">
        <f t="shared" si="1164"/>
        <v>1.5068839300000001</v>
      </c>
      <c r="P2472" s="89">
        <f t="shared" si="1165"/>
        <v>0</v>
      </c>
      <c r="Q2472" s="11">
        <f t="shared" si="1153"/>
        <v>0</v>
      </c>
      <c r="R2472" s="7">
        <f t="shared" si="1151"/>
        <v>0</v>
      </c>
      <c r="S2472" s="89">
        <f t="shared" si="1166"/>
        <v>0</v>
      </c>
      <c r="T2472" s="98">
        <f t="shared" si="1152"/>
        <v>8.5000000000000006E-2</v>
      </c>
      <c r="U2472" s="97">
        <f t="shared" si="1167"/>
        <v>270</v>
      </c>
      <c r="V2472" s="97">
        <v>252</v>
      </c>
      <c r="W2472" s="96">
        <f t="shared" si="1168"/>
        <v>1.0913409060000001</v>
      </c>
      <c r="X2472" s="89">
        <f t="shared" si="1169"/>
        <v>0</v>
      </c>
      <c r="Y2472" s="137">
        <f t="shared" si="1148"/>
        <v>0</v>
      </c>
      <c r="Z2472" s="99" t="str">
        <f t="shared" si="1154"/>
        <v>J=</v>
      </c>
      <c r="AA2472" s="94">
        <f t="shared" si="1155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49"/>
        <v>47349</v>
      </c>
      <c r="B2473" s="89">
        <f t="shared" si="1156"/>
        <v>0</v>
      </c>
      <c r="C2473" s="89">
        <f t="shared" si="1144"/>
        <v>3.1009221856947988E-9</v>
      </c>
      <c r="D2473" s="90">
        <f t="shared" si="1157"/>
        <v>7205.03</v>
      </c>
      <c r="E2473" s="91">
        <f t="shared" si="1146"/>
        <v>7245.38</v>
      </c>
      <c r="F2473" s="92">
        <f t="shared" si="1147"/>
        <v>47289</v>
      </c>
      <c r="G2473" s="93">
        <f t="shared" si="1158"/>
        <v>5.6002542668107669E-3</v>
      </c>
      <c r="H2473" s="94">
        <f t="shared" si="1159"/>
        <v>47350</v>
      </c>
      <c r="I2473" s="94">
        <f t="shared" si="1160"/>
        <v>47350</v>
      </c>
      <c r="J2473" s="95">
        <f t="shared" si="1150"/>
        <v>21</v>
      </c>
      <c r="K2473" s="95">
        <f t="shared" si="1145"/>
        <v>21</v>
      </c>
      <c r="L2473" s="8">
        <f t="shared" si="1161"/>
        <v>1.0056002500000001</v>
      </c>
      <c r="M2473" s="96">
        <f t="shared" si="1162"/>
        <v>1.0056002500000001</v>
      </c>
      <c r="N2473" s="96">
        <f t="shared" si="1163"/>
        <v>1.4984920063320717</v>
      </c>
      <c r="O2473" s="89">
        <f t="shared" si="1164"/>
        <v>1.5068839300000001</v>
      </c>
      <c r="P2473" s="89">
        <f t="shared" si="1165"/>
        <v>0</v>
      </c>
      <c r="Q2473" s="11">
        <f t="shared" si="1153"/>
        <v>0</v>
      </c>
      <c r="R2473" s="7">
        <f t="shared" si="1151"/>
        <v>0</v>
      </c>
      <c r="S2473" s="89">
        <f t="shared" si="1166"/>
        <v>0</v>
      </c>
      <c r="T2473" s="98">
        <f t="shared" si="1152"/>
        <v>8.5000000000000006E-2</v>
      </c>
      <c r="U2473" s="97">
        <f t="shared" si="1167"/>
        <v>270</v>
      </c>
      <c r="V2473" s="97">
        <v>252</v>
      </c>
      <c r="W2473" s="96">
        <f t="shared" si="1168"/>
        <v>1.0913409060000001</v>
      </c>
      <c r="X2473" s="89">
        <f t="shared" si="1169"/>
        <v>0</v>
      </c>
      <c r="Y2473" s="137">
        <f t="shared" si="1148"/>
        <v>0</v>
      </c>
      <c r="Z2473" s="99" t="str">
        <f t="shared" si="1154"/>
        <v>J=</v>
      </c>
      <c r="AA2473" s="94">
        <f t="shared" si="1155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49"/>
        <v>47350</v>
      </c>
      <c r="B2474" s="89">
        <f t="shared" si="1156"/>
        <v>0</v>
      </c>
      <c r="C2474" s="89">
        <f t="shared" ref="C2474:C2537" si="1170">C2473-(S2473/O2473)</f>
        <v>3.1009221856947988E-9</v>
      </c>
      <c r="D2474" s="90">
        <f t="shared" si="1157"/>
        <v>7205.03</v>
      </c>
      <c r="E2474" s="91">
        <f t="shared" si="1146"/>
        <v>7245.38</v>
      </c>
      <c r="F2474" s="92">
        <f t="shared" si="1147"/>
        <v>47289</v>
      </c>
      <c r="G2474" s="93">
        <f t="shared" si="1158"/>
        <v>5.6002542668107669E-3</v>
      </c>
      <c r="H2474" s="94">
        <f t="shared" si="1159"/>
        <v>47381</v>
      </c>
      <c r="I2474" s="94">
        <f t="shared" si="1160"/>
        <v>47350</v>
      </c>
      <c r="J2474" s="95">
        <f t="shared" si="1150"/>
        <v>21</v>
      </c>
      <c r="K2474" s="95">
        <f t="shared" si="1145"/>
        <v>21</v>
      </c>
      <c r="L2474" s="8">
        <f t="shared" si="1161"/>
        <v>1.0056002500000001</v>
      </c>
      <c r="M2474" s="96">
        <f t="shared" si="1162"/>
        <v>1.0056002500000001</v>
      </c>
      <c r="N2474" s="96">
        <f t="shared" si="1163"/>
        <v>1.4984920063320717</v>
      </c>
      <c r="O2474" s="89">
        <f t="shared" si="1164"/>
        <v>1.5068839300000001</v>
      </c>
      <c r="P2474" s="89">
        <f t="shared" si="1165"/>
        <v>0</v>
      </c>
      <c r="Q2474" s="11">
        <f t="shared" si="1153"/>
        <v>0</v>
      </c>
      <c r="R2474" s="7">
        <f t="shared" si="1151"/>
        <v>0</v>
      </c>
      <c r="S2474" s="89">
        <f t="shared" si="1166"/>
        <v>0</v>
      </c>
      <c r="T2474" s="98">
        <f t="shared" si="1152"/>
        <v>8.5000000000000006E-2</v>
      </c>
      <c r="U2474" s="97">
        <f t="shared" si="1167"/>
        <v>270</v>
      </c>
      <c r="V2474" s="97">
        <v>252</v>
      </c>
      <c r="W2474" s="96">
        <f t="shared" si="1168"/>
        <v>1.0913409060000001</v>
      </c>
      <c r="X2474" s="89">
        <f t="shared" si="1169"/>
        <v>0</v>
      </c>
      <c r="Y2474" s="137">
        <f t="shared" si="1148"/>
        <v>0</v>
      </c>
      <c r="Z2474" s="99" t="str">
        <f t="shared" si="1154"/>
        <v>J=</v>
      </c>
      <c r="AA2474" s="94">
        <f t="shared" si="1155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49"/>
        <v>47351</v>
      </c>
      <c r="B2475" s="89">
        <f t="shared" si="1156"/>
        <v>0</v>
      </c>
      <c r="C2475" s="89">
        <f t="shared" si="1170"/>
        <v>3.1009221856947988E-9</v>
      </c>
      <c r="D2475" s="90">
        <f t="shared" si="1157"/>
        <v>7205.03</v>
      </c>
      <c r="E2475" s="91">
        <f t="shared" si="1146"/>
        <v>7245.38</v>
      </c>
      <c r="F2475" s="92">
        <f t="shared" si="1147"/>
        <v>47319</v>
      </c>
      <c r="G2475" s="93">
        <f t="shared" si="1158"/>
        <v>5.6002542668107669E-3</v>
      </c>
      <c r="H2475" s="94">
        <f t="shared" si="1159"/>
        <v>47381</v>
      </c>
      <c r="I2475" s="94">
        <f t="shared" si="1160"/>
        <v>47381</v>
      </c>
      <c r="J2475" s="95">
        <f t="shared" si="1150"/>
        <v>22</v>
      </c>
      <c r="K2475" s="95">
        <f t="shared" ref="K2475:K2538" si="1171">(J2475-(NETWORKDAYS(A2475,I2475,AD$201:AD$502)-1))</f>
        <v>1</v>
      </c>
      <c r="L2475" s="8">
        <f t="shared" si="1161"/>
        <v>1.0002538700000001</v>
      </c>
      <c r="M2475" s="96">
        <f t="shared" si="1162"/>
        <v>1.0056002500000001</v>
      </c>
      <c r="N2475" s="96">
        <f t="shared" si="1163"/>
        <v>1.5068839361905331</v>
      </c>
      <c r="O2475" s="89">
        <f t="shared" si="1164"/>
        <v>1.50726648</v>
      </c>
      <c r="P2475" s="89">
        <f t="shared" si="1165"/>
        <v>0</v>
      </c>
      <c r="Q2475" s="11">
        <f t="shared" si="1153"/>
        <v>0</v>
      </c>
      <c r="R2475" s="7">
        <f t="shared" si="1151"/>
        <v>0</v>
      </c>
      <c r="S2475" s="89">
        <f t="shared" si="1166"/>
        <v>0</v>
      </c>
      <c r="T2475" s="98">
        <f t="shared" si="1152"/>
        <v>8.5000000000000006E-2</v>
      </c>
      <c r="U2475" s="97">
        <f t="shared" si="1167"/>
        <v>271</v>
      </c>
      <c r="V2475" s="97">
        <v>252</v>
      </c>
      <c r="W2475" s="96">
        <f t="shared" si="1168"/>
        <v>1.0916942629999999</v>
      </c>
      <c r="X2475" s="89">
        <f t="shared" si="1169"/>
        <v>0</v>
      </c>
      <c r="Y2475" s="137">
        <f t="shared" si="1148"/>
        <v>0</v>
      </c>
      <c r="Z2475" s="99" t="str">
        <f t="shared" si="1154"/>
        <v>J=</v>
      </c>
      <c r="AA2475" s="94">
        <f t="shared" si="1155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49"/>
        <v>47352</v>
      </c>
      <c r="B2476" s="89">
        <f t="shared" si="1156"/>
        <v>0</v>
      </c>
      <c r="C2476" s="89">
        <f t="shared" si="1170"/>
        <v>3.1009221856947988E-9</v>
      </c>
      <c r="D2476" s="90">
        <f t="shared" si="1157"/>
        <v>7205.03</v>
      </c>
      <c r="E2476" s="91">
        <f t="shared" ref="E2476:E2539" si="1172">IF($K2476=1,VLOOKUP($A2475,$AO$10:$AS$200,4),E2475)</f>
        <v>7245.38</v>
      </c>
      <c r="F2476" s="92">
        <f t="shared" ref="F2476:F2539" si="1173">IF($K2476=1,VLOOKUP($A2475,$AO$10:$AS$200,5),F2475)</f>
        <v>47319</v>
      </c>
      <c r="G2476" s="93">
        <f t="shared" si="1158"/>
        <v>5.6002542668107669E-3</v>
      </c>
      <c r="H2476" s="94">
        <f t="shared" si="1159"/>
        <v>47381</v>
      </c>
      <c r="I2476" s="94">
        <f t="shared" si="1160"/>
        <v>47381</v>
      </c>
      <c r="J2476" s="95">
        <f t="shared" si="1150"/>
        <v>22</v>
      </c>
      <c r="K2476" s="95">
        <f t="shared" si="1171"/>
        <v>2</v>
      </c>
      <c r="L2476" s="8">
        <f t="shared" si="1161"/>
        <v>1.0005078199999999</v>
      </c>
      <c r="M2476" s="96">
        <f t="shared" si="1162"/>
        <v>1.0056002500000001</v>
      </c>
      <c r="N2476" s="96">
        <f t="shared" si="1163"/>
        <v>1.5068839361905331</v>
      </c>
      <c r="O2476" s="89">
        <f t="shared" si="1164"/>
        <v>1.5076491599999999</v>
      </c>
      <c r="P2476" s="89">
        <f t="shared" si="1165"/>
        <v>0</v>
      </c>
      <c r="Q2476" s="11">
        <f t="shared" si="1153"/>
        <v>0</v>
      </c>
      <c r="R2476" s="7">
        <f t="shared" si="1151"/>
        <v>0</v>
      </c>
      <c r="S2476" s="89">
        <f t="shared" si="1166"/>
        <v>0</v>
      </c>
      <c r="T2476" s="98">
        <f t="shared" si="1152"/>
        <v>8.5000000000000006E-2</v>
      </c>
      <c r="U2476" s="97">
        <f t="shared" si="1167"/>
        <v>272</v>
      </c>
      <c r="V2476" s="97">
        <v>252</v>
      </c>
      <c r="W2476" s="96">
        <f t="shared" si="1168"/>
        <v>1.0920477340000001</v>
      </c>
      <c r="X2476" s="89">
        <f t="shared" si="1169"/>
        <v>0</v>
      </c>
      <c r="Y2476" s="137">
        <f t="shared" si="1148"/>
        <v>0</v>
      </c>
      <c r="Z2476" s="99" t="str">
        <f t="shared" si="1154"/>
        <v>J=</v>
      </c>
      <c r="AA2476" s="94">
        <f t="shared" si="1155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49"/>
        <v>47353</v>
      </c>
      <c r="B2477" s="89">
        <f t="shared" si="1156"/>
        <v>0</v>
      </c>
      <c r="C2477" s="89">
        <f t="shared" si="1170"/>
        <v>3.1009221856947988E-9</v>
      </c>
      <c r="D2477" s="90">
        <f t="shared" si="1157"/>
        <v>7205.03</v>
      </c>
      <c r="E2477" s="91">
        <f t="shared" si="1172"/>
        <v>7245.38</v>
      </c>
      <c r="F2477" s="92">
        <f t="shared" si="1173"/>
        <v>47319</v>
      </c>
      <c r="G2477" s="93">
        <f t="shared" si="1158"/>
        <v>5.6002542668107669E-3</v>
      </c>
      <c r="H2477" s="94">
        <f t="shared" si="1159"/>
        <v>47381</v>
      </c>
      <c r="I2477" s="94">
        <f t="shared" si="1160"/>
        <v>47381</v>
      </c>
      <c r="J2477" s="95">
        <f t="shared" si="1150"/>
        <v>22</v>
      </c>
      <c r="K2477" s="95">
        <f t="shared" si="1171"/>
        <v>3</v>
      </c>
      <c r="L2477" s="8">
        <f t="shared" si="1161"/>
        <v>1.0007618300000001</v>
      </c>
      <c r="M2477" s="96">
        <f t="shared" si="1162"/>
        <v>1.0056002500000001</v>
      </c>
      <c r="N2477" s="96">
        <f t="shared" si="1163"/>
        <v>1.5068839361905331</v>
      </c>
      <c r="O2477" s="89">
        <f t="shared" si="1164"/>
        <v>1.5080319200000001</v>
      </c>
      <c r="P2477" s="89">
        <f t="shared" si="1165"/>
        <v>0</v>
      </c>
      <c r="Q2477" s="11">
        <f t="shared" si="1153"/>
        <v>0</v>
      </c>
      <c r="R2477" s="7">
        <f t="shared" si="1151"/>
        <v>0</v>
      </c>
      <c r="S2477" s="89">
        <f t="shared" si="1166"/>
        <v>0</v>
      </c>
      <c r="T2477" s="98">
        <f t="shared" si="1152"/>
        <v>8.5000000000000006E-2</v>
      </c>
      <c r="U2477" s="97">
        <f t="shared" si="1167"/>
        <v>273</v>
      </c>
      <c r="V2477" s="97">
        <v>252</v>
      </c>
      <c r="W2477" s="96">
        <f t="shared" si="1168"/>
        <v>1.09240132</v>
      </c>
      <c r="X2477" s="89">
        <f t="shared" si="1169"/>
        <v>0</v>
      </c>
      <c r="Y2477" s="137">
        <f t="shared" si="1148"/>
        <v>0</v>
      </c>
      <c r="Z2477" s="99" t="str">
        <f t="shared" si="1154"/>
        <v>J=</v>
      </c>
      <c r="AA2477" s="94">
        <f t="shared" si="1155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49"/>
        <v>47354</v>
      </c>
      <c r="B2478" s="89">
        <f t="shared" si="1156"/>
        <v>0</v>
      </c>
      <c r="C2478" s="89">
        <f t="shared" si="1170"/>
        <v>3.1009221856947988E-9</v>
      </c>
      <c r="D2478" s="90">
        <f t="shared" si="1157"/>
        <v>7205.03</v>
      </c>
      <c r="E2478" s="91">
        <f t="shared" si="1172"/>
        <v>7245.38</v>
      </c>
      <c r="F2478" s="92">
        <f t="shared" si="1173"/>
        <v>47319</v>
      </c>
      <c r="G2478" s="93">
        <f t="shared" si="1158"/>
        <v>5.6002542668107669E-3</v>
      </c>
      <c r="H2478" s="94">
        <f t="shared" si="1159"/>
        <v>47381</v>
      </c>
      <c r="I2478" s="94">
        <f t="shared" si="1160"/>
        <v>47381</v>
      </c>
      <c r="J2478" s="95">
        <f t="shared" si="1150"/>
        <v>22</v>
      </c>
      <c r="K2478" s="95">
        <f t="shared" si="1171"/>
        <v>4</v>
      </c>
      <c r="L2478" s="8">
        <f t="shared" si="1161"/>
        <v>1.0010159000000001</v>
      </c>
      <c r="M2478" s="96">
        <f t="shared" si="1162"/>
        <v>1.0056002500000001</v>
      </c>
      <c r="N2478" s="96">
        <f t="shared" si="1163"/>
        <v>1.5068839361905331</v>
      </c>
      <c r="O2478" s="89">
        <f t="shared" si="1164"/>
        <v>1.5084147699999999</v>
      </c>
      <c r="P2478" s="89">
        <f t="shared" si="1165"/>
        <v>0</v>
      </c>
      <c r="Q2478" s="11">
        <f t="shared" si="1153"/>
        <v>0</v>
      </c>
      <c r="R2478" s="7">
        <f t="shared" si="1151"/>
        <v>0</v>
      </c>
      <c r="S2478" s="89">
        <f t="shared" si="1166"/>
        <v>0</v>
      </c>
      <c r="T2478" s="98">
        <f t="shared" si="1152"/>
        <v>8.5000000000000006E-2</v>
      </c>
      <c r="U2478" s="97">
        <f t="shared" si="1167"/>
        <v>274</v>
      </c>
      <c r="V2478" s="97">
        <v>252</v>
      </c>
      <c r="W2478" s="96">
        <f t="shared" si="1168"/>
        <v>1.0927550210000001</v>
      </c>
      <c r="X2478" s="89">
        <f t="shared" si="1169"/>
        <v>0</v>
      </c>
      <c r="Y2478" s="137">
        <f t="shared" si="1148"/>
        <v>0</v>
      </c>
      <c r="Z2478" s="99" t="str">
        <f t="shared" si="1154"/>
        <v>J=</v>
      </c>
      <c r="AA2478" s="94">
        <f t="shared" si="1155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49"/>
        <v>47355</v>
      </c>
      <c r="B2479" s="89">
        <f t="shared" si="1156"/>
        <v>0</v>
      </c>
      <c r="C2479" s="89">
        <f t="shared" si="1170"/>
        <v>3.1009221856947988E-9</v>
      </c>
      <c r="D2479" s="90">
        <f t="shared" si="1157"/>
        <v>7205.03</v>
      </c>
      <c r="E2479" s="91">
        <f t="shared" si="1172"/>
        <v>7245.38</v>
      </c>
      <c r="F2479" s="92">
        <f t="shared" si="1173"/>
        <v>47319</v>
      </c>
      <c r="G2479" s="93">
        <f t="shared" si="1158"/>
        <v>5.6002542668107669E-3</v>
      </c>
      <c r="H2479" s="94">
        <f t="shared" si="1159"/>
        <v>47381</v>
      </c>
      <c r="I2479" s="94">
        <f t="shared" si="1160"/>
        <v>47381</v>
      </c>
      <c r="J2479" s="95">
        <f t="shared" si="1150"/>
        <v>22</v>
      </c>
      <c r="K2479" s="95">
        <f t="shared" si="1171"/>
        <v>5</v>
      </c>
      <c r="L2479" s="8">
        <f t="shared" si="1161"/>
        <v>1.0012700400000001</v>
      </c>
      <c r="M2479" s="96">
        <f t="shared" si="1162"/>
        <v>1.0056002500000001</v>
      </c>
      <c r="N2479" s="96">
        <f t="shared" si="1163"/>
        <v>1.5068839361905331</v>
      </c>
      <c r="O2479" s="89">
        <f t="shared" si="1164"/>
        <v>1.5087977299999999</v>
      </c>
      <c r="P2479" s="89">
        <f t="shared" si="1165"/>
        <v>0</v>
      </c>
      <c r="Q2479" s="11">
        <f t="shared" si="1153"/>
        <v>0</v>
      </c>
      <c r="R2479" s="7">
        <f t="shared" si="1151"/>
        <v>0</v>
      </c>
      <c r="S2479" s="89">
        <f t="shared" si="1166"/>
        <v>0</v>
      </c>
      <c r="T2479" s="98">
        <f t="shared" si="1152"/>
        <v>8.5000000000000006E-2</v>
      </c>
      <c r="U2479" s="97">
        <f t="shared" si="1167"/>
        <v>275</v>
      </c>
      <c r="V2479" s="97">
        <v>252</v>
      </c>
      <c r="W2479" s="96">
        <f t="shared" si="1168"/>
        <v>1.0931088360000001</v>
      </c>
      <c r="X2479" s="89">
        <f t="shared" si="1169"/>
        <v>0</v>
      </c>
      <c r="Y2479" s="137">
        <f t="shared" si="1148"/>
        <v>0</v>
      </c>
      <c r="Z2479" s="99" t="str">
        <f t="shared" si="1154"/>
        <v>J=</v>
      </c>
      <c r="AA2479" s="94">
        <f t="shared" si="1155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49"/>
        <v>47356</v>
      </c>
      <c r="B2480" s="89">
        <f t="shared" si="1156"/>
        <v>0</v>
      </c>
      <c r="C2480" s="89">
        <f t="shared" si="1170"/>
        <v>3.1009221856947988E-9</v>
      </c>
      <c r="D2480" s="90">
        <f t="shared" si="1157"/>
        <v>7205.03</v>
      </c>
      <c r="E2480" s="91">
        <f t="shared" si="1172"/>
        <v>7245.38</v>
      </c>
      <c r="F2480" s="92">
        <f t="shared" si="1173"/>
        <v>47319</v>
      </c>
      <c r="G2480" s="93">
        <f t="shared" si="1158"/>
        <v>5.6002542668107669E-3</v>
      </c>
      <c r="H2480" s="94">
        <f t="shared" si="1159"/>
        <v>47381</v>
      </c>
      <c r="I2480" s="94">
        <f t="shared" si="1160"/>
        <v>47381</v>
      </c>
      <c r="J2480" s="95">
        <f t="shared" si="1150"/>
        <v>22</v>
      </c>
      <c r="K2480" s="95">
        <f t="shared" si="1171"/>
        <v>5</v>
      </c>
      <c r="L2480" s="8">
        <f t="shared" si="1161"/>
        <v>1.0012700400000001</v>
      </c>
      <c r="M2480" s="96">
        <f t="shared" si="1162"/>
        <v>1.0056002500000001</v>
      </c>
      <c r="N2480" s="96">
        <f t="shared" si="1163"/>
        <v>1.5068839361905331</v>
      </c>
      <c r="O2480" s="89">
        <f t="shared" si="1164"/>
        <v>1.5087977299999999</v>
      </c>
      <c r="P2480" s="89">
        <f t="shared" si="1165"/>
        <v>0</v>
      </c>
      <c r="Q2480" s="11">
        <f t="shared" si="1153"/>
        <v>0</v>
      </c>
      <c r="R2480" s="7">
        <f t="shared" si="1151"/>
        <v>0</v>
      </c>
      <c r="S2480" s="89">
        <f t="shared" si="1166"/>
        <v>0</v>
      </c>
      <c r="T2480" s="98">
        <f t="shared" si="1152"/>
        <v>8.5000000000000006E-2</v>
      </c>
      <c r="U2480" s="97">
        <f t="shared" si="1167"/>
        <v>275</v>
      </c>
      <c r="V2480" s="97">
        <v>252</v>
      </c>
      <c r="W2480" s="96">
        <f t="shared" si="1168"/>
        <v>1.0931088360000001</v>
      </c>
      <c r="X2480" s="89">
        <f t="shared" si="1169"/>
        <v>0</v>
      </c>
      <c r="Y2480" s="137">
        <f t="shared" si="1148"/>
        <v>0</v>
      </c>
      <c r="Z2480" s="99" t="str">
        <f t="shared" si="1154"/>
        <v>J=</v>
      </c>
      <c r="AA2480" s="94">
        <f t="shared" si="1155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49"/>
        <v>47357</v>
      </c>
      <c r="B2481" s="89">
        <f t="shared" si="1156"/>
        <v>0</v>
      </c>
      <c r="C2481" s="89">
        <f t="shared" si="1170"/>
        <v>3.1009221856947988E-9</v>
      </c>
      <c r="D2481" s="90">
        <f t="shared" si="1157"/>
        <v>7205.03</v>
      </c>
      <c r="E2481" s="91">
        <f t="shared" si="1172"/>
        <v>7245.38</v>
      </c>
      <c r="F2481" s="92">
        <f t="shared" si="1173"/>
        <v>47319</v>
      </c>
      <c r="G2481" s="93">
        <f t="shared" si="1158"/>
        <v>5.6002542668107669E-3</v>
      </c>
      <c r="H2481" s="94">
        <f t="shared" si="1159"/>
        <v>47381</v>
      </c>
      <c r="I2481" s="94">
        <f t="shared" si="1160"/>
        <v>47381</v>
      </c>
      <c r="J2481" s="95">
        <f t="shared" si="1150"/>
        <v>22</v>
      </c>
      <c r="K2481" s="95">
        <f t="shared" si="1171"/>
        <v>5</v>
      </c>
      <c r="L2481" s="8">
        <f t="shared" si="1161"/>
        <v>1.0012700400000001</v>
      </c>
      <c r="M2481" s="96">
        <f t="shared" si="1162"/>
        <v>1.0056002500000001</v>
      </c>
      <c r="N2481" s="96">
        <f t="shared" si="1163"/>
        <v>1.5068839361905331</v>
      </c>
      <c r="O2481" s="89">
        <f t="shared" si="1164"/>
        <v>1.5087977299999999</v>
      </c>
      <c r="P2481" s="89">
        <f t="shared" si="1165"/>
        <v>0</v>
      </c>
      <c r="Q2481" s="11">
        <f t="shared" si="1153"/>
        <v>0</v>
      </c>
      <c r="R2481" s="7">
        <f t="shared" si="1151"/>
        <v>0</v>
      </c>
      <c r="S2481" s="89">
        <f t="shared" si="1166"/>
        <v>0</v>
      </c>
      <c r="T2481" s="98">
        <f t="shared" si="1152"/>
        <v>8.5000000000000006E-2</v>
      </c>
      <c r="U2481" s="97">
        <f t="shared" si="1167"/>
        <v>275</v>
      </c>
      <c r="V2481" s="97">
        <v>252</v>
      </c>
      <c r="W2481" s="96">
        <f t="shared" si="1168"/>
        <v>1.0931088360000001</v>
      </c>
      <c r="X2481" s="89">
        <f t="shared" si="1169"/>
        <v>0</v>
      </c>
      <c r="Y2481" s="137">
        <f t="shared" si="1148"/>
        <v>0</v>
      </c>
      <c r="Z2481" s="99" t="str">
        <f t="shared" si="1154"/>
        <v>J=</v>
      </c>
      <c r="AA2481" s="94">
        <f t="shared" si="1155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49"/>
        <v>47358</v>
      </c>
      <c r="B2482" s="89">
        <f t="shared" si="1156"/>
        <v>0</v>
      </c>
      <c r="C2482" s="89">
        <f t="shared" si="1170"/>
        <v>3.1009221856947988E-9</v>
      </c>
      <c r="D2482" s="90">
        <f t="shared" si="1157"/>
        <v>7205.03</v>
      </c>
      <c r="E2482" s="91">
        <f t="shared" si="1172"/>
        <v>7245.38</v>
      </c>
      <c r="F2482" s="92">
        <f t="shared" si="1173"/>
        <v>47319</v>
      </c>
      <c r="G2482" s="93">
        <f t="shared" si="1158"/>
        <v>5.6002542668107669E-3</v>
      </c>
      <c r="H2482" s="94">
        <f t="shared" si="1159"/>
        <v>47381</v>
      </c>
      <c r="I2482" s="94">
        <f t="shared" si="1160"/>
        <v>47381</v>
      </c>
      <c r="J2482" s="95">
        <f t="shared" si="1150"/>
        <v>22</v>
      </c>
      <c r="K2482" s="95">
        <f t="shared" si="1171"/>
        <v>6</v>
      </c>
      <c r="L2482" s="8">
        <f t="shared" si="1161"/>
        <v>1.00152424</v>
      </c>
      <c r="M2482" s="96">
        <f t="shared" si="1162"/>
        <v>1.0056002500000001</v>
      </c>
      <c r="N2482" s="96">
        <f t="shared" si="1163"/>
        <v>1.5068839361905331</v>
      </c>
      <c r="O2482" s="89">
        <f t="shared" si="1164"/>
        <v>1.5091807800000001</v>
      </c>
      <c r="P2482" s="89">
        <f t="shared" si="1165"/>
        <v>0</v>
      </c>
      <c r="Q2482" s="11">
        <f t="shared" si="1153"/>
        <v>0</v>
      </c>
      <c r="R2482" s="7">
        <f t="shared" si="1151"/>
        <v>0</v>
      </c>
      <c r="S2482" s="89">
        <f t="shared" si="1166"/>
        <v>0</v>
      </c>
      <c r="T2482" s="98">
        <f t="shared" si="1152"/>
        <v>8.5000000000000006E-2</v>
      </c>
      <c r="U2482" s="97">
        <f t="shared" si="1167"/>
        <v>276</v>
      </c>
      <c r="V2482" s="97">
        <v>252</v>
      </c>
      <c r="W2482" s="96">
        <f t="shared" si="1168"/>
        <v>1.0934627649999999</v>
      </c>
      <c r="X2482" s="89">
        <f t="shared" si="1169"/>
        <v>0</v>
      </c>
      <c r="Y2482" s="137">
        <f t="shared" si="1148"/>
        <v>0</v>
      </c>
      <c r="Z2482" s="99" t="str">
        <f t="shared" si="1154"/>
        <v>J=</v>
      </c>
      <c r="AA2482" s="94">
        <f t="shared" si="1155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49"/>
        <v>47359</v>
      </c>
      <c r="B2483" s="89">
        <f t="shared" si="1156"/>
        <v>0</v>
      </c>
      <c r="C2483" s="89">
        <f t="shared" si="1170"/>
        <v>3.1009221856947988E-9</v>
      </c>
      <c r="D2483" s="90">
        <f t="shared" si="1157"/>
        <v>7205.03</v>
      </c>
      <c r="E2483" s="91">
        <f t="shared" si="1172"/>
        <v>7245.38</v>
      </c>
      <c r="F2483" s="92">
        <f t="shared" si="1173"/>
        <v>47319</v>
      </c>
      <c r="G2483" s="93">
        <f t="shared" si="1158"/>
        <v>5.6002542668107669E-3</v>
      </c>
      <c r="H2483" s="94">
        <f t="shared" si="1159"/>
        <v>47381</v>
      </c>
      <c r="I2483" s="94">
        <f t="shared" si="1160"/>
        <v>47381</v>
      </c>
      <c r="J2483" s="95">
        <f t="shared" si="1150"/>
        <v>22</v>
      </c>
      <c r="K2483" s="95">
        <f t="shared" si="1171"/>
        <v>7</v>
      </c>
      <c r="L2483" s="8">
        <f t="shared" si="1161"/>
        <v>1.0017784999999999</v>
      </c>
      <c r="M2483" s="96">
        <f t="shared" si="1162"/>
        <v>1.0056002500000001</v>
      </c>
      <c r="N2483" s="96">
        <f t="shared" si="1163"/>
        <v>1.5068839361905331</v>
      </c>
      <c r="O2483" s="89">
        <f t="shared" si="1164"/>
        <v>1.5095639199999999</v>
      </c>
      <c r="P2483" s="89">
        <f t="shared" si="1165"/>
        <v>0</v>
      </c>
      <c r="Q2483" s="11">
        <f t="shared" si="1153"/>
        <v>0</v>
      </c>
      <c r="R2483" s="7">
        <f t="shared" si="1151"/>
        <v>0</v>
      </c>
      <c r="S2483" s="89">
        <f t="shared" si="1166"/>
        <v>0</v>
      </c>
      <c r="T2483" s="98">
        <f t="shared" si="1152"/>
        <v>8.5000000000000006E-2</v>
      </c>
      <c r="U2483" s="97">
        <f t="shared" si="1167"/>
        <v>277</v>
      </c>
      <c r="V2483" s="97">
        <v>252</v>
      </c>
      <c r="W2483" s="96">
        <f t="shared" si="1168"/>
        <v>1.093816809</v>
      </c>
      <c r="X2483" s="89">
        <f t="shared" si="1169"/>
        <v>0</v>
      </c>
      <c r="Y2483" s="137">
        <f t="shared" si="1148"/>
        <v>0</v>
      </c>
      <c r="Z2483" s="99" t="str">
        <f t="shared" si="1154"/>
        <v>J=</v>
      </c>
      <c r="AA2483" s="94">
        <f t="shared" si="1155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49"/>
        <v>47360</v>
      </c>
      <c r="B2484" s="89">
        <f t="shared" si="1156"/>
        <v>0</v>
      </c>
      <c r="C2484" s="89">
        <f t="shared" si="1170"/>
        <v>3.1009221856947988E-9</v>
      </c>
      <c r="D2484" s="90">
        <f t="shared" si="1157"/>
        <v>7205.03</v>
      </c>
      <c r="E2484" s="91">
        <f t="shared" si="1172"/>
        <v>7245.38</v>
      </c>
      <c r="F2484" s="92">
        <f t="shared" si="1173"/>
        <v>47319</v>
      </c>
      <c r="G2484" s="93">
        <f t="shared" si="1158"/>
        <v>5.6002542668107669E-3</v>
      </c>
      <c r="H2484" s="94">
        <f t="shared" si="1159"/>
        <v>47381</v>
      </c>
      <c r="I2484" s="94">
        <f t="shared" si="1160"/>
        <v>47381</v>
      </c>
      <c r="J2484" s="95">
        <f t="shared" si="1150"/>
        <v>22</v>
      </c>
      <c r="K2484" s="95">
        <f t="shared" si="1171"/>
        <v>8</v>
      </c>
      <c r="L2484" s="8">
        <f t="shared" si="1161"/>
        <v>1.0020328300000001</v>
      </c>
      <c r="M2484" s="96">
        <f t="shared" si="1162"/>
        <v>1.0056002500000001</v>
      </c>
      <c r="N2484" s="96">
        <f t="shared" si="1163"/>
        <v>1.5068839361905331</v>
      </c>
      <c r="O2484" s="89">
        <f t="shared" si="1164"/>
        <v>1.50994717</v>
      </c>
      <c r="P2484" s="89">
        <f t="shared" si="1165"/>
        <v>0</v>
      </c>
      <c r="Q2484" s="11">
        <f t="shared" si="1153"/>
        <v>0</v>
      </c>
      <c r="R2484" s="7">
        <f t="shared" si="1151"/>
        <v>0</v>
      </c>
      <c r="S2484" s="89">
        <f t="shared" si="1166"/>
        <v>0</v>
      </c>
      <c r="T2484" s="98">
        <f t="shared" si="1152"/>
        <v>8.5000000000000006E-2</v>
      </c>
      <c r="U2484" s="97">
        <f t="shared" si="1167"/>
        <v>278</v>
      </c>
      <c r="V2484" s="97">
        <v>252</v>
      </c>
      <c r="W2484" s="96">
        <f t="shared" si="1168"/>
        <v>1.094170968</v>
      </c>
      <c r="X2484" s="89">
        <f t="shared" si="1169"/>
        <v>0</v>
      </c>
      <c r="Y2484" s="137">
        <f t="shared" si="1148"/>
        <v>0</v>
      </c>
      <c r="Z2484" s="99" t="str">
        <f t="shared" si="1154"/>
        <v>J=</v>
      </c>
      <c r="AA2484" s="94">
        <f t="shared" si="1155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49"/>
        <v>47361</v>
      </c>
      <c r="B2485" s="89">
        <f t="shared" si="1156"/>
        <v>0</v>
      </c>
      <c r="C2485" s="89">
        <f t="shared" si="1170"/>
        <v>3.1009221856947988E-9</v>
      </c>
      <c r="D2485" s="90">
        <f t="shared" si="1157"/>
        <v>7205.03</v>
      </c>
      <c r="E2485" s="91">
        <f t="shared" si="1172"/>
        <v>7245.38</v>
      </c>
      <c r="F2485" s="92">
        <f t="shared" si="1173"/>
        <v>47319</v>
      </c>
      <c r="G2485" s="93">
        <f t="shared" si="1158"/>
        <v>5.6002542668107669E-3</v>
      </c>
      <c r="H2485" s="94">
        <f t="shared" si="1159"/>
        <v>47381</v>
      </c>
      <c r="I2485" s="94">
        <f t="shared" si="1160"/>
        <v>47381</v>
      </c>
      <c r="J2485" s="95">
        <f t="shared" si="1150"/>
        <v>22</v>
      </c>
      <c r="K2485" s="95">
        <f t="shared" si="1171"/>
        <v>9</v>
      </c>
      <c r="L2485" s="8">
        <f t="shared" si="1161"/>
        <v>1.0022872300000001</v>
      </c>
      <c r="M2485" s="96">
        <f t="shared" si="1162"/>
        <v>1.0056002500000001</v>
      </c>
      <c r="N2485" s="96">
        <f t="shared" si="1163"/>
        <v>1.5068839361905331</v>
      </c>
      <c r="O2485" s="89">
        <f t="shared" si="1164"/>
        <v>1.5103305199999999</v>
      </c>
      <c r="P2485" s="89">
        <f t="shared" si="1165"/>
        <v>0</v>
      </c>
      <c r="Q2485" s="11">
        <f t="shared" si="1153"/>
        <v>0</v>
      </c>
      <c r="R2485" s="7">
        <f t="shared" si="1151"/>
        <v>0</v>
      </c>
      <c r="S2485" s="89">
        <f t="shared" si="1166"/>
        <v>0</v>
      </c>
      <c r="T2485" s="98">
        <f t="shared" si="1152"/>
        <v>8.5000000000000006E-2</v>
      </c>
      <c r="U2485" s="97">
        <f t="shared" si="1167"/>
        <v>279</v>
      </c>
      <c r="V2485" s="97">
        <v>252</v>
      </c>
      <c r="W2485" s="96">
        <f t="shared" si="1168"/>
        <v>1.094525242</v>
      </c>
      <c r="X2485" s="89">
        <f t="shared" si="1169"/>
        <v>0</v>
      </c>
      <c r="Y2485" s="137">
        <f t="shared" si="1148"/>
        <v>0</v>
      </c>
      <c r="Z2485" s="99" t="str">
        <f t="shared" si="1154"/>
        <v>J=</v>
      </c>
      <c r="AA2485" s="94">
        <f t="shared" si="1155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49"/>
        <v>47362</v>
      </c>
      <c r="B2486" s="89">
        <f t="shared" si="1156"/>
        <v>0</v>
      </c>
      <c r="C2486" s="89">
        <f t="shared" si="1170"/>
        <v>3.1009221856947988E-9</v>
      </c>
      <c r="D2486" s="90">
        <f t="shared" si="1157"/>
        <v>7205.03</v>
      </c>
      <c r="E2486" s="91">
        <f t="shared" si="1172"/>
        <v>7245.38</v>
      </c>
      <c r="F2486" s="92">
        <f t="shared" si="1173"/>
        <v>47319</v>
      </c>
      <c r="G2486" s="93">
        <f t="shared" si="1158"/>
        <v>5.6002542668107669E-3</v>
      </c>
      <c r="H2486" s="94">
        <f t="shared" si="1159"/>
        <v>47381</v>
      </c>
      <c r="I2486" s="94">
        <f t="shared" si="1160"/>
        <v>47381</v>
      </c>
      <c r="J2486" s="95">
        <f t="shared" si="1150"/>
        <v>22</v>
      </c>
      <c r="K2486" s="95">
        <f t="shared" si="1171"/>
        <v>10</v>
      </c>
      <c r="L2486" s="8">
        <f t="shared" si="1161"/>
        <v>1.0025416899999999</v>
      </c>
      <c r="M2486" s="96">
        <f t="shared" si="1162"/>
        <v>1.0056002500000001</v>
      </c>
      <c r="N2486" s="96">
        <f t="shared" si="1163"/>
        <v>1.5068839361905331</v>
      </c>
      <c r="O2486" s="89">
        <f t="shared" si="1164"/>
        <v>1.5107139599999999</v>
      </c>
      <c r="P2486" s="89">
        <f t="shared" si="1165"/>
        <v>0</v>
      </c>
      <c r="Q2486" s="11">
        <f t="shared" si="1153"/>
        <v>0</v>
      </c>
      <c r="R2486" s="7">
        <f t="shared" si="1151"/>
        <v>0</v>
      </c>
      <c r="S2486" s="89">
        <f t="shared" si="1166"/>
        <v>0</v>
      </c>
      <c r="T2486" s="98">
        <f t="shared" si="1152"/>
        <v>8.5000000000000006E-2</v>
      </c>
      <c r="U2486" s="97">
        <f t="shared" si="1167"/>
        <v>280</v>
      </c>
      <c r="V2486" s="97">
        <v>252</v>
      </c>
      <c r="W2486" s="96">
        <f t="shared" si="1168"/>
        <v>1.0948796300000001</v>
      </c>
      <c r="X2486" s="89">
        <f t="shared" si="1169"/>
        <v>0</v>
      </c>
      <c r="Y2486" s="137">
        <f t="shared" si="1148"/>
        <v>0</v>
      </c>
      <c r="Z2486" s="99" t="str">
        <f t="shared" si="1154"/>
        <v>J=</v>
      </c>
      <c r="AA2486" s="94">
        <f t="shared" si="1155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49"/>
        <v>47363</v>
      </c>
      <c r="B2487" s="89">
        <f t="shared" si="1156"/>
        <v>0</v>
      </c>
      <c r="C2487" s="89">
        <f t="shared" si="1170"/>
        <v>3.1009221856947988E-9</v>
      </c>
      <c r="D2487" s="90">
        <f t="shared" si="1157"/>
        <v>7205.03</v>
      </c>
      <c r="E2487" s="91">
        <f t="shared" si="1172"/>
        <v>7245.38</v>
      </c>
      <c r="F2487" s="92">
        <f t="shared" si="1173"/>
        <v>47319</v>
      </c>
      <c r="G2487" s="93">
        <f t="shared" si="1158"/>
        <v>5.6002542668107669E-3</v>
      </c>
      <c r="H2487" s="94">
        <f t="shared" si="1159"/>
        <v>47381</v>
      </c>
      <c r="I2487" s="94">
        <f t="shared" si="1160"/>
        <v>47381</v>
      </c>
      <c r="J2487" s="95">
        <f t="shared" si="1150"/>
        <v>22</v>
      </c>
      <c r="K2487" s="95">
        <f t="shared" si="1171"/>
        <v>10</v>
      </c>
      <c r="L2487" s="8">
        <f t="shared" si="1161"/>
        <v>1.0025416899999999</v>
      </c>
      <c r="M2487" s="96">
        <f t="shared" si="1162"/>
        <v>1.0056002500000001</v>
      </c>
      <c r="N2487" s="96">
        <f t="shared" si="1163"/>
        <v>1.5068839361905331</v>
      </c>
      <c r="O2487" s="89">
        <f t="shared" si="1164"/>
        <v>1.5107139599999999</v>
      </c>
      <c r="P2487" s="89">
        <f t="shared" si="1165"/>
        <v>0</v>
      </c>
      <c r="Q2487" s="11">
        <f t="shared" si="1153"/>
        <v>0</v>
      </c>
      <c r="R2487" s="7">
        <f t="shared" si="1151"/>
        <v>0</v>
      </c>
      <c r="S2487" s="89">
        <f t="shared" si="1166"/>
        <v>0</v>
      </c>
      <c r="T2487" s="98">
        <f t="shared" si="1152"/>
        <v>8.5000000000000006E-2</v>
      </c>
      <c r="U2487" s="97">
        <f t="shared" si="1167"/>
        <v>280</v>
      </c>
      <c r="V2487" s="97">
        <v>252</v>
      </c>
      <c r="W2487" s="96">
        <f t="shared" si="1168"/>
        <v>1.0948796300000001</v>
      </c>
      <c r="X2487" s="89">
        <f t="shared" si="1169"/>
        <v>0</v>
      </c>
      <c r="Y2487" s="137">
        <f t="shared" si="1148"/>
        <v>0</v>
      </c>
      <c r="Z2487" s="99" t="str">
        <f t="shared" si="1154"/>
        <v>J=</v>
      </c>
      <c r="AA2487" s="94">
        <f t="shared" si="1155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49"/>
        <v>47364</v>
      </c>
      <c r="B2488" s="89">
        <f t="shared" si="1156"/>
        <v>0</v>
      </c>
      <c r="C2488" s="89">
        <f t="shared" si="1170"/>
        <v>3.1009221856947988E-9</v>
      </c>
      <c r="D2488" s="90">
        <f t="shared" si="1157"/>
        <v>7205.03</v>
      </c>
      <c r="E2488" s="91">
        <f t="shared" si="1172"/>
        <v>7245.38</v>
      </c>
      <c r="F2488" s="92">
        <f t="shared" si="1173"/>
        <v>47319</v>
      </c>
      <c r="G2488" s="93">
        <f t="shared" si="1158"/>
        <v>5.6002542668107669E-3</v>
      </c>
      <c r="H2488" s="94">
        <f t="shared" si="1159"/>
        <v>47381</v>
      </c>
      <c r="I2488" s="94">
        <f t="shared" si="1160"/>
        <v>47381</v>
      </c>
      <c r="J2488" s="95">
        <f t="shared" si="1150"/>
        <v>22</v>
      </c>
      <c r="K2488" s="95">
        <f t="shared" si="1171"/>
        <v>10</v>
      </c>
      <c r="L2488" s="8">
        <f t="shared" si="1161"/>
        <v>1.0025416899999999</v>
      </c>
      <c r="M2488" s="96">
        <f t="shared" si="1162"/>
        <v>1.0056002500000001</v>
      </c>
      <c r="N2488" s="96">
        <f t="shared" si="1163"/>
        <v>1.5068839361905331</v>
      </c>
      <c r="O2488" s="89">
        <f t="shared" si="1164"/>
        <v>1.5107139599999999</v>
      </c>
      <c r="P2488" s="89">
        <f t="shared" si="1165"/>
        <v>0</v>
      </c>
      <c r="Q2488" s="11">
        <f t="shared" si="1153"/>
        <v>0</v>
      </c>
      <c r="R2488" s="7">
        <f t="shared" si="1151"/>
        <v>0</v>
      </c>
      <c r="S2488" s="89">
        <f t="shared" si="1166"/>
        <v>0</v>
      </c>
      <c r="T2488" s="98">
        <f t="shared" si="1152"/>
        <v>8.5000000000000006E-2</v>
      </c>
      <c r="U2488" s="97">
        <f t="shared" si="1167"/>
        <v>280</v>
      </c>
      <c r="V2488" s="97">
        <v>252</v>
      </c>
      <c r="W2488" s="96">
        <f t="shared" si="1168"/>
        <v>1.0948796300000001</v>
      </c>
      <c r="X2488" s="89">
        <f t="shared" si="1169"/>
        <v>0</v>
      </c>
      <c r="Y2488" s="137">
        <f t="shared" si="1148"/>
        <v>0</v>
      </c>
      <c r="Z2488" s="99" t="str">
        <f t="shared" si="1154"/>
        <v>J=</v>
      </c>
      <c r="AA2488" s="94">
        <f t="shared" si="1155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49"/>
        <v>47365</v>
      </c>
      <c r="B2489" s="89">
        <f t="shared" si="1156"/>
        <v>0</v>
      </c>
      <c r="C2489" s="89">
        <f t="shared" si="1170"/>
        <v>3.1009221856947988E-9</v>
      </c>
      <c r="D2489" s="90">
        <f t="shared" si="1157"/>
        <v>7205.03</v>
      </c>
      <c r="E2489" s="91">
        <f t="shared" si="1172"/>
        <v>7245.38</v>
      </c>
      <c r="F2489" s="92">
        <f t="shared" si="1173"/>
        <v>47319</v>
      </c>
      <c r="G2489" s="93">
        <f t="shared" si="1158"/>
        <v>5.6002542668107669E-3</v>
      </c>
      <c r="H2489" s="94">
        <f t="shared" si="1159"/>
        <v>47381</v>
      </c>
      <c r="I2489" s="94">
        <f t="shared" si="1160"/>
        <v>47381</v>
      </c>
      <c r="J2489" s="95">
        <f t="shared" si="1150"/>
        <v>22</v>
      </c>
      <c r="K2489" s="95">
        <f t="shared" si="1171"/>
        <v>11</v>
      </c>
      <c r="L2489" s="8">
        <f t="shared" si="1161"/>
        <v>1.0027962100000001</v>
      </c>
      <c r="M2489" s="96">
        <f t="shared" si="1162"/>
        <v>1.0056002500000001</v>
      </c>
      <c r="N2489" s="96">
        <f t="shared" si="1163"/>
        <v>1.5068839361905331</v>
      </c>
      <c r="O2489" s="89">
        <f t="shared" si="1164"/>
        <v>1.5110975</v>
      </c>
      <c r="P2489" s="89">
        <f t="shared" si="1165"/>
        <v>0</v>
      </c>
      <c r="Q2489" s="11">
        <f t="shared" si="1153"/>
        <v>0</v>
      </c>
      <c r="R2489" s="7">
        <f t="shared" si="1151"/>
        <v>0</v>
      </c>
      <c r="S2489" s="89">
        <f t="shared" si="1166"/>
        <v>0</v>
      </c>
      <c r="T2489" s="98">
        <f t="shared" si="1152"/>
        <v>8.5000000000000006E-2</v>
      </c>
      <c r="U2489" s="97">
        <f t="shared" si="1167"/>
        <v>281</v>
      </c>
      <c r="V2489" s="97">
        <v>252</v>
      </c>
      <c r="W2489" s="96">
        <f t="shared" si="1168"/>
        <v>1.0952341329999999</v>
      </c>
      <c r="X2489" s="89">
        <f t="shared" si="1169"/>
        <v>0</v>
      </c>
      <c r="Y2489" s="137">
        <f t="shared" si="1148"/>
        <v>0</v>
      </c>
      <c r="Z2489" s="99" t="str">
        <f t="shared" si="1154"/>
        <v>J=</v>
      </c>
      <c r="AA2489" s="94">
        <f t="shared" si="1155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49"/>
        <v>47366</v>
      </c>
      <c r="B2490" s="89">
        <f t="shared" si="1156"/>
        <v>0</v>
      </c>
      <c r="C2490" s="89">
        <f t="shared" si="1170"/>
        <v>3.1009221856947988E-9</v>
      </c>
      <c r="D2490" s="90">
        <f t="shared" si="1157"/>
        <v>7205.03</v>
      </c>
      <c r="E2490" s="91">
        <f t="shared" si="1172"/>
        <v>7245.38</v>
      </c>
      <c r="F2490" s="92">
        <f t="shared" si="1173"/>
        <v>47319</v>
      </c>
      <c r="G2490" s="93">
        <f t="shared" si="1158"/>
        <v>5.6002542668107669E-3</v>
      </c>
      <c r="H2490" s="94">
        <f t="shared" si="1159"/>
        <v>47381</v>
      </c>
      <c r="I2490" s="94">
        <f t="shared" si="1160"/>
        <v>47381</v>
      </c>
      <c r="J2490" s="95">
        <f t="shared" si="1150"/>
        <v>22</v>
      </c>
      <c r="K2490" s="95">
        <f t="shared" si="1171"/>
        <v>12</v>
      </c>
      <c r="L2490" s="8">
        <f t="shared" si="1161"/>
        <v>1.0030508</v>
      </c>
      <c r="M2490" s="96">
        <f t="shared" si="1162"/>
        <v>1.0056002500000001</v>
      </c>
      <c r="N2490" s="96">
        <f t="shared" si="1163"/>
        <v>1.5068839361905331</v>
      </c>
      <c r="O2490" s="89">
        <f t="shared" si="1164"/>
        <v>1.51148113</v>
      </c>
      <c r="P2490" s="89">
        <f t="shared" si="1165"/>
        <v>0</v>
      </c>
      <c r="Q2490" s="11">
        <f t="shared" si="1153"/>
        <v>0</v>
      </c>
      <c r="R2490" s="7">
        <f t="shared" si="1151"/>
        <v>0</v>
      </c>
      <c r="S2490" s="89">
        <f t="shared" si="1166"/>
        <v>0</v>
      </c>
      <c r="T2490" s="98">
        <f t="shared" si="1152"/>
        <v>8.5000000000000006E-2</v>
      </c>
      <c r="U2490" s="97">
        <f t="shared" si="1167"/>
        <v>282</v>
      </c>
      <c r="V2490" s="97">
        <v>252</v>
      </c>
      <c r="W2490" s="96">
        <f t="shared" si="1168"/>
        <v>1.0955887499999999</v>
      </c>
      <c r="X2490" s="89">
        <f t="shared" si="1169"/>
        <v>0</v>
      </c>
      <c r="Y2490" s="137">
        <f t="shared" si="1148"/>
        <v>0</v>
      </c>
      <c r="Z2490" s="99" t="str">
        <f t="shared" si="1154"/>
        <v>J=</v>
      </c>
      <c r="AA2490" s="94">
        <f t="shared" si="1155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49"/>
        <v>47367</v>
      </c>
      <c r="B2491" s="89">
        <f t="shared" si="1156"/>
        <v>0</v>
      </c>
      <c r="C2491" s="89">
        <f t="shared" si="1170"/>
        <v>3.1009221856947988E-9</v>
      </c>
      <c r="D2491" s="90">
        <f t="shared" si="1157"/>
        <v>7205.03</v>
      </c>
      <c r="E2491" s="91">
        <f t="shared" si="1172"/>
        <v>7245.38</v>
      </c>
      <c r="F2491" s="92">
        <f t="shared" si="1173"/>
        <v>47319</v>
      </c>
      <c r="G2491" s="93">
        <f t="shared" si="1158"/>
        <v>5.6002542668107669E-3</v>
      </c>
      <c r="H2491" s="94">
        <f t="shared" si="1159"/>
        <v>47381</v>
      </c>
      <c r="I2491" s="94">
        <f t="shared" si="1160"/>
        <v>47381</v>
      </c>
      <c r="J2491" s="95">
        <f t="shared" si="1150"/>
        <v>22</v>
      </c>
      <c r="K2491" s="95">
        <f t="shared" si="1171"/>
        <v>13</v>
      </c>
      <c r="L2491" s="8">
        <f t="shared" si="1161"/>
        <v>1.00330546</v>
      </c>
      <c r="M2491" s="96">
        <f t="shared" si="1162"/>
        <v>1.0056002500000001</v>
      </c>
      <c r="N2491" s="96">
        <f t="shared" si="1163"/>
        <v>1.5068839361905331</v>
      </c>
      <c r="O2491" s="89">
        <f t="shared" si="1164"/>
        <v>1.5118648800000001</v>
      </c>
      <c r="P2491" s="89">
        <f t="shared" si="1165"/>
        <v>0</v>
      </c>
      <c r="Q2491" s="11">
        <f t="shared" si="1153"/>
        <v>0</v>
      </c>
      <c r="R2491" s="7">
        <f t="shared" si="1151"/>
        <v>0</v>
      </c>
      <c r="S2491" s="89">
        <f t="shared" si="1166"/>
        <v>0</v>
      </c>
      <c r="T2491" s="98">
        <f t="shared" si="1152"/>
        <v>8.5000000000000006E-2</v>
      </c>
      <c r="U2491" s="97">
        <f t="shared" si="1167"/>
        <v>283</v>
      </c>
      <c r="V2491" s="97">
        <v>252</v>
      </c>
      <c r="W2491" s="96">
        <f t="shared" si="1168"/>
        <v>1.0959434830000001</v>
      </c>
      <c r="X2491" s="89">
        <f t="shared" si="1169"/>
        <v>0</v>
      </c>
      <c r="Y2491" s="137">
        <f t="shared" si="1148"/>
        <v>0</v>
      </c>
      <c r="Z2491" s="99" t="str">
        <f t="shared" si="1154"/>
        <v>J=</v>
      </c>
      <c r="AA2491" s="94">
        <f t="shared" si="1155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49"/>
        <v>47368</v>
      </c>
      <c r="B2492" s="89">
        <f t="shared" si="1156"/>
        <v>0</v>
      </c>
      <c r="C2492" s="89">
        <f t="shared" si="1170"/>
        <v>3.1009221856947988E-9</v>
      </c>
      <c r="D2492" s="90">
        <f t="shared" si="1157"/>
        <v>7205.03</v>
      </c>
      <c r="E2492" s="91">
        <f t="shared" si="1172"/>
        <v>7245.38</v>
      </c>
      <c r="F2492" s="92">
        <f t="shared" si="1173"/>
        <v>47319</v>
      </c>
      <c r="G2492" s="93">
        <f t="shared" si="1158"/>
        <v>5.6002542668107669E-3</v>
      </c>
      <c r="H2492" s="94">
        <f t="shared" si="1159"/>
        <v>47381</v>
      </c>
      <c r="I2492" s="94">
        <f t="shared" si="1160"/>
        <v>47381</v>
      </c>
      <c r="J2492" s="95">
        <f t="shared" si="1150"/>
        <v>22</v>
      </c>
      <c r="K2492" s="95">
        <f t="shared" si="1171"/>
        <v>14</v>
      </c>
      <c r="L2492" s="8">
        <f t="shared" si="1161"/>
        <v>1.0035601700000001</v>
      </c>
      <c r="M2492" s="96">
        <f t="shared" si="1162"/>
        <v>1.0056002500000001</v>
      </c>
      <c r="N2492" s="96">
        <f t="shared" si="1163"/>
        <v>1.5068839361905331</v>
      </c>
      <c r="O2492" s="89">
        <f t="shared" si="1164"/>
        <v>1.5122486900000001</v>
      </c>
      <c r="P2492" s="89">
        <f t="shared" si="1165"/>
        <v>0</v>
      </c>
      <c r="Q2492" s="11">
        <f t="shared" si="1153"/>
        <v>0</v>
      </c>
      <c r="R2492" s="7">
        <f t="shared" si="1151"/>
        <v>0</v>
      </c>
      <c r="S2492" s="89">
        <f t="shared" si="1166"/>
        <v>0</v>
      </c>
      <c r="T2492" s="98">
        <f t="shared" si="1152"/>
        <v>8.5000000000000006E-2</v>
      </c>
      <c r="U2492" s="97">
        <f t="shared" si="1167"/>
        <v>284</v>
      </c>
      <c r="V2492" s="97">
        <v>252</v>
      </c>
      <c r="W2492" s="96">
        <f t="shared" si="1168"/>
        <v>1.09629833</v>
      </c>
      <c r="X2492" s="89">
        <f t="shared" si="1169"/>
        <v>0</v>
      </c>
      <c r="Y2492" s="137">
        <f t="shared" si="1148"/>
        <v>0</v>
      </c>
      <c r="Z2492" s="99" t="str">
        <f t="shared" si="1154"/>
        <v>J=</v>
      </c>
      <c r="AA2492" s="94">
        <f t="shared" si="1155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49"/>
        <v>47369</v>
      </c>
      <c r="B2493" s="89">
        <f t="shared" si="1156"/>
        <v>0</v>
      </c>
      <c r="C2493" s="89">
        <f t="shared" si="1170"/>
        <v>3.1009221856947988E-9</v>
      </c>
      <c r="D2493" s="90">
        <f t="shared" si="1157"/>
        <v>7205.03</v>
      </c>
      <c r="E2493" s="91">
        <f t="shared" si="1172"/>
        <v>7245.38</v>
      </c>
      <c r="F2493" s="92">
        <f t="shared" si="1173"/>
        <v>47319</v>
      </c>
      <c r="G2493" s="93">
        <f t="shared" si="1158"/>
        <v>5.6002542668107669E-3</v>
      </c>
      <c r="H2493" s="94">
        <f t="shared" si="1159"/>
        <v>47381</v>
      </c>
      <c r="I2493" s="94">
        <f t="shared" si="1160"/>
        <v>47381</v>
      </c>
      <c r="J2493" s="95">
        <f t="shared" si="1150"/>
        <v>22</v>
      </c>
      <c r="K2493" s="95">
        <f t="shared" si="1171"/>
        <v>14</v>
      </c>
      <c r="L2493" s="8">
        <f t="shared" si="1161"/>
        <v>1.0035601700000001</v>
      </c>
      <c r="M2493" s="96">
        <f t="shared" si="1162"/>
        <v>1.0056002500000001</v>
      </c>
      <c r="N2493" s="96">
        <f t="shared" si="1163"/>
        <v>1.5068839361905331</v>
      </c>
      <c r="O2493" s="89">
        <f t="shared" si="1164"/>
        <v>1.5122486900000001</v>
      </c>
      <c r="P2493" s="89">
        <f t="shared" si="1165"/>
        <v>0</v>
      </c>
      <c r="Q2493" s="11">
        <f t="shared" si="1153"/>
        <v>0</v>
      </c>
      <c r="R2493" s="7">
        <f t="shared" si="1151"/>
        <v>0</v>
      </c>
      <c r="S2493" s="89">
        <f t="shared" si="1166"/>
        <v>0</v>
      </c>
      <c r="T2493" s="98">
        <f t="shared" si="1152"/>
        <v>8.5000000000000006E-2</v>
      </c>
      <c r="U2493" s="97">
        <f t="shared" si="1167"/>
        <v>284</v>
      </c>
      <c r="V2493" s="97">
        <v>252</v>
      </c>
      <c r="W2493" s="96">
        <f t="shared" si="1168"/>
        <v>1.09629833</v>
      </c>
      <c r="X2493" s="89">
        <f t="shared" si="1169"/>
        <v>0</v>
      </c>
      <c r="Y2493" s="137">
        <f t="shared" si="1148"/>
        <v>0</v>
      </c>
      <c r="Z2493" s="99" t="str">
        <f t="shared" si="1154"/>
        <v>J=</v>
      </c>
      <c r="AA2493" s="94">
        <f t="shared" si="1155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49"/>
        <v>47370</v>
      </c>
      <c r="B2494" s="89">
        <f t="shared" si="1156"/>
        <v>0</v>
      </c>
      <c r="C2494" s="89">
        <f t="shared" si="1170"/>
        <v>3.1009221856947988E-9</v>
      </c>
      <c r="D2494" s="90">
        <f t="shared" si="1157"/>
        <v>7205.03</v>
      </c>
      <c r="E2494" s="91">
        <f t="shared" si="1172"/>
        <v>7245.38</v>
      </c>
      <c r="F2494" s="92">
        <f t="shared" si="1173"/>
        <v>47319</v>
      </c>
      <c r="G2494" s="93">
        <f t="shared" si="1158"/>
        <v>5.6002542668107669E-3</v>
      </c>
      <c r="H2494" s="94">
        <f t="shared" si="1159"/>
        <v>47381</v>
      </c>
      <c r="I2494" s="94">
        <f t="shared" si="1160"/>
        <v>47381</v>
      </c>
      <c r="J2494" s="95">
        <f t="shared" si="1150"/>
        <v>22</v>
      </c>
      <c r="K2494" s="95">
        <f t="shared" si="1171"/>
        <v>14</v>
      </c>
      <c r="L2494" s="8">
        <f t="shared" si="1161"/>
        <v>1.0035601700000001</v>
      </c>
      <c r="M2494" s="96">
        <f t="shared" si="1162"/>
        <v>1.0056002500000001</v>
      </c>
      <c r="N2494" s="96">
        <f t="shared" si="1163"/>
        <v>1.5068839361905331</v>
      </c>
      <c r="O2494" s="89">
        <f t="shared" si="1164"/>
        <v>1.5122486900000001</v>
      </c>
      <c r="P2494" s="89">
        <f t="shared" si="1165"/>
        <v>0</v>
      </c>
      <c r="Q2494" s="11">
        <f t="shared" si="1153"/>
        <v>0</v>
      </c>
      <c r="R2494" s="7">
        <f t="shared" si="1151"/>
        <v>0</v>
      </c>
      <c r="S2494" s="89">
        <f t="shared" si="1166"/>
        <v>0</v>
      </c>
      <c r="T2494" s="98">
        <f t="shared" si="1152"/>
        <v>8.5000000000000006E-2</v>
      </c>
      <c r="U2494" s="97">
        <f t="shared" si="1167"/>
        <v>284</v>
      </c>
      <c r="V2494" s="97">
        <v>252</v>
      </c>
      <c r="W2494" s="96">
        <f t="shared" si="1168"/>
        <v>1.09629833</v>
      </c>
      <c r="X2494" s="89">
        <f t="shared" si="1169"/>
        <v>0</v>
      </c>
      <c r="Y2494" s="137">
        <f t="shared" si="1148"/>
        <v>0</v>
      </c>
      <c r="Z2494" s="99" t="str">
        <f t="shared" si="1154"/>
        <v>J=</v>
      </c>
      <c r="AA2494" s="94">
        <f t="shared" si="1155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49"/>
        <v>47371</v>
      </c>
      <c r="B2495" s="89">
        <f t="shared" si="1156"/>
        <v>0</v>
      </c>
      <c r="C2495" s="89">
        <f t="shared" si="1170"/>
        <v>3.1009221856947988E-9</v>
      </c>
      <c r="D2495" s="90">
        <f t="shared" si="1157"/>
        <v>7205.03</v>
      </c>
      <c r="E2495" s="91">
        <f t="shared" si="1172"/>
        <v>7245.38</v>
      </c>
      <c r="F2495" s="92">
        <f t="shared" si="1173"/>
        <v>47319</v>
      </c>
      <c r="G2495" s="93">
        <f t="shared" si="1158"/>
        <v>5.6002542668107669E-3</v>
      </c>
      <c r="H2495" s="94">
        <f t="shared" si="1159"/>
        <v>47381</v>
      </c>
      <c r="I2495" s="94">
        <f t="shared" si="1160"/>
        <v>47381</v>
      </c>
      <c r="J2495" s="95">
        <f t="shared" si="1150"/>
        <v>22</v>
      </c>
      <c r="K2495" s="95">
        <f t="shared" si="1171"/>
        <v>14</v>
      </c>
      <c r="L2495" s="8">
        <f t="shared" si="1161"/>
        <v>1.0035601700000001</v>
      </c>
      <c r="M2495" s="96">
        <f t="shared" si="1162"/>
        <v>1.0056002500000001</v>
      </c>
      <c r="N2495" s="96">
        <f t="shared" si="1163"/>
        <v>1.5068839361905331</v>
      </c>
      <c r="O2495" s="89">
        <f t="shared" si="1164"/>
        <v>1.5122486900000001</v>
      </c>
      <c r="P2495" s="89">
        <f t="shared" si="1165"/>
        <v>0</v>
      </c>
      <c r="Q2495" s="11">
        <f t="shared" si="1153"/>
        <v>0</v>
      </c>
      <c r="R2495" s="7">
        <f t="shared" si="1151"/>
        <v>0</v>
      </c>
      <c r="S2495" s="89">
        <f t="shared" si="1166"/>
        <v>0</v>
      </c>
      <c r="T2495" s="98">
        <f t="shared" si="1152"/>
        <v>8.5000000000000006E-2</v>
      </c>
      <c r="U2495" s="97">
        <f t="shared" si="1167"/>
        <v>284</v>
      </c>
      <c r="V2495" s="97">
        <v>252</v>
      </c>
      <c r="W2495" s="96">
        <f t="shared" si="1168"/>
        <v>1.09629833</v>
      </c>
      <c r="X2495" s="89">
        <f t="shared" si="1169"/>
        <v>0</v>
      </c>
      <c r="Y2495" s="137">
        <f t="shared" si="1148"/>
        <v>0</v>
      </c>
      <c r="Z2495" s="99" t="str">
        <f t="shared" si="1154"/>
        <v>J=</v>
      </c>
      <c r="AA2495" s="94">
        <f t="shared" si="1155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49"/>
        <v>47372</v>
      </c>
      <c r="B2496" s="89">
        <f t="shared" si="1156"/>
        <v>0</v>
      </c>
      <c r="C2496" s="89">
        <f t="shared" si="1170"/>
        <v>3.1009221856947988E-9</v>
      </c>
      <c r="D2496" s="90">
        <f t="shared" si="1157"/>
        <v>7205.03</v>
      </c>
      <c r="E2496" s="91">
        <f t="shared" si="1172"/>
        <v>7245.38</v>
      </c>
      <c r="F2496" s="92">
        <f t="shared" si="1173"/>
        <v>47319</v>
      </c>
      <c r="G2496" s="93">
        <f t="shared" si="1158"/>
        <v>5.6002542668107669E-3</v>
      </c>
      <c r="H2496" s="94">
        <f t="shared" si="1159"/>
        <v>47381</v>
      </c>
      <c r="I2496" s="94">
        <f t="shared" si="1160"/>
        <v>47381</v>
      </c>
      <c r="J2496" s="95">
        <f t="shared" si="1150"/>
        <v>22</v>
      </c>
      <c r="K2496" s="95">
        <f t="shared" si="1171"/>
        <v>15</v>
      </c>
      <c r="L2496" s="8">
        <f t="shared" si="1161"/>
        <v>1.0038149599999999</v>
      </c>
      <c r="M2496" s="96">
        <f t="shared" si="1162"/>
        <v>1.0056002500000001</v>
      </c>
      <c r="N2496" s="96">
        <f t="shared" si="1163"/>
        <v>1.5068839361905331</v>
      </c>
      <c r="O2496" s="89">
        <f t="shared" si="1164"/>
        <v>1.5126326299999999</v>
      </c>
      <c r="P2496" s="89">
        <f t="shared" si="1165"/>
        <v>0</v>
      </c>
      <c r="Q2496" s="11">
        <f t="shared" si="1153"/>
        <v>0</v>
      </c>
      <c r="R2496" s="7">
        <f t="shared" si="1151"/>
        <v>0</v>
      </c>
      <c r="S2496" s="89">
        <f t="shared" si="1166"/>
        <v>0</v>
      </c>
      <c r="T2496" s="98">
        <f t="shared" si="1152"/>
        <v>8.5000000000000006E-2</v>
      </c>
      <c r="U2496" s="97">
        <f t="shared" si="1167"/>
        <v>285</v>
      </c>
      <c r="V2496" s="97">
        <v>252</v>
      </c>
      <c r="W2496" s="96">
        <f t="shared" si="1168"/>
        <v>1.0966532920000001</v>
      </c>
      <c r="X2496" s="89">
        <f t="shared" si="1169"/>
        <v>0</v>
      </c>
      <c r="Y2496" s="137">
        <f t="shared" si="1148"/>
        <v>0</v>
      </c>
      <c r="Z2496" s="99" t="str">
        <f t="shared" si="1154"/>
        <v>J=</v>
      </c>
      <c r="AA2496" s="94">
        <f t="shared" si="1155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49"/>
        <v>47373</v>
      </c>
      <c r="B2497" s="89">
        <f t="shared" si="1156"/>
        <v>0</v>
      </c>
      <c r="C2497" s="89">
        <f t="shared" si="1170"/>
        <v>3.1009221856947988E-9</v>
      </c>
      <c r="D2497" s="90">
        <f t="shared" si="1157"/>
        <v>7205.03</v>
      </c>
      <c r="E2497" s="91">
        <f t="shared" si="1172"/>
        <v>7245.38</v>
      </c>
      <c r="F2497" s="92">
        <f t="shared" si="1173"/>
        <v>47319</v>
      </c>
      <c r="G2497" s="93">
        <f t="shared" si="1158"/>
        <v>5.6002542668107669E-3</v>
      </c>
      <c r="H2497" s="94">
        <f t="shared" si="1159"/>
        <v>47381</v>
      </c>
      <c r="I2497" s="94">
        <f t="shared" si="1160"/>
        <v>47381</v>
      </c>
      <c r="J2497" s="95">
        <f t="shared" si="1150"/>
        <v>22</v>
      </c>
      <c r="K2497" s="95">
        <f t="shared" si="1171"/>
        <v>16</v>
      </c>
      <c r="L2497" s="8">
        <f t="shared" si="1161"/>
        <v>1.0040697999999999</v>
      </c>
      <c r="M2497" s="96">
        <f t="shared" si="1162"/>
        <v>1.0056002500000001</v>
      </c>
      <c r="N2497" s="96">
        <f t="shared" si="1163"/>
        <v>1.5068839361905331</v>
      </c>
      <c r="O2497" s="89">
        <f t="shared" si="1164"/>
        <v>1.51301665</v>
      </c>
      <c r="P2497" s="89">
        <f t="shared" si="1165"/>
        <v>0</v>
      </c>
      <c r="Q2497" s="11">
        <f t="shared" si="1153"/>
        <v>0</v>
      </c>
      <c r="R2497" s="7">
        <f t="shared" si="1151"/>
        <v>0</v>
      </c>
      <c r="S2497" s="89">
        <f t="shared" si="1166"/>
        <v>0</v>
      </c>
      <c r="T2497" s="98">
        <f t="shared" si="1152"/>
        <v>8.5000000000000006E-2</v>
      </c>
      <c r="U2497" s="97">
        <f t="shared" si="1167"/>
        <v>286</v>
      </c>
      <c r="V2497" s="97">
        <v>252</v>
      </c>
      <c r="W2497" s="96">
        <f t="shared" si="1168"/>
        <v>1.0970083690000001</v>
      </c>
      <c r="X2497" s="89">
        <f t="shared" si="1169"/>
        <v>0</v>
      </c>
      <c r="Y2497" s="137">
        <f t="shared" si="1148"/>
        <v>0</v>
      </c>
      <c r="Z2497" s="99" t="str">
        <f t="shared" si="1154"/>
        <v>J=</v>
      </c>
      <c r="AA2497" s="94">
        <f t="shared" si="1155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49"/>
        <v>47374</v>
      </c>
      <c r="B2498" s="89">
        <f t="shared" si="1156"/>
        <v>0</v>
      </c>
      <c r="C2498" s="89">
        <f t="shared" si="1170"/>
        <v>3.1009221856947988E-9</v>
      </c>
      <c r="D2498" s="90">
        <f t="shared" si="1157"/>
        <v>7205.03</v>
      </c>
      <c r="E2498" s="91">
        <f t="shared" si="1172"/>
        <v>7245.38</v>
      </c>
      <c r="F2498" s="92">
        <f t="shared" si="1173"/>
        <v>47319</v>
      </c>
      <c r="G2498" s="93">
        <f t="shared" si="1158"/>
        <v>5.6002542668107669E-3</v>
      </c>
      <c r="H2498" s="94">
        <f t="shared" si="1159"/>
        <v>47381</v>
      </c>
      <c r="I2498" s="94">
        <f t="shared" si="1160"/>
        <v>47381</v>
      </c>
      <c r="J2498" s="95">
        <f t="shared" si="1150"/>
        <v>22</v>
      </c>
      <c r="K2498" s="95">
        <f t="shared" si="1171"/>
        <v>17</v>
      </c>
      <c r="L2498" s="8">
        <f t="shared" si="1161"/>
        <v>1.0043247200000001</v>
      </c>
      <c r="M2498" s="96">
        <f t="shared" si="1162"/>
        <v>1.0056002500000001</v>
      </c>
      <c r="N2498" s="96">
        <f t="shared" si="1163"/>
        <v>1.5068839361905331</v>
      </c>
      <c r="O2498" s="89">
        <f t="shared" si="1164"/>
        <v>1.51340078</v>
      </c>
      <c r="P2498" s="89">
        <f t="shared" si="1165"/>
        <v>0</v>
      </c>
      <c r="Q2498" s="11">
        <f t="shared" si="1153"/>
        <v>0</v>
      </c>
      <c r="R2498" s="7">
        <f t="shared" si="1151"/>
        <v>0</v>
      </c>
      <c r="S2498" s="89">
        <f t="shared" si="1166"/>
        <v>0</v>
      </c>
      <c r="T2498" s="98">
        <f t="shared" si="1152"/>
        <v>8.5000000000000006E-2</v>
      </c>
      <c r="U2498" s="97">
        <f t="shared" si="1167"/>
        <v>287</v>
      </c>
      <c r="V2498" s="97">
        <v>252</v>
      </c>
      <c r="W2498" s="96">
        <f t="shared" si="1168"/>
        <v>1.0973635610000001</v>
      </c>
      <c r="X2498" s="89">
        <f t="shared" si="1169"/>
        <v>0</v>
      </c>
      <c r="Y2498" s="137">
        <f t="shared" si="1148"/>
        <v>0</v>
      </c>
      <c r="Z2498" s="99" t="str">
        <f t="shared" si="1154"/>
        <v>J=</v>
      </c>
      <c r="AA2498" s="94">
        <f t="shared" si="1155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49"/>
        <v>47375</v>
      </c>
      <c r="B2499" s="89">
        <f t="shared" si="1156"/>
        <v>0</v>
      </c>
      <c r="C2499" s="89">
        <f t="shared" si="1170"/>
        <v>3.1009221856947988E-9</v>
      </c>
      <c r="D2499" s="90">
        <f t="shared" si="1157"/>
        <v>7205.03</v>
      </c>
      <c r="E2499" s="91">
        <f t="shared" si="1172"/>
        <v>7245.38</v>
      </c>
      <c r="F2499" s="92">
        <f t="shared" si="1173"/>
        <v>47319</v>
      </c>
      <c r="G2499" s="93">
        <f t="shared" si="1158"/>
        <v>5.6002542668107669E-3</v>
      </c>
      <c r="H2499" s="94">
        <f t="shared" si="1159"/>
        <v>47381</v>
      </c>
      <c r="I2499" s="94">
        <f t="shared" si="1160"/>
        <v>47381</v>
      </c>
      <c r="J2499" s="95">
        <f t="shared" si="1150"/>
        <v>22</v>
      </c>
      <c r="K2499" s="95">
        <f t="shared" si="1171"/>
        <v>18</v>
      </c>
      <c r="L2499" s="8">
        <f t="shared" si="1161"/>
        <v>1.0045796899999999</v>
      </c>
      <c r="M2499" s="96">
        <f t="shared" si="1162"/>
        <v>1.0056002500000001</v>
      </c>
      <c r="N2499" s="96">
        <f t="shared" si="1163"/>
        <v>1.5068839361905331</v>
      </c>
      <c r="O2499" s="89">
        <f t="shared" si="1164"/>
        <v>1.51378499</v>
      </c>
      <c r="P2499" s="89">
        <f t="shared" si="1165"/>
        <v>0</v>
      </c>
      <c r="Q2499" s="11">
        <f t="shared" si="1153"/>
        <v>0</v>
      </c>
      <c r="R2499" s="7">
        <f t="shared" si="1151"/>
        <v>0</v>
      </c>
      <c r="S2499" s="89">
        <f t="shared" si="1166"/>
        <v>0</v>
      </c>
      <c r="T2499" s="98">
        <f t="shared" si="1152"/>
        <v>8.5000000000000006E-2</v>
      </c>
      <c r="U2499" s="97">
        <f t="shared" si="1167"/>
        <v>288</v>
      </c>
      <c r="V2499" s="97">
        <v>252</v>
      </c>
      <c r="W2499" s="96">
        <f t="shared" si="1168"/>
        <v>1.0977188689999999</v>
      </c>
      <c r="X2499" s="89">
        <f t="shared" si="1169"/>
        <v>0</v>
      </c>
      <c r="Y2499" s="137">
        <f t="shared" si="1148"/>
        <v>0</v>
      </c>
      <c r="Z2499" s="99" t="str">
        <f t="shared" si="1154"/>
        <v>J=</v>
      </c>
      <c r="AA2499" s="94">
        <f t="shared" si="1155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49"/>
        <v>47376</v>
      </c>
      <c r="B2500" s="89">
        <f t="shared" si="1156"/>
        <v>0</v>
      </c>
      <c r="C2500" s="89">
        <f t="shared" si="1170"/>
        <v>3.1009221856947988E-9</v>
      </c>
      <c r="D2500" s="90">
        <f t="shared" si="1157"/>
        <v>7205.03</v>
      </c>
      <c r="E2500" s="91">
        <f t="shared" si="1172"/>
        <v>7245.38</v>
      </c>
      <c r="F2500" s="92">
        <f t="shared" si="1173"/>
        <v>47319</v>
      </c>
      <c r="G2500" s="93">
        <f t="shared" si="1158"/>
        <v>5.6002542668107669E-3</v>
      </c>
      <c r="H2500" s="94">
        <f t="shared" si="1159"/>
        <v>47381</v>
      </c>
      <c r="I2500" s="94">
        <f t="shared" si="1160"/>
        <v>47381</v>
      </c>
      <c r="J2500" s="95">
        <f t="shared" si="1150"/>
        <v>22</v>
      </c>
      <c r="K2500" s="95">
        <f t="shared" si="1171"/>
        <v>19</v>
      </c>
      <c r="L2500" s="8">
        <f t="shared" si="1161"/>
        <v>1.0048347399999999</v>
      </c>
      <c r="M2500" s="96">
        <f t="shared" si="1162"/>
        <v>1.0056002500000001</v>
      </c>
      <c r="N2500" s="96">
        <f t="shared" si="1163"/>
        <v>1.5068839361905331</v>
      </c>
      <c r="O2500" s="89">
        <f t="shared" si="1164"/>
        <v>1.5141693199999999</v>
      </c>
      <c r="P2500" s="89">
        <f t="shared" si="1165"/>
        <v>0</v>
      </c>
      <c r="Q2500" s="11">
        <f t="shared" si="1153"/>
        <v>0</v>
      </c>
      <c r="R2500" s="7">
        <f t="shared" si="1151"/>
        <v>0</v>
      </c>
      <c r="S2500" s="89">
        <f t="shared" si="1166"/>
        <v>0</v>
      </c>
      <c r="T2500" s="98">
        <f t="shared" si="1152"/>
        <v>8.5000000000000006E-2</v>
      </c>
      <c r="U2500" s="97">
        <f t="shared" si="1167"/>
        <v>289</v>
      </c>
      <c r="V2500" s="97">
        <v>252</v>
      </c>
      <c r="W2500" s="96">
        <f t="shared" si="1168"/>
        <v>1.0980742910000001</v>
      </c>
      <c r="X2500" s="89">
        <f t="shared" si="1169"/>
        <v>0</v>
      </c>
      <c r="Y2500" s="137">
        <f t="shared" si="1148"/>
        <v>0</v>
      </c>
      <c r="Z2500" s="99" t="str">
        <f t="shared" si="1154"/>
        <v>J=</v>
      </c>
      <c r="AA2500" s="94">
        <f t="shared" si="1155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49"/>
        <v>47377</v>
      </c>
      <c r="B2501" s="89">
        <f t="shared" si="1156"/>
        <v>0</v>
      </c>
      <c r="C2501" s="89">
        <f t="shared" si="1170"/>
        <v>3.1009221856947988E-9</v>
      </c>
      <c r="D2501" s="90">
        <f t="shared" si="1157"/>
        <v>7205.03</v>
      </c>
      <c r="E2501" s="91">
        <f t="shared" si="1172"/>
        <v>7245.38</v>
      </c>
      <c r="F2501" s="92">
        <f t="shared" si="1173"/>
        <v>47319</v>
      </c>
      <c r="G2501" s="93">
        <f t="shared" si="1158"/>
        <v>5.6002542668107669E-3</v>
      </c>
      <c r="H2501" s="94">
        <f t="shared" si="1159"/>
        <v>47381</v>
      </c>
      <c r="I2501" s="94">
        <f t="shared" si="1160"/>
        <v>47381</v>
      </c>
      <c r="J2501" s="95">
        <f t="shared" si="1150"/>
        <v>22</v>
      </c>
      <c r="K2501" s="95">
        <f t="shared" si="1171"/>
        <v>19</v>
      </c>
      <c r="L2501" s="8">
        <f t="shared" si="1161"/>
        <v>1.0048347399999999</v>
      </c>
      <c r="M2501" s="96">
        <f t="shared" si="1162"/>
        <v>1.0056002500000001</v>
      </c>
      <c r="N2501" s="96">
        <f t="shared" si="1163"/>
        <v>1.5068839361905331</v>
      </c>
      <c r="O2501" s="89">
        <f t="shared" si="1164"/>
        <v>1.5141693199999999</v>
      </c>
      <c r="P2501" s="89">
        <f t="shared" si="1165"/>
        <v>0</v>
      </c>
      <c r="Q2501" s="11">
        <f t="shared" si="1153"/>
        <v>0</v>
      </c>
      <c r="R2501" s="7">
        <f t="shared" si="1151"/>
        <v>0</v>
      </c>
      <c r="S2501" s="89">
        <f t="shared" si="1166"/>
        <v>0</v>
      </c>
      <c r="T2501" s="98">
        <f t="shared" si="1152"/>
        <v>8.5000000000000006E-2</v>
      </c>
      <c r="U2501" s="97">
        <f t="shared" si="1167"/>
        <v>289</v>
      </c>
      <c r="V2501" s="97">
        <v>252</v>
      </c>
      <c r="W2501" s="96">
        <f t="shared" si="1168"/>
        <v>1.0980742910000001</v>
      </c>
      <c r="X2501" s="89">
        <f t="shared" si="1169"/>
        <v>0</v>
      </c>
      <c r="Y2501" s="137">
        <f t="shared" si="1148"/>
        <v>0</v>
      </c>
      <c r="Z2501" s="99" t="str">
        <f t="shared" si="1154"/>
        <v>J=</v>
      </c>
      <c r="AA2501" s="94">
        <f t="shared" si="1155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49"/>
        <v>47378</v>
      </c>
      <c r="B2502" s="89">
        <f t="shared" si="1156"/>
        <v>0</v>
      </c>
      <c r="C2502" s="89">
        <f t="shared" si="1170"/>
        <v>3.1009221856947988E-9</v>
      </c>
      <c r="D2502" s="90">
        <f t="shared" si="1157"/>
        <v>7205.03</v>
      </c>
      <c r="E2502" s="91">
        <f t="shared" si="1172"/>
        <v>7245.38</v>
      </c>
      <c r="F2502" s="92">
        <f t="shared" si="1173"/>
        <v>47319</v>
      </c>
      <c r="G2502" s="93">
        <f t="shared" si="1158"/>
        <v>5.6002542668107669E-3</v>
      </c>
      <c r="H2502" s="94">
        <f t="shared" si="1159"/>
        <v>47381</v>
      </c>
      <c r="I2502" s="94">
        <f t="shared" si="1160"/>
        <v>47381</v>
      </c>
      <c r="J2502" s="95">
        <f t="shared" si="1150"/>
        <v>22</v>
      </c>
      <c r="K2502" s="95">
        <f t="shared" si="1171"/>
        <v>19</v>
      </c>
      <c r="L2502" s="8">
        <f t="shared" si="1161"/>
        <v>1.0048347399999999</v>
      </c>
      <c r="M2502" s="96">
        <f t="shared" si="1162"/>
        <v>1.0056002500000001</v>
      </c>
      <c r="N2502" s="96">
        <f t="shared" si="1163"/>
        <v>1.5068839361905331</v>
      </c>
      <c r="O2502" s="89">
        <f t="shared" si="1164"/>
        <v>1.5141693199999999</v>
      </c>
      <c r="P2502" s="89">
        <f t="shared" si="1165"/>
        <v>0</v>
      </c>
      <c r="Q2502" s="11">
        <f t="shared" si="1153"/>
        <v>0</v>
      </c>
      <c r="R2502" s="7">
        <f t="shared" si="1151"/>
        <v>0</v>
      </c>
      <c r="S2502" s="89">
        <f t="shared" si="1166"/>
        <v>0</v>
      </c>
      <c r="T2502" s="98">
        <f t="shared" si="1152"/>
        <v>8.5000000000000006E-2</v>
      </c>
      <c r="U2502" s="97">
        <f t="shared" si="1167"/>
        <v>289</v>
      </c>
      <c r="V2502" s="97">
        <v>252</v>
      </c>
      <c r="W2502" s="96">
        <f t="shared" si="1168"/>
        <v>1.0980742910000001</v>
      </c>
      <c r="X2502" s="89">
        <f t="shared" si="1169"/>
        <v>0</v>
      </c>
      <c r="Y2502" s="137">
        <f t="shared" si="1148"/>
        <v>0</v>
      </c>
      <c r="Z2502" s="99" t="str">
        <f t="shared" si="1154"/>
        <v>J=</v>
      </c>
      <c r="AA2502" s="94">
        <f t="shared" si="1155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49"/>
        <v>47379</v>
      </c>
      <c r="B2503" s="89">
        <f t="shared" si="1156"/>
        <v>0</v>
      </c>
      <c r="C2503" s="89">
        <f t="shared" si="1170"/>
        <v>3.1009221856947988E-9</v>
      </c>
      <c r="D2503" s="90">
        <f t="shared" si="1157"/>
        <v>7205.03</v>
      </c>
      <c r="E2503" s="91">
        <f t="shared" si="1172"/>
        <v>7245.38</v>
      </c>
      <c r="F2503" s="92">
        <f t="shared" si="1173"/>
        <v>47319</v>
      </c>
      <c r="G2503" s="93">
        <f t="shared" si="1158"/>
        <v>5.6002542668107669E-3</v>
      </c>
      <c r="H2503" s="94">
        <f t="shared" si="1159"/>
        <v>47381</v>
      </c>
      <c r="I2503" s="94">
        <f t="shared" si="1160"/>
        <v>47381</v>
      </c>
      <c r="J2503" s="95">
        <f t="shared" si="1150"/>
        <v>22</v>
      </c>
      <c r="K2503" s="95">
        <f t="shared" si="1171"/>
        <v>20</v>
      </c>
      <c r="L2503" s="8">
        <f t="shared" si="1161"/>
        <v>1.0050898399999999</v>
      </c>
      <c r="M2503" s="96">
        <f t="shared" si="1162"/>
        <v>1.0056002500000001</v>
      </c>
      <c r="N2503" s="96">
        <f t="shared" si="1163"/>
        <v>1.5068839361905331</v>
      </c>
      <c r="O2503" s="89">
        <f t="shared" si="1164"/>
        <v>1.51455373</v>
      </c>
      <c r="P2503" s="89">
        <f t="shared" si="1165"/>
        <v>0</v>
      </c>
      <c r="Q2503" s="11">
        <f t="shared" si="1153"/>
        <v>0</v>
      </c>
      <c r="R2503" s="7">
        <f t="shared" si="1151"/>
        <v>0</v>
      </c>
      <c r="S2503" s="89">
        <f t="shared" si="1166"/>
        <v>0</v>
      </c>
      <c r="T2503" s="98">
        <f t="shared" si="1152"/>
        <v>8.5000000000000006E-2</v>
      </c>
      <c r="U2503" s="97">
        <f t="shared" si="1167"/>
        <v>290</v>
      </c>
      <c r="V2503" s="97">
        <v>252</v>
      </c>
      <c r="W2503" s="96">
        <f t="shared" si="1168"/>
        <v>1.098429828</v>
      </c>
      <c r="X2503" s="89">
        <f t="shared" si="1169"/>
        <v>0</v>
      </c>
      <c r="Y2503" s="137">
        <f t="shared" si="1148"/>
        <v>0</v>
      </c>
      <c r="Z2503" s="99" t="str">
        <f t="shared" si="1154"/>
        <v>J=</v>
      </c>
      <c r="AA2503" s="94">
        <f t="shared" si="1155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49"/>
        <v>47380</v>
      </c>
      <c r="B2504" s="89">
        <f t="shared" si="1156"/>
        <v>0</v>
      </c>
      <c r="C2504" s="89">
        <f t="shared" si="1170"/>
        <v>3.1009221856947988E-9</v>
      </c>
      <c r="D2504" s="90">
        <f t="shared" si="1157"/>
        <v>7205.03</v>
      </c>
      <c r="E2504" s="91">
        <f t="shared" si="1172"/>
        <v>7245.38</v>
      </c>
      <c r="F2504" s="92">
        <f t="shared" si="1173"/>
        <v>47319</v>
      </c>
      <c r="G2504" s="93">
        <f t="shared" si="1158"/>
        <v>5.6002542668107669E-3</v>
      </c>
      <c r="H2504" s="94">
        <f t="shared" si="1159"/>
        <v>47381</v>
      </c>
      <c r="I2504" s="94">
        <f t="shared" si="1160"/>
        <v>47381</v>
      </c>
      <c r="J2504" s="95">
        <f t="shared" si="1150"/>
        <v>22</v>
      </c>
      <c r="K2504" s="95">
        <f t="shared" si="1171"/>
        <v>21</v>
      </c>
      <c r="L2504" s="8">
        <f t="shared" si="1161"/>
        <v>1.0053450100000001</v>
      </c>
      <c r="M2504" s="96">
        <f t="shared" si="1162"/>
        <v>1.0056002500000001</v>
      </c>
      <c r="N2504" s="96">
        <f t="shared" si="1163"/>
        <v>1.5068839361905331</v>
      </c>
      <c r="O2504" s="89">
        <f t="shared" si="1164"/>
        <v>1.51493824</v>
      </c>
      <c r="P2504" s="89">
        <f t="shared" si="1165"/>
        <v>0</v>
      </c>
      <c r="Q2504" s="11">
        <f t="shared" si="1153"/>
        <v>0</v>
      </c>
      <c r="R2504" s="7">
        <f t="shared" si="1151"/>
        <v>0</v>
      </c>
      <c r="S2504" s="89">
        <f t="shared" si="1166"/>
        <v>0</v>
      </c>
      <c r="T2504" s="98">
        <f t="shared" si="1152"/>
        <v>8.5000000000000006E-2</v>
      </c>
      <c r="U2504" s="97">
        <f t="shared" si="1167"/>
        <v>291</v>
      </c>
      <c r="V2504" s="97">
        <v>252</v>
      </c>
      <c r="W2504" s="96">
        <f t="shared" si="1168"/>
        <v>1.0987854800000001</v>
      </c>
      <c r="X2504" s="89">
        <f t="shared" si="1169"/>
        <v>0</v>
      </c>
      <c r="Y2504" s="137">
        <f t="shared" si="1148"/>
        <v>0</v>
      </c>
      <c r="Z2504" s="99" t="str">
        <f t="shared" si="1154"/>
        <v>J=</v>
      </c>
      <c r="AA2504" s="94">
        <f t="shared" si="1155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49"/>
        <v>47381</v>
      </c>
      <c r="B2505" s="89">
        <f t="shared" si="1156"/>
        <v>0</v>
      </c>
      <c r="C2505" s="89">
        <f t="shared" si="1170"/>
        <v>3.1009221856947988E-9</v>
      </c>
      <c r="D2505" s="90">
        <f t="shared" si="1157"/>
        <v>7205.03</v>
      </c>
      <c r="E2505" s="91">
        <f t="shared" si="1172"/>
        <v>7245.38</v>
      </c>
      <c r="F2505" s="92">
        <f t="shared" si="1173"/>
        <v>47319</v>
      </c>
      <c r="G2505" s="93">
        <f t="shared" si="1158"/>
        <v>5.6002542668107669E-3</v>
      </c>
      <c r="H2505" s="94">
        <f t="shared" si="1159"/>
        <v>47413</v>
      </c>
      <c r="I2505" s="94">
        <f t="shared" si="1160"/>
        <v>47381</v>
      </c>
      <c r="J2505" s="95">
        <f t="shared" si="1150"/>
        <v>22</v>
      </c>
      <c r="K2505" s="95">
        <f t="shared" si="1171"/>
        <v>22</v>
      </c>
      <c r="L2505" s="8">
        <f t="shared" si="1161"/>
        <v>1.0056002500000001</v>
      </c>
      <c r="M2505" s="96">
        <f t="shared" si="1162"/>
        <v>1.0056002500000001</v>
      </c>
      <c r="N2505" s="96">
        <f t="shared" si="1163"/>
        <v>1.5068839361905331</v>
      </c>
      <c r="O2505" s="89">
        <f t="shared" si="1164"/>
        <v>1.5153228599999999</v>
      </c>
      <c r="P2505" s="89">
        <f t="shared" si="1165"/>
        <v>0</v>
      </c>
      <c r="Q2505" s="11">
        <f t="shared" si="1153"/>
        <v>0</v>
      </c>
      <c r="R2505" s="7">
        <f t="shared" si="1151"/>
        <v>0</v>
      </c>
      <c r="S2505" s="89">
        <f t="shared" si="1166"/>
        <v>0</v>
      </c>
      <c r="T2505" s="98">
        <f t="shared" si="1152"/>
        <v>8.5000000000000006E-2</v>
      </c>
      <c r="U2505" s="97">
        <f t="shared" si="1167"/>
        <v>292</v>
      </c>
      <c r="V2505" s="97">
        <v>252</v>
      </c>
      <c r="W2505" s="96">
        <f t="shared" si="1168"/>
        <v>1.099141248</v>
      </c>
      <c r="X2505" s="89">
        <f t="shared" si="1169"/>
        <v>0</v>
      </c>
      <c r="Y2505" s="137">
        <f t="shared" si="1148"/>
        <v>0</v>
      </c>
      <c r="Z2505" s="99" t="str">
        <f t="shared" si="1154"/>
        <v>J=</v>
      </c>
      <c r="AA2505" s="94">
        <f t="shared" si="1155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49"/>
        <v>47382</v>
      </c>
      <c r="B2506" s="89">
        <f t="shared" si="1156"/>
        <v>0</v>
      </c>
      <c r="C2506" s="89">
        <f t="shared" si="1170"/>
        <v>3.1009221856947988E-9</v>
      </c>
      <c r="D2506" s="90">
        <f t="shared" si="1157"/>
        <v>7205.03</v>
      </c>
      <c r="E2506" s="91">
        <f t="shared" si="1172"/>
        <v>7245.38</v>
      </c>
      <c r="F2506" s="92">
        <f t="shared" si="1173"/>
        <v>47350</v>
      </c>
      <c r="G2506" s="93">
        <f t="shared" si="1158"/>
        <v>5.6002542668107669E-3</v>
      </c>
      <c r="H2506" s="94">
        <f t="shared" si="1159"/>
        <v>47413</v>
      </c>
      <c r="I2506" s="94">
        <f t="shared" si="1160"/>
        <v>47413</v>
      </c>
      <c r="J2506" s="95">
        <f t="shared" si="1150"/>
        <v>21</v>
      </c>
      <c r="K2506" s="95">
        <f t="shared" si="1171"/>
        <v>1</v>
      </c>
      <c r="L2506" s="8">
        <f t="shared" si="1161"/>
        <v>1.0002659700000001</v>
      </c>
      <c r="M2506" s="96">
        <f t="shared" si="1162"/>
        <v>1.0056002500000001</v>
      </c>
      <c r="N2506" s="96">
        <f t="shared" si="1163"/>
        <v>1.5153228629541842</v>
      </c>
      <c r="O2506" s="89">
        <f t="shared" si="1164"/>
        <v>1.5157258899999999</v>
      </c>
      <c r="P2506" s="89">
        <f t="shared" si="1165"/>
        <v>0</v>
      </c>
      <c r="Q2506" s="11">
        <f t="shared" si="1153"/>
        <v>0</v>
      </c>
      <c r="R2506" s="7">
        <f t="shared" si="1151"/>
        <v>0</v>
      </c>
      <c r="S2506" s="89">
        <f t="shared" si="1166"/>
        <v>0</v>
      </c>
      <c r="T2506" s="98">
        <f t="shared" si="1152"/>
        <v>8.5000000000000006E-2</v>
      </c>
      <c r="U2506" s="97">
        <f t="shared" si="1167"/>
        <v>293</v>
      </c>
      <c r="V2506" s="97">
        <v>252</v>
      </c>
      <c r="W2506" s="96">
        <f t="shared" si="1168"/>
        <v>1.0994971309999999</v>
      </c>
      <c r="X2506" s="89">
        <f t="shared" si="1169"/>
        <v>0</v>
      </c>
      <c r="Y2506" s="137">
        <f t="shared" ref="Y2506:Y2567" si="1174">IF(AND(Q2506&gt;0,Z2506&lt;&gt;"INCORPJ="),S2506+X2506,0)</f>
        <v>0</v>
      </c>
      <c r="Z2506" s="99" t="str">
        <f t="shared" si="1154"/>
        <v>J=</v>
      </c>
      <c r="AA2506" s="94">
        <f t="shared" si="1155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175">(A2506+1)</f>
        <v>47383</v>
      </c>
      <c r="B2507" s="89">
        <f t="shared" si="1156"/>
        <v>0</v>
      </c>
      <c r="C2507" s="89">
        <f t="shared" si="1170"/>
        <v>3.1009221856947988E-9</v>
      </c>
      <c r="D2507" s="90">
        <f t="shared" si="1157"/>
        <v>7205.03</v>
      </c>
      <c r="E2507" s="91">
        <f t="shared" si="1172"/>
        <v>7245.38</v>
      </c>
      <c r="F2507" s="92">
        <f t="shared" si="1173"/>
        <v>47350</v>
      </c>
      <c r="G2507" s="93">
        <f t="shared" si="1158"/>
        <v>5.6002542668107669E-3</v>
      </c>
      <c r="H2507" s="94">
        <f t="shared" si="1159"/>
        <v>47413</v>
      </c>
      <c r="I2507" s="94">
        <f t="shared" si="1160"/>
        <v>47413</v>
      </c>
      <c r="J2507" s="95">
        <f t="shared" ref="J2507:J2567" si="1176">IF(I2507=I2506,J2506,NETWORKDAYS(I2506,I2507,$AD$201:$AD$502)-1)</f>
        <v>21</v>
      </c>
      <c r="K2507" s="95">
        <f t="shared" si="1171"/>
        <v>2</v>
      </c>
      <c r="L2507" s="8">
        <f t="shared" si="1161"/>
        <v>1.0005320099999999</v>
      </c>
      <c r="M2507" s="96">
        <f t="shared" si="1162"/>
        <v>1.0056002500000001</v>
      </c>
      <c r="N2507" s="96">
        <f t="shared" si="1163"/>
        <v>1.5153228629541842</v>
      </c>
      <c r="O2507" s="89">
        <f t="shared" si="1164"/>
        <v>1.5161290199999999</v>
      </c>
      <c r="P2507" s="89">
        <f t="shared" si="1165"/>
        <v>0</v>
      </c>
      <c r="Q2507" s="11">
        <f t="shared" si="1153"/>
        <v>0</v>
      </c>
      <c r="R2507" s="7">
        <f t="shared" ref="R2507:R2567" si="1177">IF(Q2507&gt;0,VLOOKUP($A2507,$AD$10:$AI$200,6),0)</f>
        <v>0</v>
      </c>
      <c r="S2507" s="89">
        <f t="shared" si="1166"/>
        <v>0</v>
      </c>
      <c r="T2507" s="98">
        <f t="shared" ref="T2507:T2567" si="1178">(T2506)</f>
        <v>8.5000000000000006E-2</v>
      </c>
      <c r="U2507" s="97">
        <f t="shared" si="1167"/>
        <v>294</v>
      </c>
      <c r="V2507" s="97">
        <v>252</v>
      </c>
      <c r="W2507" s="96">
        <f t="shared" si="1168"/>
        <v>1.099853129</v>
      </c>
      <c r="X2507" s="89">
        <f t="shared" si="1169"/>
        <v>0</v>
      </c>
      <c r="Y2507" s="137">
        <f t="shared" si="1174"/>
        <v>0</v>
      </c>
      <c r="Z2507" s="99" t="str">
        <f t="shared" si="1154"/>
        <v>J=</v>
      </c>
      <c r="AA2507" s="94">
        <f t="shared" si="1155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175"/>
        <v>47384</v>
      </c>
      <c r="B2508" s="89">
        <f t="shared" si="1156"/>
        <v>0</v>
      </c>
      <c r="C2508" s="89">
        <f t="shared" si="1170"/>
        <v>3.1009221856947988E-9</v>
      </c>
      <c r="D2508" s="90">
        <f t="shared" si="1157"/>
        <v>7205.03</v>
      </c>
      <c r="E2508" s="91">
        <f t="shared" si="1172"/>
        <v>7245.38</v>
      </c>
      <c r="F2508" s="92">
        <f t="shared" si="1173"/>
        <v>47350</v>
      </c>
      <c r="G2508" s="93">
        <f t="shared" si="1158"/>
        <v>5.6002542668107669E-3</v>
      </c>
      <c r="H2508" s="94">
        <f t="shared" si="1159"/>
        <v>47413</v>
      </c>
      <c r="I2508" s="94">
        <f t="shared" si="1160"/>
        <v>47413</v>
      </c>
      <c r="J2508" s="95">
        <f t="shared" si="1176"/>
        <v>21</v>
      </c>
      <c r="K2508" s="95">
        <f t="shared" si="1171"/>
        <v>2</v>
      </c>
      <c r="L2508" s="8">
        <f t="shared" si="1161"/>
        <v>1.0005320099999999</v>
      </c>
      <c r="M2508" s="96">
        <f t="shared" si="1162"/>
        <v>1.0056002500000001</v>
      </c>
      <c r="N2508" s="96">
        <f t="shared" si="1163"/>
        <v>1.5153228629541842</v>
      </c>
      <c r="O2508" s="89">
        <f t="shared" si="1164"/>
        <v>1.5161290199999999</v>
      </c>
      <c r="P2508" s="89">
        <f t="shared" si="1165"/>
        <v>0</v>
      </c>
      <c r="Q2508" s="11">
        <f t="shared" ref="Q2508:Q2567" si="1179">IF(VLOOKUP(A2508,AD$10:AK$200,8)=VLOOKUP(A2507,AD$10:AK$200,8),0,VLOOKUP(A2508,AD$10:AK$200,8))</f>
        <v>0</v>
      </c>
      <c r="R2508" s="7">
        <f t="shared" si="1177"/>
        <v>0</v>
      </c>
      <c r="S2508" s="89">
        <f t="shared" si="1166"/>
        <v>0</v>
      </c>
      <c r="T2508" s="98">
        <f t="shared" si="1178"/>
        <v>8.5000000000000006E-2</v>
      </c>
      <c r="U2508" s="97">
        <f t="shared" si="1167"/>
        <v>294</v>
      </c>
      <c r="V2508" s="97">
        <v>252</v>
      </c>
      <c r="W2508" s="96">
        <f t="shared" si="1168"/>
        <v>1.099853129</v>
      </c>
      <c r="X2508" s="89">
        <f t="shared" si="1169"/>
        <v>0</v>
      </c>
      <c r="Y2508" s="137">
        <f t="shared" si="1174"/>
        <v>0</v>
      </c>
      <c r="Z2508" s="99" t="str">
        <f t="shared" ref="Z2508:Z2567" si="1180">IF($Q2507&gt;0,VLOOKUP($A2507,$AD$10:$AM$200,9),Z2507)</f>
        <v>J=</v>
      </c>
      <c r="AA2508" s="94">
        <f t="shared" ref="AA2508:AA2567" si="1181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175"/>
        <v>47385</v>
      </c>
      <c r="B2509" s="89">
        <f t="shared" si="1156"/>
        <v>0</v>
      </c>
      <c r="C2509" s="89">
        <f t="shared" si="1170"/>
        <v>3.1009221856947988E-9</v>
      </c>
      <c r="D2509" s="90">
        <f t="shared" si="1157"/>
        <v>7205.03</v>
      </c>
      <c r="E2509" s="91">
        <f t="shared" si="1172"/>
        <v>7245.38</v>
      </c>
      <c r="F2509" s="92">
        <f t="shared" si="1173"/>
        <v>47350</v>
      </c>
      <c r="G2509" s="93">
        <f t="shared" si="1158"/>
        <v>5.6002542668107669E-3</v>
      </c>
      <c r="H2509" s="94">
        <f t="shared" si="1159"/>
        <v>47413</v>
      </c>
      <c r="I2509" s="94">
        <f t="shared" si="1160"/>
        <v>47413</v>
      </c>
      <c r="J2509" s="95">
        <f t="shared" si="1176"/>
        <v>21</v>
      </c>
      <c r="K2509" s="95">
        <f t="shared" si="1171"/>
        <v>2</v>
      </c>
      <c r="L2509" s="8">
        <f t="shared" si="1161"/>
        <v>1.0005320099999999</v>
      </c>
      <c r="M2509" s="96">
        <f t="shared" si="1162"/>
        <v>1.0056002500000001</v>
      </c>
      <c r="N2509" s="96">
        <f t="shared" si="1163"/>
        <v>1.5153228629541842</v>
      </c>
      <c r="O2509" s="89">
        <f t="shared" si="1164"/>
        <v>1.5161290199999999</v>
      </c>
      <c r="P2509" s="89">
        <f t="shared" si="1165"/>
        <v>0</v>
      </c>
      <c r="Q2509" s="11">
        <f t="shared" si="1179"/>
        <v>0</v>
      </c>
      <c r="R2509" s="7">
        <f t="shared" si="1177"/>
        <v>0</v>
      </c>
      <c r="S2509" s="89">
        <f t="shared" si="1166"/>
        <v>0</v>
      </c>
      <c r="T2509" s="98">
        <f t="shared" si="1178"/>
        <v>8.5000000000000006E-2</v>
      </c>
      <c r="U2509" s="97">
        <f t="shared" si="1167"/>
        <v>294</v>
      </c>
      <c r="V2509" s="97">
        <v>252</v>
      </c>
      <c r="W2509" s="96">
        <f t="shared" si="1168"/>
        <v>1.099853129</v>
      </c>
      <c r="X2509" s="89">
        <f t="shared" si="1169"/>
        <v>0</v>
      </c>
      <c r="Y2509" s="137">
        <f t="shared" si="1174"/>
        <v>0</v>
      </c>
      <c r="Z2509" s="99" t="str">
        <f t="shared" si="1180"/>
        <v>J=</v>
      </c>
      <c r="AA2509" s="94">
        <f t="shared" si="1181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175"/>
        <v>47386</v>
      </c>
      <c r="B2510" s="89">
        <f t="shared" si="1156"/>
        <v>0</v>
      </c>
      <c r="C2510" s="89">
        <f t="shared" si="1170"/>
        <v>3.1009221856947988E-9</v>
      </c>
      <c r="D2510" s="90">
        <f t="shared" si="1157"/>
        <v>7205.03</v>
      </c>
      <c r="E2510" s="91">
        <f t="shared" si="1172"/>
        <v>7245.38</v>
      </c>
      <c r="F2510" s="92">
        <f t="shared" si="1173"/>
        <v>47350</v>
      </c>
      <c r="G2510" s="93">
        <f t="shared" si="1158"/>
        <v>5.6002542668107669E-3</v>
      </c>
      <c r="H2510" s="94">
        <f t="shared" si="1159"/>
        <v>47413</v>
      </c>
      <c r="I2510" s="94">
        <f t="shared" si="1160"/>
        <v>47413</v>
      </c>
      <c r="J2510" s="95">
        <f t="shared" si="1176"/>
        <v>21</v>
      </c>
      <c r="K2510" s="95">
        <f t="shared" si="1171"/>
        <v>3</v>
      </c>
      <c r="L2510" s="8">
        <f t="shared" si="1161"/>
        <v>1.00079812</v>
      </c>
      <c r="M2510" s="96">
        <f t="shared" si="1162"/>
        <v>1.0056002500000001</v>
      </c>
      <c r="N2510" s="96">
        <f t="shared" si="1163"/>
        <v>1.5153228629541842</v>
      </c>
      <c r="O2510" s="89">
        <f t="shared" si="1164"/>
        <v>1.5165322699999999</v>
      </c>
      <c r="P2510" s="89">
        <f t="shared" si="1165"/>
        <v>0</v>
      </c>
      <c r="Q2510" s="11">
        <f t="shared" si="1179"/>
        <v>0</v>
      </c>
      <c r="R2510" s="7">
        <f t="shared" si="1177"/>
        <v>0</v>
      </c>
      <c r="S2510" s="89">
        <f t="shared" si="1166"/>
        <v>0</v>
      </c>
      <c r="T2510" s="98">
        <f t="shared" si="1178"/>
        <v>8.5000000000000006E-2</v>
      </c>
      <c r="U2510" s="97">
        <f t="shared" si="1167"/>
        <v>295</v>
      </c>
      <c r="V2510" s="97">
        <v>252</v>
      </c>
      <c r="W2510" s="96">
        <f t="shared" si="1168"/>
        <v>1.100209242</v>
      </c>
      <c r="X2510" s="89">
        <f t="shared" si="1169"/>
        <v>0</v>
      </c>
      <c r="Y2510" s="137">
        <f t="shared" si="1174"/>
        <v>0</v>
      </c>
      <c r="Z2510" s="99" t="str">
        <f t="shared" si="1180"/>
        <v>J=</v>
      </c>
      <c r="AA2510" s="94">
        <f t="shared" si="1181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175"/>
        <v>47387</v>
      </c>
      <c r="B2511" s="89">
        <f t="shared" si="1156"/>
        <v>0</v>
      </c>
      <c r="C2511" s="89">
        <f t="shared" si="1170"/>
        <v>3.1009221856947988E-9</v>
      </c>
      <c r="D2511" s="90">
        <f t="shared" si="1157"/>
        <v>7205.03</v>
      </c>
      <c r="E2511" s="91">
        <f t="shared" si="1172"/>
        <v>7245.38</v>
      </c>
      <c r="F2511" s="92">
        <f t="shared" si="1173"/>
        <v>47350</v>
      </c>
      <c r="G2511" s="93">
        <f t="shared" si="1158"/>
        <v>5.6002542668107669E-3</v>
      </c>
      <c r="H2511" s="94">
        <f t="shared" si="1159"/>
        <v>47413</v>
      </c>
      <c r="I2511" s="94">
        <f t="shared" si="1160"/>
        <v>47413</v>
      </c>
      <c r="J2511" s="95">
        <f t="shared" si="1176"/>
        <v>21</v>
      </c>
      <c r="K2511" s="95">
        <f t="shared" si="1171"/>
        <v>4</v>
      </c>
      <c r="L2511" s="8">
        <f t="shared" si="1161"/>
        <v>1.0010642999999999</v>
      </c>
      <c r="M2511" s="96">
        <f t="shared" si="1162"/>
        <v>1.0056002500000001</v>
      </c>
      <c r="N2511" s="96">
        <f t="shared" si="1163"/>
        <v>1.5153228629541842</v>
      </c>
      <c r="O2511" s="89">
        <f t="shared" si="1164"/>
        <v>1.5169356199999999</v>
      </c>
      <c r="P2511" s="89">
        <f t="shared" si="1165"/>
        <v>0</v>
      </c>
      <c r="Q2511" s="11">
        <f t="shared" si="1179"/>
        <v>0</v>
      </c>
      <c r="R2511" s="7">
        <f t="shared" si="1177"/>
        <v>0</v>
      </c>
      <c r="S2511" s="89">
        <f t="shared" si="1166"/>
        <v>0</v>
      </c>
      <c r="T2511" s="98">
        <f t="shared" si="1178"/>
        <v>8.5000000000000006E-2</v>
      </c>
      <c r="U2511" s="97">
        <f t="shared" si="1167"/>
        <v>296</v>
      </c>
      <c r="V2511" s="97">
        <v>252</v>
      </c>
      <c r="W2511" s="96">
        <f t="shared" si="1168"/>
        <v>1.10056547</v>
      </c>
      <c r="X2511" s="89">
        <f t="shared" si="1169"/>
        <v>0</v>
      </c>
      <c r="Y2511" s="137">
        <f t="shared" si="1174"/>
        <v>0</v>
      </c>
      <c r="Z2511" s="99" t="str">
        <f t="shared" si="1180"/>
        <v>J=</v>
      </c>
      <c r="AA2511" s="94">
        <f t="shared" si="1181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175"/>
        <v>47388</v>
      </c>
      <c r="B2512" s="89">
        <f t="shared" si="1156"/>
        <v>0</v>
      </c>
      <c r="C2512" s="89">
        <f t="shared" si="1170"/>
        <v>3.1009221856947988E-9</v>
      </c>
      <c r="D2512" s="90">
        <f t="shared" si="1157"/>
        <v>7205.03</v>
      </c>
      <c r="E2512" s="91">
        <f t="shared" si="1172"/>
        <v>7245.38</v>
      </c>
      <c r="F2512" s="92">
        <f t="shared" si="1173"/>
        <v>47350</v>
      </c>
      <c r="G2512" s="93">
        <f t="shared" si="1158"/>
        <v>5.6002542668107669E-3</v>
      </c>
      <c r="H2512" s="94">
        <f t="shared" si="1159"/>
        <v>47413</v>
      </c>
      <c r="I2512" s="94">
        <f t="shared" si="1160"/>
        <v>47413</v>
      </c>
      <c r="J2512" s="95">
        <f t="shared" si="1176"/>
        <v>21</v>
      </c>
      <c r="K2512" s="95">
        <f t="shared" si="1171"/>
        <v>5</v>
      </c>
      <c r="L2512" s="8">
        <f t="shared" si="1161"/>
        <v>1.00133055</v>
      </c>
      <c r="M2512" s="96">
        <f t="shared" si="1162"/>
        <v>1.0056002500000001</v>
      </c>
      <c r="N2512" s="96">
        <f t="shared" si="1163"/>
        <v>1.5153228629541842</v>
      </c>
      <c r="O2512" s="89">
        <f t="shared" si="1164"/>
        <v>1.51733907</v>
      </c>
      <c r="P2512" s="89">
        <f t="shared" si="1165"/>
        <v>0</v>
      </c>
      <c r="Q2512" s="11">
        <f t="shared" si="1179"/>
        <v>0</v>
      </c>
      <c r="R2512" s="7">
        <f t="shared" si="1177"/>
        <v>0</v>
      </c>
      <c r="S2512" s="89">
        <f t="shared" si="1166"/>
        <v>0</v>
      </c>
      <c r="T2512" s="98">
        <f t="shared" si="1178"/>
        <v>8.5000000000000006E-2</v>
      </c>
      <c r="U2512" s="97">
        <f t="shared" si="1167"/>
        <v>297</v>
      </c>
      <c r="V2512" s="97">
        <v>252</v>
      </c>
      <c r="W2512" s="96">
        <f t="shared" si="1168"/>
        <v>1.1009218140000001</v>
      </c>
      <c r="X2512" s="89">
        <f t="shared" si="1169"/>
        <v>0</v>
      </c>
      <c r="Y2512" s="137">
        <f t="shared" si="1174"/>
        <v>0</v>
      </c>
      <c r="Z2512" s="99" t="str">
        <f t="shared" si="1180"/>
        <v>J=</v>
      </c>
      <c r="AA2512" s="94">
        <f t="shared" si="1181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175"/>
        <v>47389</v>
      </c>
      <c r="B2513" s="89">
        <f t="shared" si="1156"/>
        <v>0</v>
      </c>
      <c r="C2513" s="89">
        <f t="shared" si="1170"/>
        <v>3.1009221856947988E-9</v>
      </c>
      <c r="D2513" s="90">
        <f t="shared" si="1157"/>
        <v>7205.03</v>
      </c>
      <c r="E2513" s="91">
        <f t="shared" si="1172"/>
        <v>7245.38</v>
      </c>
      <c r="F2513" s="92">
        <f t="shared" si="1173"/>
        <v>47350</v>
      </c>
      <c r="G2513" s="93">
        <f t="shared" si="1158"/>
        <v>5.6002542668107669E-3</v>
      </c>
      <c r="H2513" s="94">
        <f t="shared" si="1159"/>
        <v>47413</v>
      </c>
      <c r="I2513" s="94">
        <f t="shared" si="1160"/>
        <v>47413</v>
      </c>
      <c r="J2513" s="95">
        <f t="shared" si="1176"/>
        <v>21</v>
      </c>
      <c r="K2513" s="95">
        <f t="shared" si="1171"/>
        <v>6</v>
      </c>
      <c r="L2513" s="8">
        <f t="shared" si="1161"/>
        <v>1.0015968799999999</v>
      </c>
      <c r="M2513" s="96">
        <f t="shared" si="1162"/>
        <v>1.0056002500000001</v>
      </c>
      <c r="N2513" s="96">
        <f t="shared" si="1163"/>
        <v>1.5153228629541842</v>
      </c>
      <c r="O2513" s="89">
        <f t="shared" si="1164"/>
        <v>1.51774265</v>
      </c>
      <c r="P2513" s="89">
        <f t="shared" si="1165"/>
        <v>0</v>
      </c>
      <c r="Q2513" s="11">
        <f t="shared" si="1179"/>
        <v>0</v>
      </c>
      <c r="R2513" s="7">
        <f t="shared" si="1177"/>
        <v>0</v>
      </c>
      <c r="S2513" s="89">
        <f t="shared" si="1166"/>
        <v>0</v>
      </c>
      <c r="T2513" s="98">
        <f t="shared" si="1178"/>
        <v>8.5000000000000006E-2</v>
      </c>
      <c r="U2513" s="97">
        <f t="shared" si="1167"/>
        <v>298</v>
      </c>
      <c r="V2513" s="97">
        <v>252</v>
      </c>
      <c r="W2513" s="96">
        <f t="shared" si="1168"/>
        <v>1.1012782729999999</v>
      </c>
      <c r="X2513" s="89">
        <f t="shared" si="1169"/>
        <v>0</v>
      </c>
      <c r="Y2513" s="137">
        <f t="shared" si="1174"/>
        <v>0</v>
      </c>
      <c r="Z2513" s="99" t="str">
        <f t="shared" si="1180"/>
        <v>J=</v>
      </c>
      <c r="AA2513" s="94">
        <f t="shared" si="1181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175"/>
        <v>47390</v>
      </c>
      <c r="B2514" s="89">
        <f t="shared" si="1156"/>
        <v>0</v>
      </c>
      <c r="C2514" s="89">
        <f t="shared" si="1170"/>
        <v>3.1009221856947988E-9</v>
      </c>
      <c r="D2514" s="90">
        <f t="shared" si="1157"/>
        <v>7205.03</v>
      </c>
      <c r="E2514" s="91">
        <f t="shared" si="1172"/>
        <v>7245.38</v>
      </c>
      <c r="F2514" s="92">
        <f t="shared" si="1173"/>
        <v>47350</v>
      </c>
      <c r="G2514" s="93">
        <f t="shared" si="1158"/>
        <v>5.6002542668107669E-3</v>
      </c>
      <c r="H2514" s="94">
        <f t="shared" si="1159"/>
        <v>47413</v>
      </c>
      <c r="I2514" s="94">
        <f t="shared" si="1160"/>
        <v>47413</v>
      </c>
      <c r="J2514" s="95">
        <f t="shared" si="1176"/>
        <v>21</v>
      </c>
      <c r="K2514" s="95">
        <f t="shared" si="1171"/>
        <v>7</v>
      </c>
      <c r="L2514" s="8">
        <f t="shared" si="1161"/>
        <v>1.0018632700000001</v>
      </c>
      <c r="M2514" s="96">
        <f t="shared" si="1162"/>
        <v>1.0056002500000001</v>
      </c>
      <c r="N2514" s="96">
        <f t="shared" si="1163"/>
        <v>1.5153228629541842</v>
      </c>
      <c r="O2514" s="89">
        <f t="shared" si="1164"/>
        <v>1.5181463100000001</v>
      </c>
      <c r="P2514" s="89">
        <f t="shared" si="1165"/>
        <v>0</v>
      </c>
      <c r="Q2514" s="11">
        <f t="shared" si="1179"/>
        <v>0</v>
      </c>
      <c r="R2514" s="7">
        <f t="shared" si="1177"/>
        <v>0</v>
      </c>
      <c r="S2514" s="89">
        <f t="shared" si="1166"/>
        <v>0</v>
      </c>
      <c r="T2514" s="98">
        <f t="shared" si="1178"/>
        <v>8.5000000000000006E-2</v>
      </c>
      <c r="U2514" s="97">
        <f t="shared" si="1167"/>
        <v>299</v>
      </c>
      <c r="V2514" s="97">
        <v>252</v>
      </c>
      <c r="W2514" s="96">
        <f t="shared" si="1168"/>
        <v>1.101634848</v>
      </c>
      <c r="X2514" s="89">
        <f t="shared" si="1169"/>
        <v>0</v>
      </c>
      <c r="Y2514" s="137">
        <f t="shared" si="1174"/>
        <v>0</v>
      </c>
      <c r="Z2514" s="99" t="str">
        <f t="shared" si="1180"/>
        <v>J=</v>
      </c>
      <c r="AA2514" s="94">
        <f t="shared" si="1181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175"/>
        <v>47391</v>
      </c>
      <c r="B2515" s="89">
        <f t="shared" si="1156"/>
        <v>0</v>
      </c>
      <c r="C2515" s="89">
        <f t="shared" si="1170"/>
        <v>3.1009221856947988E-9</v>
      </c>
      <c r="D2515" s="90">
        <f t="shared" si="1157"/>
        <v>7205.03</v>
      </c>
      <c r="E2515" s="91">
        <f t="shared" si="1172"/>
        <v>7245.38</v>
      </c>
      <c r="F2515" s="92">
        <f t="shared" si="1173"/>
        <v>47350</v>
      </c>
      <c r="G2515" s="93">
        <f t="shared" si="1158"/>
        <v>5.6002542668107669E-3</v>
      </c>
      <c r="H2515" s="94">
        <f t="shared" si="1159"/>
        <v>47413</v>
      </c>
      <c r="I2515" s="94">
        <f t="shared" si="1160"/>
        <v>47413</v>
      </c>
      <c r="J2515" s="95">
        <f t="shared" si="1176"/>
        <v>21</v>
      </c>
      <c r="K2515" s="95">
        <f t="shared" si="1171"/>
        <v>7</v>
      </c>
      <c r="L2515" s="8">
        <f t="shared" si="1161"/>
        <v>1.0018632700000001</v>
      </c>
      <c r="M2515" s="96">
        <f t="shared" si="1162"/>
        <v>1.0056002500000001</v>
      </c>
      <c r="N2515" s="96">
        <f t="shared" si="1163"/>
        <v>1.5153228629541842</v>
      </c>
      <c r="O2515" s="89">
        <f t="shared" si="1164"/>
        <v>1.5181463100000001</v>
      </c>
      <c r="P2515" s="89">
        <f t="shared" si="1165"/>
        <v>0</v>
      </c>
      <c r="Q2515" s="11">
        <f t="shared" si="1179"/>
        <v>0</v>
      </c>
      <c r="R2515" s="7">
        <f t="shared" si="1177"/>
        <v>0</v>
      </c>
      <c r="S2515" s="89">
        <f t="shared" si="1166"/>
        <v>0</v>
      </c>
      <c r="T2515" s="98">
        <f t="shared" si="1178"/>
        <v>8.5000000000000006E-2</v>
      </c>
      <c r="U2515" s="97">
        <f t="shared" si="1167"/>
        <v>299</v>
      </c>
      <c r="V2515" s="97">
        <v>252</v>
      </c>
      <c r="W2515" s="96">
        <f t="shared" si="1168"/>
        <v>1.101634848</v>
      </c>
      <c r="X2515" s="89">
        <f t="shared" si="1169"/>
        <v>0</v>
      </c>
      <c r="Y2515" s="137">
        <f t="shared" si="1174"/>
        <v>0</v>
      </c>
      <c r="Z2515" s="99" t="str">
        <f t="shared" si="1180"/>
        <v>J=</v>
      </c>
      <c r="AA2515" s="94">
        <f t="shared" si="1181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175"/>
        <v>47392</v>
      </c>
      <c r="B2516" s="89">
        <f t="shared" si="1156"/>
        <v>0</v>
      </c>
      <c r="C2516" s="89">
        <f t="shared" si="1170"/>
        <v>3.1009221856947988E-9</v>
      </c>
      <c r="D2516" s="90">
        <f t="shared" si="1157"/>
        <v>7205.03</v>
      </c>
      <c r="E2516" s="91">
        <f t="shared" si="1172"/>
        <v>7245.38</v>
      </c>
      <c r="F2516" s="92">
        <f t="shared" si="1173"/>
        <v>47350</v>
      </c>
      <c r="G2516" s="93">
        <f t="shared" si="1158"/>
        <v>5.6002542668107669E-3</v>
      </c>
      <c r="H2516" s="94">
        <f t="shared" si="1159"/>
        <v>47413</v>
      </c>
      <c r="I2516" s="94">
        <f t="shared" si="1160"/>
        <v>47413</v>
      </c>
      <c r="J2516" s="95">
        <f t="shared" si="1176"/>
        <v>21</v>
      </c>
      <c r="K2516" s="95">
        <f t="shared" si="1171"/>
        <v>7</v>
      </c>
      <c r="L2516" s="8">
        <f t="shared" si="1161"/>
        <v>1.0018632700000001</v>
      </c>
      <c r="M2516" s="96">
        <f t="shared" si="1162"/>
        <v>1.0056002500000001</v>
      </c>
      <c r="N2516" s="96">
        <f t="shared" si="1163"/>
        <v>1.5153228629541842</v>
      </c>
      <c r="O2516" s="89">
        <f t="shared" si="1164"/>
        <v>1.5181463100000001</v>
      </c>
      <c r="P2516" s="89">
        <f t="shared" si="1165"/>
        <v>0</v>
      </c>
      <c r="Q2516" s="11">
        <f t="shared" si="1179"/>
        <v>0</v>
      </c>
      <c r="R2516" s="7">
        <f t="shared" si="1177"/>
        <v>0</v>
      </c>
      <c r="S2516" s="89">
        <f t="shared" si="1166"/>
        <v>0</v>
      </c>
      <c r="T2516" s="98">
        <f t="shared" si="1178"/>
        <v>8.5000000000000006E-2</v>
      </c>
      <c r="U2516" s="97">
        <f t="shared" si="1167"/>
        <v>299</v>
      </c>
      <c r="V2516" s="97">
        <v>252</v>
      </c>
      <c r="W2516" s="96">
        <f t="shared" si="1168"/>
        <v>1.101634848</v>
      </c>
      <c r="X2516" s="89">
        <f t="shared" si="1169"/>
        <v>0</v>
      </c>
      <c r="Y2516" s="137">
        <f t="shared" si="1174"/>
        <v>0</v>
      </c>
      <c r="Z2516" s="99" t="str">
        <f t="shared" si="1180"/>
        <v>J=</v>
      </c>
      <c r="AA2516" s="94">
        <f t="shared" si="1181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175"/>
        <v>47393</v>
      </c>
      <c r="B2517" s="89">
        <f t="shared" si="1156"/>
        <v>0</v>
      </c>
      <c r="C2517" s="89">
        <f t="shared" si="1170"/>
        <v>3.1009221856947988E-9</v>
      </c>
      <c r="D2517" s="90">
        <f t="shared" si="1157"/>
        <v>7205.03</v>
      </c>
      <c r="E2517" s="91">
        <f t="shared" si="1172"/>
        <v>7245.38</v>
      </c>
      <c r="F2517" s="92">
        <f t="shared" si="1173"/>
        <v>47350</v>
      </c>
      <c r="G2517" s="93">
        <f t="shared" si="1158"/>
        <v>5.6002542668107669E-3</v>
      </c>
      <c r="H2517" s="94">
        <f t="shared" si="1159"/>
        <v>47413</v>
      </c>
      <c r="I2517" s="94">
        <f t="shared" si="1160"/>
        <v>47413</v>
      </c>
      <c r="J2517" s="95">
        <f t="shared" si="1176"/>
        <v>21</v>
      </c>
      <c r="K2517" s="95">
        <f t="shared" si="1171"/>
        <v>8</v>
      </c>
      <c r="L2517" s="8">
        <f t="shared" si="1161"/>
        <v>1.00212974</v>
      </c>
      <c r="M2517" s="96">
        <f t="shared" si="1162"/>
        <v>1.0056002500000001</v>
      </c>
      <c r="N2517" s="96">
        <f t="shared" si="1163"/>
        <v>1.5153228629541842</v>
      </c>
      <c r="O2517" s="89">
        <f t="shared" si="1164"/>
        <v>1.5185500999999999</v>
      </c>
      <c r="P2517" s="89">
        <f t="shared" si="1165"/>
        <v>0</v>
      </c>
      <c r="Q2517" s="11">
        <f t="shared" si="1179"/>
        <v>0</v>
      </c>
      <c r="R2517" s="7">
        <f t="shared" si="1177"/>
        <v>0</v>
      </c>
      <c r="S2517" s="89">
        <f t="shared" si="1166"/>
        <v>0</v>
      </c>
      <c r="T2517" s="98">
        <f t="shared" si="1178"/>
        <v>8.5000000000000006E-2</v>
      </c>
      <c r="U2517" s="97">
        <f t="shared" si="1167"/>
        <v>300</v>
      </c>
      <c r="V2517" s="97">
        <v>252</v>
      </c>
      <c r="W2517" s="96">
        <f t="shared" si="1168"/>
        <v>1.101991538</v>
      </c>
      <c r="X2517" s="89">
        <f t="shared" si="1169"/>
        <v>0</v>
      </c>
      <c r="Y2517" s="137">
        <f t="shared" si="1174"/>
        <v>0</v>
      </c>
      <c r="Z2517" s="99" t="str">
        <f t="shared" si="1180"/>
        <v>J=</v>
      </c>
      <c r="AA2517" s="94">
        <f t="shared" si="1181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175"/>
        <v>47394</v>
      </c>
      <c r="B2518" s="89">
        <f t="shared" si="1156"/>
        <v>0</v>
      </c>
      <c r="C2518" s="89">
        <f t="shared" si="1170"/>
        <v>3.1009221856947988E-9</v>
      </c>
      <c r="D2518" s="90">
        <f t="shared" si="1157"/>
        <v>7205.03</v>
      </c>
      <c r="E2518" s="91">
        <f t="shared" si="1172"/>
        <v>7245.38</v>
      </c>
      <c r="F2518" s="92">
        <f t="shared" si="1173"/>
        <v>47350</v>
      </c>
      <c r="G2518" s="93">
        <f t="shared" si="1158"/>
        <v>5.6002542668107669E-3</v>
      </c>
      <c r="H2518" s="94">
        <f t="shared" si="1159"/>
        <v>47413</v>
      </c>
      <c r="I2518" s="94">
        <f t="shared" si="1160"/>
        <v>47413</v>
      </c>
      <c r="J2518" s="95">
        <f t="shared" si="1176"/>
        <v>21</v>
      </c>
      <c r="K2518" s="95">
        <f t="shared" si="1171"/>
        <v>9</v>
      </c>
      <c r="L2518" s="8">
        <f t="shared" si="1161"/>
        <v>1.00239627</v>
      </c>
      <c r="M2518" s="96">
        <f t="shared" si="1162"/>
        <v>1.0056002500000001</v>
      </c>
      <c r="N2518" s="96">
        <f t="shared" si="1163"/>
        <v>1.5153228629541842</v>
      </c>
      <c r="O2518" s="89">
        <f t="shared" si="1164"/>
        <v>1.51895398</v>
      </c>
      <c r="P2518" s="89">
        <f t="shared" si="1165"/>
        <v>0</v>
      </c>
      <c r="Q2518" s="11">
        <f t="shared" si="1179"/>
        <v>0</v>
      </c>
      <c r="R2518" s="7">
        <f t="shared" si="1177"/>
        <v>0</v>
      </c>
      <c r="S2518" s="89">
        <f t="shared" si="1166"/>
        <v>0</v>
      </c>
      <c r="T2518" s="98">
        <f t="shared" si="1178"/>
        <v>8.5000000000000006E-2</v>
      </c>
      <c r="U2518" s="97">
        <f t="shared" si="1167"/>
        <v>301</v>
      </c>
      <c r="V2518" s="97">
        <v>252</v>
      </c>
      <c r="W2518" s="96">
        <f t="shared" si="1168"/>
        <v>1.1023483439999999</v>
      </c>
      <c r="X2518" s="89">
        <f t="shared" si="1169"/>
        <v>0</v>
      </c>
      <c r="Y2518" s="137">
        <f t="shared" si="1174"/>
        <v>0</v>
      </c>
      <c r="Z2518" s="99" t="str">
        <f t="shared" si="1180"/>
        <v>J=</v>
      </c>
      <c r="AA2518" s="94">
        <f t="shared" si="1181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175"/>
        <v>47395</v>
      </c>
      <c r="B2519" s="89">
        <f t="shared" si="1156"/>
        <v>0</v>
      </c>
      <c r="C2519" s="89">
        <f t="shared" si="1170"/>
        <v>3.1009221856947988E-9</v>
      </c>
      <c r="D2519" s="90">
        <f t="shared" si="1157"/>
        <v>7205.03</v>
      </c>
      <c r="E2519" s="91">
        <f t="shared" si="1172"/>
        <v>7245.38</v>
      </c>
      <c r="F2519" s="92">
        <f t="shared" si="1173"/>
        <v>47350</v>
      </c>
      <c r="G2519" s="93">
        <f t="shared" si="1158"/>
        <v>5.6002542668107669E-3</v>
      </c>
      <c r="H2519" s="94">
        <f t="shared" si="1159"/>
        <v>47413</v>
      </c>
      <c r="I2519" s="94">
        <f t="shared" si="1160"/>
        <v>47413</v>
      </c>
      <c r="J2519" s="95">
        <f t="shared" si="1176"/>
        <v>21</v>
      </c>
      <c r="K2519" s="95">
        <f t="shared" si="1171"/>
        <v>10</v>
      </c>
      <c r="L2519" s="8">
        <f t="shared" si="1161"/>
        <v>1.0026628799999999</v>
      </c>
      <c r="M2519" s="96">
        <f t="shared" si="1162"/>
        <v>1.0056002500000001</v>
      </c>
      <c r="N2519" s="96">
        <f t="shared" si="1163"/>
        <v>1.5153228629541842</v>
      </c>
      <c r="O2519" s="89">
        <f t="shared" si="1164"/>
        <v>1.5193579800000001</v>
      </c>
      <c r="P2519" s="89">
        <f t="shared" si="1165"/>
        <v>0</v>
      </c>
      <c r="Q2519" s="11">
        <f t="shared" si="1179"/>
        <v>0</v>
      </c>
      <c r="R2519" s="7">
        <f t="shared" si="1177"/>
        <v>0</v>
      </c>
      <c r="S2519" s="89">
        <f t="shared" si="1166"/>
        <v>0</v>
      </c>
      <c r="T2519" s="98">
        <f t="shared" si="1178"/>
        <v>8.5000000000000006E-2</v>
      </c>
      <c r="U2519" s="97">
        <f t="shared" si="1167"/>
        <v>302</v>
      </c>
      <c r="V2519" s="97">
        <v>252</v>
      </c>
      <c r="W2519" s="96">
        <f t="shared" si="1168"/>
        <v>1.102705265</v>
      </c>
      <c r="X2519" s="89">
        <f t="shared" si="1169"/>
        <v>0</v>
      </c>
      <c r="Y2519" s="137">
        <f t="shared" si="1174"/>
        <v>0</v>
      </c>
      <c r="Z2519" s="99" t="str">
        <f t="shared" si="1180"/>
        <v>J=</v>
      </c>
      <c r="AA2519" s="94">
        <f t="shared" si="1181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175"/>
        <v>47396</v>
      </c>
      <c r="B2520" s="89">
        <f t="shared" si="1156"/>
        <v>0</v>
      </c>
      <c r="C2520" s="89">
        <f t="shared" si="1170"/>
        <v>3.1009221856947988E-9</v>
      </c>
      <c r="D2520" s="90">
        <f t="shared" si="1157"/>
        <v>7205.03</v>
      </c>
      <c r="E2520" s="91">
        <f t="shared" si="1172"/>
        <v>7245.38</v>
      </c>
      <c r="F2520" s="92">
        <f t="shared" si="1173"/>
        <v>47350</v>
      </c>
      <c r="G2520" s="93">
        <f t="shared" si="1158"/>
        <v>5.6002542668107669E-3</v>
      </c>
      <c r="H2520" s="94">
        <f t="shared" si="1159"/>
        <v>47413</v>
      </c>
      <c r="I2520" s="94">
        <f t="shared" si="1160"/>
        <v>47413</v>
      </c>
      <c r="J2520" s="95">
        <f t="shared" si="1176"/>
        <v>21</v>
      </c>
      <c r="K2520" s="95">
        <f t="shared" si="1171"/>
        <v>11</v>
      </c>
      <c r="L2520" s="8">
        <f t="shared" si="1161"/>
        <v>1.0029295600000001</v>
      </c>
      <c r="M2520" s="96">
        <f t="shared" si="1162"/>
        <v>1.0056002500000001</v>
      </c>
      <c r="N2520" s="96">
        <f t="shared" si="1163"/>
        <v>1.5153228629541842</v>
      </c>
      <c r="O2520" s="89">
        <f t="shared" si="1164"/>
        <v>1.51976209</v>
      </c>
      <c r="P2520" s="89">
        <f t="shared" si="1165"/>
        <v>0</v>
      </c>
      <c r="Q2520" s="11">
        <f t="shared" si="1179"/>
        <v>0</v>
      </c>
      <c r="R2520" s="7">
        <f t="shared" si="1177"/>
        <v>0</v>
      </c>
      <c r="S2520" s="89">
        <f t="shared" si="1166"/>
        <v>0</v>
      </c>
      <c r="T2520" s="98">
        <f t="shared" si="1178"/>
        <v>8.5000000000000006E-2</v>
      </c>
      <c r="U2520" s="97">
        <f t="shared" si="1167"/>
        <v>303</v>
      </c>
      <c r="V2520" s="97">
        <v>252</v>
      </c>
      <c r="W2520" s="96">
        <f t="shared" si="1168"/>
        <v>1.1030623020000001</v>
      </c>
      <c r="X2520" s="89">
        <f t="shared" si="1169"/>
        <v>0</v>
      </c>
      <c r="Y2520" s="137">
        <f t="shared" si="1174"/>
        <v>0</v>
      </c>
      <c r="Z2520" s="99" t="str">
        <f t="shared" si="1180"/>
        <v>J=</v>
      </c>
      <c r="AA2520" s="94">
        <f t="shared" si="1181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175"/>
        <v>47397</v>
      </c>
      <c r="B2521" s="89">
        <f t="shared" si="1156"/>
        <v>0</v>
      </c>
      <c r="C2521" s="89">
        <f t="shared" si="1170"/>
        <v>3.1009221856947988E-9</v>
      </c>
      <c r="D2521" s="90">
        <f t="shared" si="1157"/>
        <v>7205.03</v>
      </c>
      <c r="E2521" s="91">
        <f t="shared" si="1172"/>
        <v>7245.38</v>
      </c>
      <c r="F2521" s="92">
        <f t="shared" si="1173"/>
        <v>47350</v>
      </c>
      <c r="G2521" s="93">
        <f t="shared" si="1158"/>
        <v>5.6002542668107669E-3</v>
      </c>
      <c r="H2521" s="94">
        <f t="shared" si="1159"/>
        <v>47413</v>
      </c>
      <c r="I2521" s="94">
        <f t="shared" si="1160"/>
        <v>47413</v>
      </c>
      <c r="J2521" s="95">
        <f t="shared" si="1176"/>
        <v>21</v>
      </c>
      <c r="K2521" s="95">
        <f t="shared" si="1171"/>
        <v>12</v>
      </c>
      <c r="L2521" s="8">
        <f t="shared" si="1161"/>
        <v>1.0031963100000001</v>
      </c>
      <c r="M2521" s="96">
        <f t="shared" si="1162"/>
        <v>1.0056002500000001</v>
      </c>
      <c r="N2521" s="96">
        <f t="shared" si="1163"/>
        <v>1.5153228629541842</v>
      </c>
      <c r="O2521" s="89">
        <f t="shared" si="1164"/>
        <v>1.5201663000000001</v>
      </c>
      <c r="P2521" s="89">
        <f t="shared" si="1165"/>
        <v>0</v>
      </c>
      <c r="Q2521" s="11">
        <f t="shared" si="1179"/>
        <v>0</v>
      </c>
      <c r="R2521" s="7">
        <f t="shared" si="1177"/>
        <v>0</v>
      </c>
      <c r="S2521" s="89">
        <f t="shared" si="1166"/>
        <v>0</v>
      </c>
      <c r="T2521" s="98">
        <f t="shared" si="1178"/>
        <v>8.5000000000000006E-2</v>
      </c>
      <c r="U2521" s="97">
        <f t="shared" si="1167"/>
        <v>304</v>
      </c>
      <c r="V2521" s="97">
        <v>252</v>
      </c>
      <c r="W2521" s="96">
        <f t="shared" si="1168"/>
        <v>1.103419454</v>
      </c>
      <c r="X2521" s="89">
        <f t="shared" si="1169"/>
        <v>0</v>
      </c>
      <c r="Y2521" s="137">
        <f t="shared" si="1174"/>
        <v>0</v>
      </c>
      <c r="Z2521" s="99" t="str">
        <f t="shared" si="1180"/>
        <v>J=</v>
      </c>
      <c r="AA2521" s="94">
        <f t="shared" si="1181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175"/>
        <v>47398</v>
      </c>
      <c r="B2522" s="89">
        <f t="shared" si="1156"/>
        <v>0</v>
      </c>
      <c r="C2522" s="89">
        <f t="shared" si="1170"/>
        <v>3.1009221856947988E-9</v>
      </c>
      <c r="D2522" s="90">
        <f t="shared" si="1157"/>
        <v>7205.03</v>
      </c>
      <c r="E2522" s="91">
        <f t="shared" si="1172"/>
        <v>7245.38</v>
      </c>
      <c r="F2522" s="92">
        <f t="shared" si="1173"/>
        <v>47350</v>
      </c>
      <c r="G2522" s="93">
        <f t="shared" si="1158"/>
        <v>5.6002542668107669E-3</v>
      </c>
      <c r="H2522" s="94">
        <f t="shared" si="1159"/>
        <v>47413</v>
      </c>
      <c r="I2522" s="94">
        <f t="shared" si="1160"/>
        <v>47413</v>
      </c>
      <c r="J2522" s="95">
        <f t="shared" si="1176"/>
        <v>21</v>
      </c>
      <c r="K2522" s="95">
        <f t="shared" si="1171"/>
        <v>12</v>
      </c>
      <c r="L2522" s="8">
        <f t="shared" si="1161"/>
        <v>1.0031963100000001</v>
      </c>
      <c r="M2522" s="96">
        <f t="shared" si="1162"/>
        <v>1.0056002500000001</v>
      </c>
      <c r="N2522" s="96">
        <f t="shared" si="1163"/>
        <v>1.5153228629541842</v>
      </c>
      <c r="O2522" s="89">
        <f t="shared" si="1164"/>
        <v>1.5201663000000001</v>
      </c>
      <c r="P2522" s="89">
        <f t="shared" si="1165"/>
        <v>0</v>
      </c>
      <c r="Q2522" s="11">
        <f t="shared" si="1179"/>
        <v>0</v>
      </c>
      <c r="R2522" s="7">
        <f t="shared" si="1177"/>
        <v>0</v>
      </c>
      <c r="S2522" s="89">
        <f t="shared" si="1166"/>
        <v>0</v>
      </c>
      <c r="T2522" s="98">
        <f t="shared" si="1178"/>
        <v>8.5000000000000006E-2</v>
      </c>
      <c r="U2522" s="97">
        <f t="shared" si="1167"/>
        <v>304</v>
      </c>
      <c r="V2522" s="97">
        <v>252</v>
      </c>
      <c r="W2522" s="96">
        <f t="shared" si="1168"/>
        <v>1.103419454</v>
      </c>
      <c r="X2522" s="89">
        <f t="shared" si="1169"/>
        <v>0</v>
      </c>
      <c r="Y2522" s="137">
        <f t="shared" si="1174"/>
        <v>0</v>
      </c>
      <c r="Z2522" s="99" t="str">
        <f t="shared" si="1180"/>
        <v>J=</v>
      </c>
      <c r="AA2522" s="94">
        <f t="shared" si="1181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175"/>
        <v>47399</v>
      </c>
      <c r="B2523" s="89">
        <f t="shared" si="1156"/>
        <v>0</v>
      </c>
      <c r="C2523" s="89">
        <f t="shared" si="1170"/>
        <v>3.1009221856947988E-9</v>
      </c>
      <c r="D2523" s="90">
        <f t="shared" si="1157"/>
        <v>7205.03</v>
      </c>
      <c r="E2523" s="91">
        <f t="shared" si="1172"/>
        <v>7245.38</v>
      </c>
      <c r="F2523" s="92">
        <f t="shared" si="1173"/>
        <v>47350</v>
      </c>
      <c r="G2523" s="93">
        <f t="shared" si="1158"/>
        <v>5.6002542668107669E-3</v>
      </c>
      <c r="H2523" s="94">
        <f t="shared" si="1159"/>
        <v>47413</v>
      </c>
      <c r="I2523" s="94">
        <f t="shared" si="1160"/>
        <v>47413</v>
      </c>
      <c r="J2523" s="95">
        <f t="shared" si="1176"/>
        <v>21</v>
      </c>
      <c r="K2523" s="95">
        <f t="shared" si="1171"/>
        <v>12</v>
      </c>
      <c r="L2523" s="8">
        <f t="shared" si="1161"/>
        <v>1.0031963100000001</v>
      </c>
      <c r="M2523" s="96">
        <f t="shared" si="1162"/>
        <v>1.0056002500000001</v>
      </c>
      <c r="N2523" s="96">
        <f t="shared" si="1163"/>
        <v>1.5153228629541842</v>
      </c>
      <c r="O2523" s="89">
        <f t="shared" si="1164"/>
        <v>1.5201663000000001</v>
      </c>
      <c r="P2523" s="89">
        <f t="shared" si="1165"/>
        <v>0</v>
      </c>
      <c r="Q2523" s="11">
        <f t="shared" si="1179"/>
        <v>0</v>
      </c>
      <c r="R2523" s="7">
        <f t="shared" si="1177"/>
        <v>0</v>
      </c>
      <c r="S2523" s="89">
        <f t="shared" si="1166"/>
        <v>0</v>
      </c>
      <c r="T2523" s="98">
        <f t="shared" si="1178"/>
        <v>8.5000000000000006E-2</v>
      </c>
      <c r="U2523" s="97">
        <f t="shared" si="1167"/>
        <v>304</v>
      </c>
      <c r="V2523" s="97">
        <v>252</v>
      </c>
      <c r="W2523" s="96">
        <f t="shared" si="1168"/>
        <v>1.103419454</v>
      </c>
      <c r="X2523" s="89">
        <f t="shared" si="1169"/>
        <v>0</v>
      </c>
      <c r="Y2523" s="137">
        <f t="shared" si="1174"/>
        <v>0</v>
      </c>
      <c r="Z2523" s="99" t="str">
        <f t="shared" si="1180"/>
        <v>J=</v>
      </c>
      <c r="AA2523" s="94">
        <f t="shared" si="1181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175"/>
        <v>47400</v>
      </c>
      <c r="B2524" s="89">
        <f t="shared" si="1156"/>
        <v>0</v>
      </c>
      <c r="C2524" s="89">
        <f t="shared" si="1170"/>
        <v>3.1009221856947988E-9</v>
      </c>
      <c r="D2524" s="90">
        <f t="shared" si="1157"/>
        <v>7205.03</v>
      </c>
      <c r="E2524" s="91">
        <f t="shared" si="1172"/>
        <v>7245.38</v>
      </c>
      <c r="F2524" s="92">
        <f t="shared" si="1173"/>
        <v>47350</v>
      </c>
      <c r="G2524" s="93">
        <f t="shared" si="1158"/>
        <v>5.6002542668107669E-3</v>
      </c>
      <c r="H2524" s="94">
        <f t="shared" si="1159"/>
        <v>47413</v>
      </c>
      <c r="I2524" s="94">
        <f t="shared" si="1160"/>
        <v>47413</v>
      </c>
      <c r="J2524" s="95">
        <f t="shared" si="1176"/>
        <v>21</v>
      </c>
      <c r="K2524" s="95">
        <f t="shared" si="1171"/>
        <v>13</v>
      </c>
      <c r="L2524" s="8">
        <f t="shared" si="1161"/>
        <v>1.0034631300000001</v>
      </c>
      <c r="M2524" s="96">
        <f t="shared" si="1162"/>
        <v>1.0056002500000001</v>
      </c>
      <c r="N2524" s="96">
        <f t="shared" si="1163"/>
        <v>1.5153228629541842</v>
      </c>
      <c r="O2524" s="89">
        <f t="shared" si="1164"/>
        <v>1.52057062</v>
      </c>
      <c r="P2524" s="89">
        <f t="shared" si="1165"/>
        <v>0</v>
      </c>
      <c r="Q2524" s="11">
        <f t="shared" si="1179"/>
        <v>0</v>
      </c>
      <c r="R2524" s="7">
        <f t="shared" si="1177"/>
        <v>0</v>
      </c>
      <c r="S2524" s="89">
        <f t="shared" si="1166"/>
        <v>0</v>
      </c>
      <c r="T2524" s="98">
        <f t="shared" si="1178"/>
        <v>8.5000000000000006E-2</v>
      </c>
      <c r="U2524" s="97">
        <f t="shared" si="1167"/>
        <v>305</v>
      </c>
      <c r="V2524" s="97">
        <v>252</v>
      </c>
      <c r="W2524" s="96">
        <f t="shared" si="1168"/>
        <v>1.1037767220000001</v>
      </c>
      <c r="X2524" s="89">
        <f t="shared" si="1169"/>
        <v>0</v>
      </c>
      <c r="Y2524" s="137">
        <f t="shared" si="1174"/>
        <v>0</v>
      </c>
      <c r="Z2524" s="99" t="str">
        <f t="shared" si="1180"/>
        <v>J=</v>
      </c>
      <c r="AA2524" s="94">
        <f t="shared" si="1181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175"/>
        <v>47401</v>
      </c>
      <c r="B2525" s="89">
        <f t="shared" si="1156"/>
        <v>0</v>
      </c>
      <c r="C2525" s="89">
        <f t="shared" si="1170"/>
        <v>3.1009221856947988E-9</v>
      </c>
      <c r="D2525" s="90">
        <f t="shared" si="1157"/>
        <v>7205.03</v>
      </c>
      <c r="E2525" s="91">
        <f t="shared" si="1172"/>
        <v>7245.38</v>
      </c>
      <c r="F2525" s="92">
        <f t="shared" si="1173"/>
        <v>47350</v>
      </c>
      <c r="G2525" s="93">
        <f t="shared" si="1158"/>
        <v>5.6002542668107669E-3</v>
      </c>
      <c r="H2525" s="94">
        <f t="shared" si="1159"/>
        <v>47413</v>
      </c>
      <c r="I2525" s="94">
        <f t="shared" si="1160"/>
        <v>47413</v>
      </c>
      <c r="J2525" s="95">
        <f t="shared" si="1176"/>
        <v>21</v>
      </c>
      <c r="K2525" s="95">
        <f t="shared" si="1171"/>
        <v>14</v>
      </c>
      <c r="L2525" s="8">
        <f t="shared" si="1161"/>
        <v>1.0037300199999999</v>
      </c>
      <c r="M2525" s="96">
        <f t="shared" si="1162"/>
        <v>1.0056002500000001</v>
      </c>
      <c r="N2525" s="96">
        <f t="shared" si="1163"/>
        <v>1.5153228629541842</v>
      </c>
      <c r="O2525" s="89">
        <f t="shared" si="1164"/>
        <v>1.5209750399999999</v>
      </c>
      <c r="P2525" s="89">
        <f t="shared" si="1165"/>
        <v>0</v>
      </c>
      <c r="Q2525" s="11">
        <f t="shared" si="1179"/>
        <v>0</v>
      </c>
      <c r="R2525" s="7">
        <f t="shared" si="1177"/>
        <v>0</v>
      </c>
      <c r="S2525" s="89">
        <f t="shared" si="1166"/>
        <v>0</v>
      </c>
      <c r="T2525" s="98">
        <f t="shared" si="1178"/>
        <v>8.5000000000000006E-2</v>
      </c>
      <c r="U2525" s="97">
        <f t="shared" si="1167"/>
        <v>306</v>
      </c>
      <c r="V2525" s="97">
        <v>252</v>
      </c>
      <c r="W2525" s="96">
        <f t="shared" si="1168"/>
        <v>1.104134105</v>
      </c>
      <c r="X2525" s="89">
        <f t="shared" si="1169"/>
        <v>0</v>
      </c>
      <c r="Y2525" s="137">
        <f t="shared" si="1174"/>
        <v>0</v>
      </c>
      <c r="Z2525" s="99" t="str">
        <f t="shared" si="1180"/>
        <v>J=</v>
      </c>
      <c r="AA2525" s="94">
        <f t="shared" si="1181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175"/>
        <v>47402</v>
      </c>
      <c r="B2526" s="89">
        <f t="shared" si="1156"/>
        <v>0</v>
      </c>
      <c r="C2526" s="89">
        <f t="shared" si="1170"/>
        <v>3.1009221856947988E-9</v>
      </c>
      <c r="D2526" s="90">
        <f t="shared" si="1157"/>
        <v>7205.03</v>
      </c>
      <c r="E2526" s="91">
        <f t="shared" si="1172"/>
        <v>7245.38</v>
      </c>
      <c r="F2526" s="92">
        <f t="shared" si="1173"/>
        <v>47350</v>
      </c>
      <c r="G2526" s="93">
        <f t="shared" si="1158"/>
        <v>5.6002542668107669E-3</v>
      </c>
      <c r="H2526" s="94">
        <f t="shared" si="1159"/>
        <v>47413</v>
      </c>
      <c r="I2526" s="94">
        <f t="shared" si="1160"/>
        <v>47413</v>
      </c>
      <c r="J2526" s="95">
        <f t="shared" si="1176"/>
        <v>21</v>
      </c>
      <c r="K2526" s="95">
        <f t="shared" si="1171"/>
        <v>15</v>
      </c>
      <c r="L2526" s="8">
        <f t="shared" si="1161"/>
        <v>1.0039969799999999</v>
      </c>
      <c r="M2526" s="96">
        <f t="shared" si="1162"/>
        <v>1.0056002500000001</v>
      </c>
      <c r="N2526" s="96">
        <f t="shared" si="1163"/>
        <v>1.5153228629541842</v>
      </c>
      <c r="O2526" s="89">
        <f t="shared" si="1164"/>
        <v>1.5213795699999999</v>
      </c>
      <c r="P2526" s="89">
        <f t="shared" si="1165"/>
        <v>0</v>
      </c>
      <c r="Q2526" s="11">
        <f t="shared" si="1179"/>
        <v>0</v>
      </c>
      <c r="R2526" s="7">
        <f t="shared" si="1177"/>
        <v>0</v>
      </c>
      <c r="S2526" s="89">
        <f t="shared" si="1166"/>
        <v>0</v>
      </c>
      <c r="T2526" s="98">
        <f t="shared" si="1178"/>
        <v>8.5000000000000006E-2</v>
      </c>
      <c r="U2526" s="97">
        <f t="shared" si="1167"/>
        <v>307</v>
      </c>
      <c r="V2526" s="97">
        <v>252</v>
      </c>
      <c r="W2526" s="96">
        <f t="shared" si="1168"/>
        <v>1.104491605</v>
      </c>
      <c r="X2526" s="89">
        <f t="shared" si="1169"/>
        <v>0</v>
      </c>
      <c r="Y2526" s="137">
        <f t="shared" si="1174"/>
        <v>0</v>
      </c>
      <c r="Z2526" s="99" t="str">
        <f t="shared" si="1180"/>
        <v>J=</v>
      </c>
      <c r="AA2526" s="94">
        <f t="shared" si="1181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175"/>
        <v>47403</v>
      </c>
      <c r="B2527" s="89">
        <f t="shared" si="1156"/>
        <v>0</v>
      </c>
      <c r="C2527" s="89">
        <f t="shared" si="1170"/>
        <v>3.1009221856947988E-9</v>
      </c>
      <c r="D2527" s="90">
        <f t="shared" si="1157"/>
        <v>7205.03</v>
      </c>
      <c r="E2527" s="91">
        <f t="shared" si="1172"/>
        <v>7245.38</v>
      </c>
      <c r="F2527" s="92">
        <f t="shared" si="1173"/>
        <v>47350</v>
      </c>
      <c r="G2527" s="93">
        <f t="shared" si="1158"/>
        <v>5.6002542668107669E-3</v>
      </c>
      <c r="H2527" s="94">
        <f t="shared" si="1159"/>
        <v>47413</v>
      </c>
      <c r="I2527" s="94">
        <f t="shared" si="1160"/>
        <v>47413</v>
      </c>
      <c r="J2527" s="95">
        <f t="shared" si="1176"/>
        <v>21</v>
      </c>
      <c r="K2527" s="95">
        <f t="shared" si="1171"/>
        <v>16</v>
      </c>
      <c r="L2527" s="8">
        <f t="shared" si="1161"/>
        <v>1.0042640199999999</v>
      </c>
      <c r="M2527" s="96">
        <f t="shared" si="1162"/>
        <v>1.0056002500000001</v>
      </c>
      <c r="N2527" s="96">
        <f t="shared" si="1163"/>
        <v>1.5153228629541842</v>
      </c>
      <c r="O2527" s="89">
        <f t="shared" si="1164"/>
        <v>1.52178422</v>
      </c>
      <c r="P2527" s="89">
        <f t="shared" si="1165"/>
        <v>0</v>
      </c>
      <c r="Q2527" s="11">
        <f t="shared" si="1179"/>
        <v>0</v>
      </c>
      <c r="R2527" s="7">
        <f t="shared" si="1177"/>
        <v>0</v>
      </c>
      <c r="S2527" s="89">
        <f t="shared" si="1166"/>
        <v>0</v>
      </c>
      <c r="T2527" s="98">
        <f t="shared" si="1178"/>
        <v>8.5000000000000006E-2</v>
      </c>
      <c r="U2527" s="97">
        <f t="shared" si="1167"/>
        <v>308</v>
      </c>
      <c r="V2527" s="97">
        <v>252</v>
      </c>
      <c r="W2527" s="96">
        <f t="shared" si="1168"/>
        <v>1.10484922</v>
      </c>
      <c r="X2527" s="89">
        <f t="shared" si="1169"/>
        <v>0</v>
      </c>
      <c r="Y2527" s="137">
        <f t="shared" si="1174"/>
        <v>0</v>
      </c>
      <c r="Z2527" s="99" t="str">
        <f t="shared" si="1180"/>
        <v>J=</v>
      </c>
      <c r="AA2527" s="94">
        <f t="shared" si="1181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175"/>
        <v>47404</v>
      </c>
      <c r="B2528" s="89">
        <f t="shared" si="1156"/>
        <v>0</v>
      </c>
      <c r="C2528" s="89">
        <f t="shared" si="1170"/>
        <v>3.1009221856947988E-9</v>
      </c>
      <c r="D2528" s="90">
        <f t="shared" si="1157"/>
        <v>7205.03</v>
      </c>
      <c r="E2528" s="91">
        <f t="shared" si="1172"/>
        <v>7245.38</v>
      </c>
      <c r="F2528" s="92">
        <f t="shared" si="1173"/>
        <v>47350</v>
      </c>
      <c r="G2528" s="93">
        <f t="shared" si="1158"/>
        <v>5.6002542668107669E-3</v>
      </c>
      <c r="H2528" s="94">
        <f t="shared" si="1159"/>
        <v>47413</v>
      </c>
      <c r="I2528" s="94">
        <f t="shared" si="1160"/>
        <v>47413</v>
      </c>
      <c r="J2528" s="95">
        <f t="shared" si="1176"/>
        <v>21</v>
      </c>
      <c r="K2528" s="95">
        <f t="shared" si="1171"/>
        <v>16</v>
      </c>
      <c r="L2528" s="8">
        <f t="shared" si="1161"/>
        <v>1.0042640199999999</v>
      </c>
      <c r="M2528" s="96">
        <f t="shared" si="1162"/>
        <v>1.0056002500000001</v>
      </c>
      <c r="N2528" s="96">
        <f t="shared" si="1163"/>
        <v>1.5153228629541842</v>
      </c>
      <c r="O2528" s="89">
        <f t="shared" si="1164"/>
        <v>1.52178422</v>
      </c>
      <c r="P2528" s="89">
        <f t="shared" si="1165"/>
        <v>0</v>
      </c>
      <c r="Q2528" s="11">
        <f t="shared" si="1179"/>
        <v>0</v>
      </c>
      <c r="R2528" s="7">
        <f t="shared" si="1177"/>
        <v>0</v>
      </c>
      <c r="S2528" s="89">
        <f t="shared" si="1166"/>
        <v>0</v>
      </c>
      <c r="T2528" s="98">
        <f t="shared" si="1178"/>
        <v>8.5000000000000006E-2</v>
      </c>
      <c r="U2528" s="97">
        <f t="shared" si="1167"/>
        <v>308</v>
      </c>
      <c r="V2528" s="97">
        <v>252</v>
      </c>
      <c r="W2528" s="96">
        <f t="shared" si="1168"/>
        <v>1.10484922</v>
      </c>
      <c r="X2528" s="89">
        <f t="shared" si="1169"/>
        <v>0</v>
      </c>
      <c r="Y2528" s="137">
        <f t="shared" si="1174"/>
        <v>0</v>
      </c>
      <c r="Z2528" s="99" t="str">
        <f t="shared" si="1180"/>
        <v>J=</v>
      </c>
      <c r="AA2528" s="94">
        <f t="shared" si="1181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175"/>
        <v>47405</v>
      </c>
      <c r="B2529" s="89">
        <f t="shared" si="1156"/>
        <v>0</v>
      </c>
      <c r="C2529" s="89">
        <f t="shared" si="1170"/>
        <v>3.1009221856947988E-9</v>
      </c>
      <c r="D2529" s="90">
        <f t="shared" si="1157"/>
        <v>7205.03</v>
      </c>
      <c r="E2529" s="91">
        <f t="shared" si="1172"/>
        <v>7245.38</v>
      </c>
      <c r="F2529" s="92">
        <f t="shared" si="1173"/>
        <v>47350</v>
      </c>
      <c r="G2529" s="93">
        <f t="shared" si="1158"/>
        <v>5.6002542668107669E-3</v>
      </c>
      <c r="H2529" s="94">
        <f t="shared" si="1159"/>
        <v>47413</v>
      </c>
      <c r="I2529" s="94">
        <f t="shared" si="1160"/>
        <v>47413</v>
      </c>
      <c r="J2529" s="95">
        <f t="shared" si="1176"/>
        <v>21</v>
      </c>
      <c r="K2529" s="95">
        <f t="shared" si="1171"/>
        <v>16</v>
      </c>
      <c r="L2529" s="8">
        <f t="shared" si="1161"/>
        <v>1.0042640199999999</v>
      </c>
      <c r="M2529" s="96">
        <f t="shared" si="1162"/>
        <v>1.0056002500000001</v>
      </c>
      <c r="N2529" s="96">
        <f t="shared" si="1163"/>
        <v>1.5153228629541842</v>
      </c>
      <c r="O2529" s="89">
        <f t="shared" si="1164"/>
        <v>1.52178422</v>
      </c>
      <c r="P2529" s="89">
        <f t="shared" si="1165"/>
        <v>0</v>
      </c>
      <c r="Q2529" s="11">
        <f t="shared" si="1179"/>
        <v>0</v>
      </c>
      <c r="R2529" s="7">
        <f t="shared" si="1177"/>
        <v>0</v>
      </c>
      <c r="S2529" s="89">
        <f t="shared" si="1166"/>
        <v>0</v>
      </c>
      <c r="T2529" s="98">
        <f t="shared" si="1178"/>
        <v>8.5000000000000006E-2</v>
      </c>
      <c r="U2529" s="97">
        <f t="shared" si="1167"/>
        <v>308</v>
      </c>
      <c r="V2529" s="97">
        <v>252</v>
      </c>
      <c r="W2529" s="96">
        <f t="shared" si="1168"/>
        <v>1.10484922</v>
      </c>
      <c r="X2529" s="89">
        <f t="shared" si="1169"/>
        <v>0</v>
      </c>
      <c r="Y2529" s="137">
        <f t="shared" si="1174"/>
        <v>0</v>
      </c>
      <c r="Z2529" s="99" t="str">
        <f t="shared" si="1180"/>
        <v>J=</v>
      </c>
      <c r="AA2529" s="94">
        <f t="shared" si="1181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175"/>
        <v>47406</v>
      </c>
      <c r="B2530" s="89">
        <f t="shared" ref="B2530:B2567" si="1182">(P2530+X2530)</f>
        <v>0</v>
      </c>
      <c r="C2530" s="89">
        <f t="shared" si="1170"/>
        <v>3.1009221856947988E-9</v>
      </c>
      <c r="D2530" s="90">
        <f t="shared" ref="D2530:D2567" si="1183">IF(E2530=E2529,D2529,E2529)</f>
        <v>7205.03</v>
      </c>
      <c r="E2530" s="91">
        <f t="shared" si="1172"/>
        <v>7245.38</v>
      </c>
      <c r="F2530" s="92">
        <f t="shared" si="1173"/>
        <v>47350</v>
      </c>
      <c r="G2530" s="93">
        <f t="shared" ref="G2530:G2567" si="1184">(E2530/D2530)-1</f>
        <v>5.6002542668107669E-3</v>
      </c>
      <c r="H2530" s="94">
        <f t="shared" ref="H2530:H2567" si="1185">IF(DAY(A2530)=H$9,VLOOKUP(A2530,AH$118:AN$450,4),H2529)</f>
        <v>47413</v>
      </c>
      <c r="I2530" s="94">
        <f t="shared" ref="I2530:I2567" si="1186">IF(A2530&gt;I2529,H2530,I2529)</f>
        <v>47413</v>
      </c>
      <c r="J2530" s="95">
        <f t="shared" si="1176"/>
        <v>21</v>
      </c>
      <c r="K2530" s="95">
        <f t="shared" si="1171"/>
        <v>16</v>
      </c>
      <c r="L2530" s="8">
        <f t="shared" ref="L2530:L2567" si="1187">IF(E2530&lt;D2530,1,TRUNC((E2530/D2530)^TRUNC((K2530/J2530),9),8))</f>
        <v>1.0042640199999999</v>
      </c>
      <c r="M2530" s="96">
        <f t="shared" ref="M2530:M2567" si="1188">IF(I2530&gt;I2529,L2529,M2529)</f>
        <v>1.0056002500000001</v>
      </c>
      <c r="N2530" s="96">
        <f t="shared" ref="N2530:N2567" si="1189">IF(I2530&gt;I2529,N2529*M2530,N2529)</f>
        <v>1.5153228629541842</v>
      </c>
      <c r="O2530" s="89">
        <f t="shared" ref="O2530:O2567" si="1190">TRUNC(TRUNC((L2530*N2530),15),8)</f>
        <v>1.52178422</v>
      </c>
      <c r="P2530" s="89">
        <f t="shared" ref="P2530:P2567" si="1191">TRUNC(C2530*O2530,8)</f>
        <v>0</v>
      </c>
      <c r="Q2530" s="11">
        <f t="shared" si="1179"/>
        <v>0</v>
      </c>
      <c r="R2530" s="7">
        <f t="shared" si="1177"/>
        <v>0</v>
      </c>
      <c r="S2530" s="89">
        <f t="shared" ref="S2530:S2567" si="1192">IF(R2530&gt;0,TRUNC(R2530*P2530,8),0)</f>
        <v>0</v>
      </c>
      <c r="T2530" s="98">
        <f t="shared" si="1178"/>
        <v>8.5000000000000006E-2</v>
      </c>
      <c r="U2530" s="97">
        <f t="shared" ref="U2530:U2567" si="1193">IF(Q2529&gt;0,1,IF(K2530=K2529,U2529,U2529+1))</f>
        <v>308</v>
      </c>
      <c r="V2530" s="97">
        <v>252</v>
      </c>
      <c r="W2530" s="96">
        <f t="shared" ref="W2530:W2567" si="1194">ROUND((1+T2530)^TRUNC((U2530/V2530),9),9)</f>
        <v>1.10484922</v>
      </c>
      <c r="X2530" s="89">
        <f t="shared" ref="X2530:X2567" si="1195">TRUNC((P2530*(W2530-1)),8)</f>
        <v>0</v>
      </c>
      <c r="Y2530" s="137">
        <f t="shared" si="1174"/>
        <v>0</v>
      </c>
      <c r="Z2530" s="99" t="str">
        <f t="shared" si="1180"/>
        <v>J=</v>
      </c>
      <c r="AA2530" s="94">
        <f t="shared" si="1181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175"/>
        <v>47407</v>
      </c>
      <c r="B2531" s="89">
        <f t="shared" si="1182"/>
        <v>0</v>
      </c>
      <c r="C2531" s="89">
        <f t="shared" si="1170"/>
        <v>3.1009221856947988E-9</v>
      </c>
      <c r="D2531" s="90">
        <f t="shared" si="1183"/>
        <v>7205.03</v>
      </c>
      <c r="E2531" s="91">
        <f t="shared" si="1172"/>
        <v>7245.38</v>
      </c>
      <c r="F2531" s="92">
        <f t="shared" si="1173"/>
        <v>47350</v>
      </c>
      <c r="G2531" s="93">
        <f t="shared" si="1184"/>
        <v>5.6002542668107669E-3</v>
      </c>
      <c r="H2531" s="94">
        <f t="shared" si="1185"/>
        <v>47413</v>
      </c>
      <c r="I2531" s="94">
        <f t="shared" si="1186"/>
        <v>47413</v>
      </c>
      <c r="J2531" s="95">
        <f t="shared" si="1176"/>
        <v>21</v>
      </c>
      <c r="K2531" s="95">
        <f t="shared" si="1171"/>
        <v>17</v>
      </c>
      <c r="L2531" s="8">
        <f t="shared" si="1187"/>
        <v>1.00453112</v>
      </c>
      <c r="M2531" s="96">
        <f t="shared" si="1188"/>
        <v>1.0056002500000001</v>
      </c>
      <c r="N2531" s="96">
        <f t="shared" si="1189"/>
        <v>1.5153228629541842</v>
      </c>
      <c r="O2531" s="89">
        <f t="shared" si="1190"/>
        <v>1.52218897</v>
      </c>
      <c r="P2531" s="89">
        <f t="shared" si="1191"/>
        <v>0</v>
      </c>
      <c r="Q2531" s="11">
        <f t="shared" si="1179"/>
        <v>0</v>
      </c>
      <c r="R2531" s="7">
        <f t="shared" si="1177"/>
        <v>0</v>
      </c>
      <c r="S2531" s="89">
        <f t="shared" si="1192"/>
        <v>0</v>
      </c>
      <c r="T2531" s="98">
        <f t="shared" si="1178"/>
        <v>8.5000000000000006E-2</v>
      </c>
      <c r="U2531" s="97">
        <f t="shared" si="1193"/>
        <v>309</v>
      </c>
      <c r="V2531" s="97">
        <v>252</v>
      </c>
      <c r="W2531" s="96">
        <f t="shared" si="1194"/>
        <v>1.105206951</v>
      </c>
      <c r="X2531" s="89">
        <f t="shared" si="1195"/>
        <v>0</v>
      </c>
      <c r="Y2531" s="137">
        <f t="shared" si="1174"/>
        <v>0</v>
      </c>
      <c r="Z2531" s="99" t="str">
        <f t="shared" si="1180"/>
        <v>J=</v>
      </c>
      <c r="AA2531" s="94">
        <f t="shared" si="1181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175"/>
        <v>47408</v>
      </c>
      <c r="B2532" s="89">
        <f t="shared" si="1182"/>
        <v>0</v>
      </c>
      <c r="C2532" s="89">
        <f t="shared" si="1170"/>
        <v>3.1009221856947988E-9</v>
      </c>
      <c r="D2532" s="90">
        <f t="shared" si="1183"/>
        <v>7205.03</v>
      </c>
      <c r="E2532" s="91">
        <f t="shared" si="1172"/>
        <v>7245.38</v>
      </c>
      <c r="F2532" s="92">
        <f t="shared" si="1173"/>
        <v>47350</v>
      </c>
      <c r="G2532" s="93">
        <f t="shared" si="1184"/>
        <v>5.6002542668107669E-3</v>
      </c>
      <c r="H2532" s="94">
        <f t="shared" si="1185"/>
        <v>47413</v>
      </c>
      <c r="I2532" s="94">
        <f t="shared" si="1186"/>
        <v>47413</v>
      </c>
      <c r="J2532" s="95">
        <f t="shared" si="1176"/>
        <v>21</v>
      </c>
      <c r="K2532" s="95">
        <f t="shared" si="1171"/>
        <v>18</v>
      </c>
      <c r="L2532" s="8">
        <f t="shared" si="1187"/>
        <v>1.0047983</v>
      </c>
      <c r="M2532" s="96">
        <f t="shared" si="1188"/>
        <v>1.0056002500000001</v>
      </c>
      <c r="N2532" s="96">
        <f t="shared" si="1189"/>
        <v>1.5153228629541842</v>
      </c>
      <c r="O2532" s="89">
        <f t="shared" si="1190"/>
        <v>1.5225938299999999</v>
      </c>
      <c r="P2532" s="89">
        <f t="shared" si="1191"/>
        <v>0</v>
      </c>
      <c r="Q2532" s="11">
        <f t="shared" si="1179"/>
        <v>0</v>
      </c>
      <c r="R2532" s="7">
        <f t="shared" si="1177"/>
        <v>0</v>
      </c>
      <c r="S2532" s="89">
        <f t="shared" si="1192"/>
        <v>0</v>
      </c>
      <c r="T2532" s="98">
        <f t="shared" si="1178"/>
        <v>8.5000000000000006E-2</v>
      </c>
      <c r="U2532" s="97">
        <f t="shared" si="1193"/>
        <v>310</v>
      </c>
      <c r="V2532" s="97">
        <v>252</v>
      </c>
      <c r="W2532" s="96">
        <f t="shared" si="1194"/>
        <v>1.105564797</v>
      </c>
      <c r="X2532" s="89">
        <f t="shared" si="1195"/>
        <v>0</v>
      </c>
      <c r="Y2532" s="137">
        <f t="shared" si="1174"/>
        <v>0</v>
      </c>
      <c r="Z2532" s="99" t="str">
        <f t="shared" si="1180"/>
        <v>J=</v>
      </c>
      <c r="AA2532" s="94">
        <f t="shared" si="1181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175"/>
        <v>47409</v>
      </c>
      <c r="B2533" s="89">
        <f t="shared" si="1182"/>
        <v>0</v>
      </c>
      <c r="C2533" s="89">
        <f t="shared" si="1170"/>
        <v>3.1009221856947988E-9</v>
      </c>
      <c r="D2533" s="90">
        <f t="shared" si="1183"/>
        <v>7205.03</v>
      </c>
      <c r="E2533" s="91">
        <f t="shared" si="1172"/>
        <v>7245.38</v>
      </c>
      <c r="F2533" s="92">
        <f t="shared" si="1173"/>
        <v>47350</v>
      </c>
      <c r="G2533" s="93">
        <f t="shared" si="1184"/>
        <v>5.6002542668107669E-3</v>
      </c>
      <c r="H2533" s="94">
        <f t="shared" si="1185"/>
        <v>47413</v>
      </c>
      <c r="I2533" s="94">
        <f t="shared" si="1186"/>
        <v>47413</v>
      </c>
      <c r="J2533" s="95">
        <f t="shared" si="1176"/>
        <v>21</v>
      </c>
      <c r="K2533" s="95">
        <f t="shared" si="1171"/>
        <v>19</v>
      </c>
      <c r="L2533" s="8">
        <f t="shared" si="1187"/>
        <v>1.0050655399999999</v>
      </c>
      <c r="M2533" s="96">
        <f t="shared" si="1188"/>
        <v>1.0056002500000001</v>
      </c>
      <c r="N2533" s="96">
        <f t="shared" si="1189"/>
        <v>1.5153228629541842</v>
      </c>
      <c r="O2533" s="89">
        <f t="shared" si="1190"/>
        <v>1.5229987899999999</v>
      </c>
      <c r="P2533" s="89">
        <f t="shared" si="1191"/>
        <v>0</v>
      </c>
      <c r="Q2533" s="11">
        <f t="shared" si="1179"/>
        <v>0</v>
      </c>
      <c r="R2533" s="7">
        <f t="shared" si="1177"/>
        <v>0</v>
      </c>
      <c r="S2533" s="89">
        <f t="shared" si="1192"/>
        <v>0</v>
      </c>
      <c r="T2533" s="98">
        <f t="shared" si="1178"/>
        <v>8.5000000000000006E-2</v>
      </c>
      <c r="U2533" s="97">
        <f t="shared" si="1193"/>
        <v>311</v>
      </c>
      <c r="V2533" s="97">
        <v>252</v>
      </c>
      <c r="W2533" s="96">
        <f t="shared" si="1194"/>
        <v>1.1059227599999999</v>
      </c>
      <c r="X2533" s="89">
        <f t="shared" si="1195"/>
        <v>0</v>
      </c>
      <c r="Y2533" s="137">
        <f t="shared" si="1174"/>
        <v>0</v>
      </c>
      <c r="Z2533" s="99" t="str">
        <f t="shared" si="1180"/>
        <v>J=</v>
      </c>
      <c r="AA2533" s="94">
        <f t="shared" si="1181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175"/>
        <v>47410</v>
      </c>
      <c r="B2534" s="89">
        <f t="shared" si="1182"/>
        <v>0</v>
      </c>
      <c r="C2534" s="89">
        <f t="shared" si="1170"/>
        <v>3.1009221856947988E-9</v>
      </c>
      <c r="D2534" s="90">
        <f t="shared" si="1183"/>
        <v>7205.03</v>
      </c>
      <c r="E2534" s="91">
        <f t="shared" si="1172"/>
        <v>7245.38</v>
      </c>
      <c r="F2534" s="92">
        <f t="shared" si="1173"/>
        <v>47350</v>
      </c>
      <c r="G2534" s="93">
        <f t="shared" si="1184"/>
        <v>5.6002542668107669E-3</v>
      </c>
      <c r="H2534" s="94">
        <f t="shared" si="1185"/>
        <v>47413</v>
      </c>
      <c r="I2534" s="94">
        <f t="shared" si="1186"/>
        <v>47413</v>
      </c>
      <c r="J2534" s="95">
        <f t="shared" si="1176"/>
        <v>21</v>
      </c>
      <c r="K2534" s="95">
        <f t="shared" si="1171"/>
        <v>20</v>
      </c>
      <c r="L2534" s="8">
        <f t="shared" si="1187"/>
        <v>1.00533286</v>
      </c>
      <c r="M2534" s="96">
        <f t="shared" si="1188"/>
        <v>1.0056002500000001</v>
      </c>
      <c r="N2534" s="96">
        <f t="shared" si="1189"/>
        <v>1.5153228629541842</v>
      </c>
      <c r="O2534" s="89">
        <f t="shared" si="1190"/>
        <v>1.5234038599999999</v>
      </c>
      <c r="P2534" s="89">
        <f t="shared" si="1191"/>
        <v>0</v>
      </c>
      <c r="Q2534" s="11">
        <f t="shared" si="1179"/>
        <v>0</v>
      </c>
      <c r="R2534" s="7">
        <f t="shared" si="1177"/>
        <v>0</v>
      </c>
      <c r="S2534" s="89">
        <f t="shared" si="1192"/>
        <v>0</v>
      </c>
      <c r="T2534" s="98">
        <f t="shared" si="1178"/>
        <v>8.5000000000000006E-2</v>
      </c>
      <c r="U2534" s="97">
        <f t="shared" si="1193"/>
        <v>312</v>
      </c>
      <c r="V2534" s="97">
        <v>252</v>
      </c>
      <c r="W2534" s="96">
        <f t="shared" si="1194"/>
        <v>1.106280838</v>
      </c>
      <c r="X2534" s="89">
        <f t="shared" si="1195"/>
        <v>0</v>
      </c>
      <c r="Y2534" s="137">
        <f t="shared" si="1174"/>
        <v>0</v>
      </c>
      <c r="Z2534" s="99" t="str">
        <f t="shared" si="1180"/>
        <v>J=</v>
      </c>
      <c r="AA2534" s="94">
        <f t="shared" si="1181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175"/>
        <v>47411</v>
      </c>
      <c r="B2535" s="89">
        <f t="shared" si="1182"/>
        <v>0</v>
      </c>
      <c r="C2535" s="89">
        <f t="shared" si="1170"/>
        <v>3.1009221856947988E-9</v>
      </c>
      <c r="D2535" s="90">
        <f t="shared" si="1183"/>
        <v>7205.03</v>
      </c>
      <c r="E2535" s="91">
        <f t="shared" si="1172"/>
        <v>7245.38</v>
      </c>
      <c r="F2535" s="92">
        <f t="shared" si="1173"/>
        <v>47350</v>
      </c>
      <c r="G2535" s="93">
        <f t="shared" si="1184"/>
        <v>5.6002542668107669E-3</v>
      </c>
      <c r="H2535" s="94">
        <f t="shared" si="1185"/>
        <v>47443</v>
      </c>
      <c r="I2535" s="94">
        <f t="shared" si="1186"/>
        <v>47413</v>
      </c>
      <c r="J2535" s="95">
        <f t="shared" si="1176"/>
        <v>21</v>
      </c>
      <c r="K2535" s="95">
        <f t="shared" si="1171"/>
        <v>21</v>
      </c>
      <c r="L2535" s="8">
        <f t="shared" si="1187"/>
        <v>1.0056002500000001</v>
      </c>
      <c r="M2535" s="96">
        <f t="shared" si="1188"/>
        <v>1.0056002500000001</v>
      </c>
      <c r="N2535" s="96">
        <f t="shared" si="1189"/>
        <v>1.5153228629541842</v>
      </c>
      <c r="O2535" s="89">
        <f t="shared" si="1190"/>
        <v>1.5238090399999999</v>
      </c>
      <c r="P2535" s="89">
        <f t="shared" si="1191"/>
        <v>0</v>
      </c>
      <c r="Q2535" s="11">
        <f t="shared" si="1179"/>
        <v>0</v>
      </c>
      <c r="R2535" s="7">
        <f t="shared" si="1177"/>
        <v>0</v>
      </c>
      <c r="S2535" s="89">
        <f t="shared" si="1192"/>
        <v>0</v>
      </c>
      <c r="T2535" s="98">
        <f t="shared" si="1178"/>
        <v>8.5000000000000006E-2</v>
      </c>
      <c r="U2535" s="97">
        <f t="shared" si="1193"/>
        <v>313</v>
      </c>
      <c r="V2535" s="97">
        <v>252</v>
      </c>
      <c r="W2535" s="96">
        <f t="shared" si="1194"/>
        <v>1.106639033</v>
      </c>
      <c r="X2535" s="89">
        <f t="shared" si="1195"/>
        <v>0</v>
      </c>
      <c r="Y2535" s="137">
        <f t="shared" si="1174"/>
        <v>0</v>
      </c>
      <c r="Z2535" s="99" t="str">
        <f t="shared" si="1180"/>
        <v>J=</v>
      </c>
      <c r="AA2535" s="94">
        <f t="shared" si="1181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175"/>
        <v>47412</v>
      </c>
      <c r="B2536" s="89">
        <f t="shared" si="1182"/>
        <v>0</v>
      </c>
      <c r="C2536" s="89">
        <f t="shared" si="1170"/>
        <v>3.1009221856947988E-9</v>
      </c>
      <c r="D2536" s="90">
        <f t="shared" si="1183"/>
        <v>7205.03</v>
      </c>
      <c r="E2536" s="91">
        <f t="shared" si="1172"/>
        <v>7245.38</v>
      </c>
      <c r="F2536" s="92">
        <f t="shared" si="1173"/>
        <v>47350</v>
      </c>
      <c r="G2536" s="93">
        <f t="shared" si="1184"/>
        <v>5.6002542668107669E-3</v>
      </c>
      <c r="H2536" s="94">
        <f t="shared" si="1185"/>
        <v>47443</v>
      </c>
      <c r="I2536" s="94">
        <f t="shared" si="1186"/>
        <v>47413</v>
      </c>
      <c r="J2536" s="95">
        <f t="shared" si="1176"/>
        <v>21</v>
      </c>
      <c r="K2536" s="95">
        <f t="shared" si="1171"/>
        <v>21</v>
      </c>
      <c r="L2536" s="8">
        <f t="shared" si="1187"/>
        <v>1.0056002500000001</v>
      </c>
      <c r="M2536" s="96">
        <f t="shared" si="1188"/>
        <v>1.0056002500000001</v>
      </c>
      <c r="N2536" s="96">
        <f t="shared" si="1189"/>
        <v>1.5153228629541842</v>
      </c>
      <c r="O2536" s="89">
        <f t="shared" si="1190"/>
        <v>1.5238090399999999</v>
      </c>
      <c r="P2536" s="89">
        <f t="shared" si="1191"/>
        <v>0</v>
      </c>
      <c r="Q2536" s="11">
        <f t="shared" si="1179"/>
        <v>0</v>
      </c>
      <c r="R2536" s="7">
        <f t="shared" si="1177"/>
        <v>0</v>
      </c>
      <c r="S2536" s="89">
        <f t="shared" si="1192"/>
        <v>0</v>
      </c>
      <c r="T2536" s="98">
        <f t="shared" si="1178"/>
        <v>8.5000000000000006E-2</v>
      </c>
      <c r="U2536" s="97">
        <f t="shared" si="1193"/>
        <v>313</v>
      </c>
      <c r="V2536" s="97">
        <v>252</v>
      </c>
      <c r="W2536" s="96">
        <f t="shared" si="1194"/>
        <v>1.106639033</v>
      </c>
      <c r="X2536" s="89">
        <f t="shared" si="1195"/>
        <v>0</v>
      </c>
      <c r="Y2536" s="137">
        <f t="shared" si="1174"/>
        <v>0</v>
      </c>
      <c r="Z2536" s="99" t="str">
        <f t="shared" si="1180"/>
        <v>J=</v>
      </c>
      <c r="AA2536" s="94">
        <f t="shared" si="1181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175"/>
        <v>47413</v>
      </c>
      <c r="B2537" s="89">
        <f t="shared" si="1182"/>
        <v>0</v>
      </c>
      <c r="C2537" s="89">
        <f t="shared" si="1170"/>
        <v>3.1009221856947988E-9</v>
      </c>
      <c r="D2537" s="90">
        <f t="shared" si="1183"/>
        <v>7205.03</v>
      </c>
      <c r="E2537" s="91">
        <f t="shared" si="1172"/>
        <v>7245.38</v>
      </c>
      <c r="F2537" s="92">
        <f t="shared" si="1173"/>
        <v>47350</v>
      </c>
      <c r="G2537" s="93">
        <f t="shared" si="1184"/>
        <v>5.6002542668107669E-3</v>
      </c>
      <c r="H2537" s="94">
        <f t="shared" si="1185"/>
        <v>47443</v>
      </c>
      <c r="I2537" s="94">
        <f t="shared" si="1186"/>
        <v>47413</v>
      </c>
      <c r="J2537" s="95">
        <f t="shared" si="1176"/>
        <v>21</v>
      </c>
      <c r="K2537" s="95">
        <f t="shared" si="1171"/>
        <v>21</v>
      </c>
      <c r="L2537" s="8">
        <f t="shared" si="1187"/>
        <v>1.0056002500000001</v>
      </c>
      <c r="M2537" s="96">
        <f t="shared" si="1188"/>
        <v>1.0056002500000001</v>
      </c>
      <c r="N2537" s="96">
        <f t="shared" si="1189"/>
        <v>1.5153228629541842</v>
      </c>
      <c r="O2537" s="89">
        <f t="shared" si="1190"/>
        <v>1.5238090399999999</v>
      </c>
      <c r="P2537" s="89">
        <f t="shared" si="1191"/>
        <v>0</v>
      </c>
      <c r="Q2537" s="11">
        <f t="shared" si="1179"/>
        <v>0</v>
      </c>
      <c r="R2537" s="7">
        <f t="shared" si="1177"/>
        <v>0</v>
      </c>
      <c r="S2537" s="89">
        <f t="shared" si="1192"/>
        <v>0</v>
      </c>
      <c r="T2537" s="98">
        <f t="shared" si="1178"/>
        <v>8.5000000000000006E-2</v>
      </c>
      <c r="U2537" s="97">
        <f t="shared" si="1193"/>
        <v>313</v>
      </c>
      <c r="V2537" s="97">
        <v>252</v>
      </c>
      <c r="W2537" s="96">
        <f t="shared" si="1194"/>
        <v>1.106639033</v>
      </c>
      <c r="X2537" s="89">
        <f t="shared" si="1195"/>
        <v>0</v>
      </c>
      <c r="Y2537" s="137">
        <f t="shared" si="1174"/>
        <v>0</v>
      </c>
      <c r="Z2537" s="99" t="str">
        <f t="shared" si="1180"/>
        <v>J=</v>
      </c>
      <c r="AA2537" s="94">
        <f t="shared" si="1181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175"/>
        <v>47414</v>
      </c>
      <c r="B2538" s="89">
        <f t="shared" si="1182"/>
        <v>0</v>
      </c>
      <c r="C2538" s="89">
        <f t="shared" ref="C2538:C2567" si="1196">C2537-(S2537/O2537)</f>
        <v>3.1009221856947988E-9</v>
      </c>
      <c r="D2538" s="90">
        <f t="shared" si="1183"/>
        <v>7205.03</v>
      </c>
      <c r="E2538" s="91">
        <f t="shared" si="1172"/>
        <v>7245.38</v>
      </c>
      <c r="F2538" s="92">
        <f t="shared" si="1173"/>
        <v>47383</v>
      </c>
      <c r="G2538" s="93">
        <f t="shared" si="1184"/>
        <v>5.6002542668107669E-3</v>
      </c>
      <c r="H2538" s="94">
        <f t="shared" si="1185"/>
        <v>47443</v>
      </c>
      <c r="I2538" s="94">
        <f t="shared" si="1186"/>
        <v>47443</v>
      </c>
      <c r="J2538" s="95">
        <f t="shared" si="1176"/>
        <v>19</v>
      </c>
      <c r="K2538" s="95">
        <f t="shared" si="1171"/>
        <v>1</v>
      </c>
      <c r="L2538" s="8">
        <f t="shared" si="1187"/>
        <v>1.00029397</v>
      </c>
      <c r="M2538" s="96">
        <f t="shared" si="1188"/>
        <v>1.0056002500000001</v>
      </c>
      <c r="N2538" s="96">
        <f t="shared" si="1189"/>
        <v>1.5238090498174435</v>
      </c>
      <c r="O2538" s="89">
        <f t="shared" si="1190"/>
        <v>1.524257</v>
      </c>
      <c r="P2538" s="89">
        <f t="shared" si="1191"/>
        <v>0</v>
      </c>
      <c r="Q2538" s="11">
        <f t="shared" si="1179"/>
        <v>0</v>
      </c>
      <c r="R2538" s="7">
        <f t="shared" si="1177"/>
        <v>0</v>
      </c>
      <c r="S2538" s="89">
        <f t="shared" si="1192"/>
        <v>0</v>
      </c>
      <c r="T2538" s="98">
        <f t="shared" si="1178"/>
        <v>8.5000000000000006E-2</v>
      </c>
      <c r="U2538" s="97">
        <f t="shared" si="1193"/>
        <v>314</v>
      </c>
      <c r="V2538" s="97">
        <v>252</v>
      </c>
      <c r="W2538" s="96">
        <f t="shared" si="1194"/>
        <v>1.106997343</v>
      </c>
      <c r="X2538" s="89">
        <f t="shared" si="1195"/>
        <v>0</v>
      </c>
      <c r="Y2538" s="137">
        <f t="shared" si="1174"/>
        <v>0</v>
      </c>
      <c r="Z2538" s="99" t="str">
        <f t="shared" si="1180"/>
        <v>J=</v>
      </c>
      <c r="AA2538" s="94">
        <f t="shared" si="1181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175"/>
        <v>47415</v>
      </c>
      <c r="B2539" s="89">
        <f t="shared" si="1182"/>
        <v>0</v>
      </c>
      <c r="C2539" s="89">
        <f t="shared" si="1196"/>
        <v>3.1009221856947988E-9</v>
      </c>
      <c r="D2539" s="90">
        <f t="shared" si="1183"/>
        <v>7205.03</v>
      </c>
      <c r="E2539" s="91">
        <f t="shared" si="1172"/>
        <v>7245.38</v>
      </c>
      <c r="F2539" s="92">
        <f t="shared" si="1173"/>
        <v>47383</v>
      </c>
      <c r="G2539" s="93">
        <f t="shared" si="1184"/>
        <v>5.6002542668107669E-3</v>
      </c>
      <c r="H2539" s="94">
        <f t="shared" si="1185"/>
        <v>47443</v>
      </c>
      <c r="I2539" s="94">
        <f t="shared" si="1186"/>
        <v>47443</v>
      </c>
      <c r="J2539" s="95">
        <f t="shared" si="1176"/>
        <v>19</v>
      </c>
      <c r="K2539" s="95">
        <f t="shared" ref="K2539:K2567" si="1197">(J2539-(NETWORKDAYS(A2539,I2539,AD$201:AD$502)-1))</f>
        <v>2</v>
      </c>
      <c r="L2539" s="8">
        <f t="shared" si="1187"/>
        <v>1.0005880199999999</v>
      </c>
      <c r="M2539" s="96">
        <f t="shared" si="1188"/>
        <v>1.0056002500000001</v>
      </c>
      <c r="N2539" s="96">
        <f t="shared" si="1189"/>
        <v>1.5238090498174435</v>
      </c>
      <c r="O2539" s="89">
        <f t="shared" si="1190"/>
        <v>1.5247050799999999</v>
      </c>
      <c r="P2539" s="89">
        <f t="shared" si="1191"/>
        <v>0</v>
      </c>
      <c r="Q2539" s="11">
        <f t="shared" si="1179"/>
        <v>0</v>
      </c>
      <c r="R2539" s="7">
        <f t="shared" si="1177"/>
        <v>0</v>
      </c>
      <c r="S2539" s="89">
        <f t="shared" si="1192"/>
        <v>0</v>
      </c>
      <c r="T2539" s="98">
        <f t="shared" si="1178"/>
        <v>8.5000000000000006E-2</v>
      </c>
      <c r="U2539" s="97">
        <f t="shared" si="1193"/>
        <v>315</v>
      </c>
      <c r="V2539" s="97">
        <v>252</v>
      </c>
      <c r="W2539" s="96">
        <f t="shared" si="1194"/>
        <v>1.107355769</v>
      </c>
      <c r="X2539" s="89">
        <f t="shared" si="1195"/>
        <v>0</v>
      </c>
      <c r="Y2539" s="137">
        <f t="shared" si="1174"/>
        <v>0</v>
      </c>
      <c r="Z2539" s="99" t="str">
        <f t="shared" si="1180"/>
        <v>J=</v>
      </c>
      <c r="AA2539" s="94">
        <f t="shared" si="1181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175"/>
        <v>47416</v>
      </c>
      <c r="B2540" s="89">
        <f t="shared" si="1182"/>
        <v>0</v>
      </c>
      <c r="C2540" s="89">
        <f t="shared" si="1196"/>
        <v>3.1009221856947988E-9</v>
      </c>
      <c r="D2540" s="90">
        <f t="shared" si="1183"/>
        <v>7205.03</v>
      </c>
      <c r="E2540" s="91">
        <f t="shared" ref="E2540:E2567" si="1198">IF($K2540=1,VLOOKUP($A2539,$AO$10:$AS$200,4),E2539)</f>
        <v>7245.38</v>
      </c>
      <c r="F2540" s="92">
        <f t="shared" ref="F2540:F2567" si="1199">IF($K2540=1,VLOOKUP($A2539,$AO$10:$AS$200,5),F2539)</f>
        <v>47383</v>
      </c>
      <c r="G2540" s="93">
        <f t="shared" si="1184"/>
        <v>5.6002542668107669E-3</v>
      </c>
      <c r="H2540" s="94">
        <f t="shared" si="1185"/>
        <v>47443</v>
      </c>
      <c r="I2540" s="94">
        <f t="shared" si="1186"/>
        <v>47443</v>
      </c>
      <c r="J2540" s="95">
        <f t="shared" si="1176"/>
        <v>19</v>
      </c>
      <c r="K2540" s="95">
        <f t="shared" si="1197"/>
        <v>3</v>
      </c>
      <c r="L2540" s="8">
        <f t="shared" si="1187"/>
        <v>1.0008821699999999</v>
      </c>
      <c r="M2540" s="96">
        <f t="shared" si="1188"/>
        <v>1.0056002500000001</v>
      </c>
      <c r="N2540" s="96">
        <f t="shared" si="1189"/>
        <v>1.5238090498174435</v>
      </c>
      <c r="O2540" s="89">
        <f t="shared" si="1190"/>
        <v>1.5251532999999999</v>
      </c>
      <c r="P2540" s="89">
        <f t="shared" si="1191"/>
        <v>0</v>
      </c>
      <c r="Q2540" s="11">
        <f t="shared" si="1179"/>
        <v>0</v>
      </c>
      <c r="R2540" s="7">
        <f t="shared" si="1177"/>
        <v>0</v>
      </c>
      <c r="S2540" s="89">
        <f t="shared" si="1192"/>
        <v>0</v>
      </c>
      <c r="T2540" s="98">
        <f t="shared" si="1178"/>
        <v>8.5000000000000006E-2</v>
      </c>
      <c r="U2540" s="97">
        <f t="shared" si="1193"/>
        <v>316</v>
      </c>
      <c r="V2540" s="97">
        <v>252</v>
      </c>
      <c r="W2540" s="96">
        <f t="shared" si="1194"/>
        <v>1.1077143119999999</v>
      </c>
      <c r="X2540" s="89">
        <f t="shared" si="1195"/>
        <v>0</v>
      </c>
      <c r="Y2540" s="137">
        <f t="shared" si="1174"/>
        <v>0</v>
      </c>
      <c r="Z2540" s="99" t="str">
        <f t="shared" si="1180"/>
        <v>J=</v>
      </c>
      <c r="AA2540" s="94">
        <f t="shared" si="1181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175"/>
        <v>47417</v>
      </c>
      <c r="B2541" s="89">
        <f t="shared" si="1182"/>
        <v>0</v>
      </c>
      <c r="C2541" s="89">
        <f t="shared" si="1196"/>
        <v>3.1009221856947988E-9</v>
      </c>
      <c r="D2541" s="90">
        <f t="shared" si="1183"/>
        <v>7205.03</v>
      </c>
      <c r="E2541" s="91">
        <f t="shared" si="1198"/>
        <v>7245.38</v>
      </c>
      <c r="F2541" s="92">
        <f t="shared" si="1199"/>
        <v>47383</v>
      </c>
      <c r="G2541" s="93">
        <f t="shared" si="1184"/>
        <v>5.6002542668107669E-3</v>
      </c>
      <c r="H2541" s="94">
        <f t="shared" si="1185"/>
        <v>47443</v>
      </c>
      <c r="I2541" s="94">
        <f t="shared" si="1186"/>
        <v>47443</v>
      </c>
      <c r="J2541" s="95">
        <f t="shared" si="1176"/>
        <v>19</v>
      </c>
      <c r="K2541" s="95">
        <f t="shared" si="1197"/>
        <v>4</v>
      </c>
      <c r="L2541" s="8">
        <f t="shared" si="1187"/>
        <v>1.0011764000000001</v>
      </c>
      <c r="M2541" s="96">
        <f t="shared" si="1188"/>
        <v>1.0056002500000001</v>
      </c>
      <c r="N2541" s="96">
        <f t="shared" si="1189"/>
        <v>1.5238090498174435</v>
      </c>
      <c r="O2541" s="89">
        <f t="shared" si="1190"/>
        <v>1.52560165</v>
      </c>
      <c r="P2541" s="89">
        <f t="shared" si="1191"/>
        <v>0</v>
      </c>
      <c r="Q2541" s="11">
        <f t="shared" si="1179"/>
        <v>0</v>
      </c>
      <c r="R2541" s="7">
        <f t="shared" si="1177"/>
        <v>0</v>
      </c>
      <c r="S2541" s="89">
        <f t="shared" si="1192"/>
        <v>0</v>
      </c>
      <c r="T2541" s="98">
        <f t="shared" si="1178"/>
        <v>8.5000000000000006E-2</v>
      </c>
      <c r="U2541" s="97">
        <f t="shared" si="1193"/>
        <v>317</v>
      </c>
      <c r="V2541" s="97">
        <v>252</v>
      </c>
      <c r="W2541" s="96">
        <f t="shared" si="1194"/>
        <v>1.10807297</v>
      </c>
      <c r="X2541" s="89">
        <f t="shared" si="1195"/>
        <v>0</v>
      </c>
      <c r="Y2541" s="137">
        <f t="shared" si="1174"/>
        <v>0</v>
      </c>
      <c r="Z2541" s="99" t="str">
        <f t="shared" si="1180"/>
        <v>J=</v>
      </c>
      <c r="AA2541" s="94">
        <f t="shared" si="1181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175"/>
        <v>47418</v>
      </c>
      <c r="B2542" s="89">
        <f t="shared" si="1182"/>
        <v>0</v>
      </c>
      <c r="C2542" s="89">
        <f t="shared" si="1196"/>
        <v>3.1009221856947988E-9</v>
      </c>
      <c r="D2542" s="90">
        <f t="shared" si="1183"/>
        <v>7205.03</v>
      </c>
      <c r="E2542" s="91">
        <f t="shared" si="1198"/>
        <v>7245.38</v>
      </c>
      <c r="F2542" s="92">
        <f t="shared" si="1199"/>
        <v>47383</v>
      </c>
      <c r="G2542" s="93">
        <f t="shared" si="1184"/>
        <v>5.6002542668107669E-3</v>
      </c>
      <c r="H2542" s="94">
        <f t="shared" si="1185"/>
        <v>47443</v>
      </c>
      <c r="I2542" s="94">
        <f t="shared" si="1186"/>
        <v>47443</v>
      </c>
      <c r="J2542" s="95">
        <f t="shared" si="1176"/>
        <v>19</v>
      </c>
      <c r="K2542" s="95">
        <f t="shared" si="1197"/>
        <v>5</v>
      </c>
      <c r="L2542" s="8">
        <f t="shared" si="1187"/>
        <v>1.0014707199999999</v>
      </c>
      <c r="M2542" s="96">
        <f t="shared" si="1188"/>
        <v>1.0056002500000001</v>
      </c>
      <c r="N2542" s="96">
        <f t="shared" si="1189"/>
        <v>1.5238090498174435</v>
      </c>
      <c r="O2542" s="89">
        <f t="shared" si="1190"/>
        <v>1.5260501399999999</v>
      </c>
      <c r="P2542" s="89">
        <f t="shared" si="1191"/>
        <v>0</v>
      </c>
      <c r="Q2542" s="11">
        <f t="shared" si="1179"/>
        <v>0</v>
      </c>
      <c r="R2542" s="7">
        <f t="shared" si="1177"/>
        <v>0</v>
      </c>
      <c r="S2542" s="89">
        <f t="shared" si="1192"/>
        <v>0</v>
      </c>
      <c r="T2542" s="98">
        <f t="shared" si="1178"/>
        <v>8.5000000000000006E-2</v>
      </c>
      <c r="U2542" s="97">
        <f t="shared" si="1193"/>
        <v>318</v>
      </c>
      <c r="V2542" s="97">
        <v>252</v>
      </c>
      <c r="W2542" s="96">
        <f t="shared" si="1194"/>
        <v>1.1084317450000001</v>
      </c>
      <c r="X2542" s="89">
        <f t="shared" si="1195"/>
        <v>0</v>
      </c>
      <c r="Y2542" s="137">
        <f t="shared" si="1174"/>
        <v>0</v>
      </c>
      <c r="Z2542" s="99" t="str">
        <f t="shared" si="1180"/>
        <v>J=</v>
      </c>
      <c r="AA2542" s="94">
        <f t="shared" si="1181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175"/>
        <v>47419</v>
      </c>
      <c r="B2543" s="89">
        <f t="shared" si="1182"/>
        <v>0</v>
      </c>
      <c r="C2543" s="89">
        <f t="shared" si="1196"/>
        <v>3.1009221856947988E-9</v>
      </c>
      <c r="D2543" s="90">
        <f t="shared" si="1183"/>
        <v>7205.03</v>
      </c>
      <c r="E2543" s="91">
        <f t="shared" si="1198"/>
        <v>7245.38</v>
      </c>
      <c r="F2543" s="92">
        <f t="shared" si="1199"/>
        <v>47383</v>
      </c>
      <c r="G2543" s="93">
        <f t="shared" si="1184"/>
        <v>5.6002542668107669E-3</v>
      </c>
      <c r="H2543" s="94">
        <f t="shared" si="1185"/>
        <v>47443</v>
      </c>
      <c r="I2543" s="94">
        <f t="shared" si="1186"/>
        <v>47443</v>
      </c>
      <c r="J2543" s="95">
        <f t="shared" si="1176"/>
        <v>19</v>
      </c>
      <c r="K2543" s="95">
        <f t="shared" si="1197"/>
        <v>5</v>
      </c>
      <c r="L2543" s="8">
        <f t="shared" si="1187"/>
        <v>1.0014707199999999</v>
      </c>
      <c r="M2543" s="96">
        <f t="shared" si="1188"/>
        <v>1.0056002500000001</v>
      </c>
      <c r="N2543" s="96">
        <f t="shared" si="1189"/>
        <v>1.5238090498174435</v>
      </c>
      <c r="O2543" s="89">
        <f t="shared" si="1190"/>
        <v>1.5260501399999999</v>
      </c>
      <c r="P2543" s="89">
        <f t="shared" si="1191"/>
        <v>0</v>
      </c>
      <c r="Q2543" s="11">
        <f t="shared" si="1179"/>
        <v>0</v>
      </c>
      <c r="R2543" s="7">
        <f t="shared" si="1177"/>
        <v>0</v>
      </c>
      <c r="S2543" s="89">
        <f t="shared" si="1192"/>
        <v>0</v>
      </c>
      <c r="T2543" s="98">
        <f t="shared" si="1178"/>
        <v>8.5000000000000006E-2</v>
      </c>
      <c r="U2543" s="97">
        <f t="shared" si="1193"/>
        <v>318</v>
      </c>
      <c r="V2543" s="97">
        <v>252</v>
      </c>
      <c r="W2543" s="96">
        <f t="shared" si="1194"/>
        <v>1.1084317450000001</v>
      </c>
      <c r="X2543" s="89">
        <f t="shared" si="1195"/>
        <v>0</v>
      </c>
      <c r="Y2543" s="137">
        <f t="shared" si="1174"/>
        <v>0</v>
      </c>
      <c r="Z2543" s="99" t="str">
        <f t="shared" si="1180"/>
        <v>J=</v>
      </c>
      <c r="AA2543" s="94">
        <f t="shared" si="1181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175"/>
        <v>47420</v>
      </c>
      <c r="B2544" s="89">
        <f t="shared" si="1182"/>
        <v>0</v>
      </c>
      <c r="C2544" s="89">
        <f t="shared" si="1196"/>
        <v>3.1009221856947988E-9</v>
      </c>
      <c r="D2544" s="90">
        <f t="shared" si="1183"/>
        <v>7205.03</v>
      </c>
      <c r="E2544" s="91">
        <f t="shared" si="1198"/>
        <v>7245.38</v>
      </c>
      <c r="F2544" s="92">
        <f t="shared" si="1199"/>
        <v>47383</v>
      </c>
      <c r="G2544" s="93">
        <f t="shared" si="1184"/>
        <v>5.6002542668107669E-3</v>
      </c>
      <c r="H2544" s="94">
        <f t="shared" si="1185"/>
        <v>47443</v>
      </c>
      <c r="I2544" s="94">
        <f t="shared" si="1186"/>
        <v>47443</v>
      </c>
      <c r="J2544" s="95">
        <f t="shared" si="1176"/>
        <v>19</v>
      </c>
      <c r="K2544" s="95">
        <f t="shared" si="1197"/>
        <v>5</v>
      </c>
      <c r="L2544" s="8">
        <f t="shared" si="1187"/>
        <v>1.0014707199999999</v>
      </c>
      <c r="M2544" s="96">
        <f t="shared" si="1188"/>
        <v>1.0056002500000001</v>
      </c>
      <c r="N2544" s="96">
        <f t="shared" si="1189"/>
        <v>1.5238090498174435</v>
      </c>
      <c r="O2544" s="89">
        <f t="shared" si="1190"/>
        <v>1.5260501399999999</v>
      </c>
      <c r="P2544" s="89">
        <f t="shared" si="1191"/>
        <v>0</v>
      </c>
      <c r="Q2544" s="11">
        <f t="shared" si="1179"/>
        <v>0</v>
      </c>
      <c r="R2544" s="7">
        <f t="shared" si="1177"/>
        <v>0</v>
      </c>
      <c r="S2544" s="89">
        <f t="shared" si="1192"/>
        <v>0</v>
      </c>
      <c r="T2544" s="98">
        <f t="shared" si="1178"/>
        <v>8.5000000000000006E-2</v>
      </c>
      <c r="U2544" s="97">
        <f t="shared" si="1193"/>
        <v>318</v>
      </c>
      <c r="V2544" s="97">
        <v>252</v>
      </c>
      <c r="W2544" s="96">
        <f t="shared" si="1194"/>
        <v>1.1084317450000001</v>
      </c>
      <c r="X2544" s="89">
        <f t="shared" si="1195"/>
        <v>0</v>
      </c>
      <c r="Y2544" s="137">
        <f t="shared" si="1174"/>
        <v>0</v>
      </c>
      <c r="Z2544" s="99" t="str">
        <f t="shared" si="1180"/>
        <v>J=</v>
      </c>
      <c r="AA2544" s="94">
        <f t="shared" si="1181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175"/>
        <v>47421</v>
      </c>
      <c r="B2545" s="89">
        <f t="shared" si="1182"/>
        <v>0</v>
      </c>
      <c r="C2545" s="89">
        <f t="shared" si="1196"/>
        <v>3.1009221856947988E-9</v>
      </c>
      <c r="D2545" s="90">
        <f t="shared" si="1183"/>
        <v>7205.03</v>
      </c>
      <c r="E2545" s="91">
        <f t="shared" si="1198"/>
        <v>7245.38</v>
      </c>
      <c r="F2545" s="92">
        <f t="shared" si="1199"/>
        <v>47383</v>
      </c>
      <c r="G2545" s="93">
        <f t="shared" si="1184"/>
        <v>5.6002542668107669E-3</v>
      </c>
      <c r="H2545" s="94">
        <f t="shared" si="1185"/>
        <v>47443</v>
      </c>
      <c r="I2545" s="94">
        <f t="shared" si="1186"/>
        <v>47443</v>
      </c>
      <c r="J2545" s="95">
        <f t="shared" si="1176"/>
        <v>19</v>
      </c>
      <c r="K2545" s="95">
        <f t="shared" si="1197"/>
        <v>6</v>
      </c>
      <c r="L2545" s="8">
        <f t="shared" si="1187"/>
        <v>1.00176512</v>
      </c>
      <c r="M2545" s="96">
        <f t="shared" si="1188"/>
        <v>1.0056002500000001</v>
      </c>
      <c r="N2545" s="96">
        <f t="shared" si="1189"/>
        <v>1.5238090498174435</v>
      </c>
      <c r="O2545" s="89">
        <f t="shared" si="1190"/>
        <v>1.52649875</v>
      </c>
      <c r="P2545" s="89">
        <f t="shared" si="1191"/>
        <v>0</v>
      </c>
      <c r="Q2545" s="11">
        <f t="shared" si="1179"/>
        <v>0</v>
      </c>
      <c r="R2545" s="7">
        <f t="shared" si="1177"/>
        <v>0</v>
      </c>
      <c r="S2545" s="89">
        <f t="shared" si="1192"/>
        <v>0</v>
      </c>
      <c r="T2545" s="98">
        <f t="shared" si="1178"/>
        <v>8.5000000000000006E-2</v>
      </c>
      <c r="U2545" s="97">
        <f t="shared" si="1193"/>
        <v>319</v>
      </c>
      <c r="V2545" s="97">
        <v>252</v>
      </c>
      <c r="W2545" s="96">
        <f t="shared" si="1194"/>
        <v>1.1087906359999999</v>
      </c>
      <c r="X2545" s="89">
        <f t="shared" si="1195"/>
        <v>0</v>
      </c>
      <c r="Y2545" s="137">
        <f t="shared" si="1174"/>
        <v>0</v>
      </c>
      <c r="Z2545" s="99" t="str">
        <f t="shared" si="1180"/>
        <v>J=</v>
      </c>
      <c r="AA2545" s="94">
        <f t="shared" si="1181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175"/>
        <v>47422</v>
      </c>
      <c r="B2546" s="89">
        <f t="shared" si="1182"/>
        <v>0</v>
      </c>
      <c r="C2546" s="89">
        <f t="shared" si="1196"/>
        <v>3.1009221856947988E-9</v>
      </c>
      <c r="D2546" s="90">
        <f t="shared" si="1183"/>
        <v>7205.03</v>
      </c>
      <c r="E2546" s="91">
        <f t="shared" si="1198"/>
        <v>7245.38</v>
      </c>
      <c r="F2546" s="92">
        <f t="shared" si="1199"/>
        <v>47383</v>
      </c>
      <c r="G2546" s="93">
        <f t="shared" si="1184"/>
        <v>5.6002542668107669E-3</v>
      </c>
      <c r="H2546" s="94">
        <f t="shared" si="1185"/>
        <v>47443</v>
      </c>
      <c r="I2546" s="94">
        <f t="shared" si="1186"/>
        <v>47443</v>
      </c>
      <c r="J2546" s="95">
        <f t="shared" si="1176"/>
        <v>19</v>
      </c>
      <c r="K2546" s="95">
        <f t="shared" si="1197"/>
        <v>7</v>
      </c>
      <c r="L2546" s="8">
        <f t="shared" si="1187"/>
        <v>1.0020596100000001</v>
      </c>
      <c r="M2546" s="96">
        <f t="shared" si="1188"/>
        <v>1.0056002500000001</v>
      </c>
      <c r="N2546" s="96">
        <f t="shared" si="1189"/>
        <v>1.5238090498174435</v>
      </c>
      <c r="O2546" s="89">
        <f t="shared" si="1190"/>
        <v>1.5269474999999999</v>
      </c>
      <c r="P2546" s="89">
        <f t="shared" si="1191"/>
        <v>0</v>
      </c>
      <c r="Q2546" s="11">
        <f t="shared" si="1179"/>
        <v>0</v>
      </c>
      <c r="R2546" s="7">
        <f t="shared" si="1177"/>
        <v>0</v>
      </c>
      <c r="S2546" s="89">
        <f t="shared" si="1192"/>
        <v>0</v>
      </c>
      <c r="T2546" s="98">
        <f t="shared" si="1178"/>
        <v>8.5000000000000006E-2</v>
      </c>
      <c r="U2546" s="97">
        <f t="shared" si="1193"/>
        <v>320</v>
      </c>
      <c r="V2546" s="97">
        <v>252</v>
      </c>
      <c r="W2546" s="96">
        <f t="shared" si="1194"/>
        <v>1.1091496430000001</v>
      </c>
      <c r="X2546" s="89">
        <f t="shared" si="1195"/>
        <v>0</v>
      </c>
      <c r="Y2546" s="137">
        <f t="shared" si="1174"/>
        <v>0</v>
      </c>
      <c r="Z2546" s="99" t="str">
        <f t="shared" si="1180"/>
        <v>J=</v>
      </c>
      <c r="AA2546" s="94">
        <f t="shared" si="1181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175"/>
        <v>47423</v>
      </c>
      <c r="B2547" s="89">
        <f t="shared" si="1182"/>
        <v>0</v>
      </c>
      <c r="C2547" s="89">
        <f t="shared" si="1196"/>
        <v>3.1009221856947988E-9</v>
      </c>
      <c r="D2547" s="90">
        <f t="shared" si="1183"/>
        <v>7205.03</v>
      </c>
      <c r="E2547" s="91">
        <f t="shared" si="1198"/>
        <v>7245.38</v>
      </c>
      <c r="F2547" s="92">
        <f t="shared" si="1199"/>
        <v>47383</v>
      </c>
      <c r="G2547" s="93">
        <f t="shared" si="1184"/>
        <v>5.6002542668107669E-3</v>
      </c>
      <c r="H2547" s="94">
        <f t="shared" si="1185"/>
        <v>47443</v>
      </c>
      <c r="I2547" s="94">
        <f t="shared" si="1186"/>
        <v>47443</v>
      </c>
      <c r="J2547" s="95">
        <f t="shared" si="1176"/>
        <v>19</v>
      </c>
      <c r="K2547" s="95">
        <f t="shared" si="1197"/>
        <v>8</v>
      </c>
      <c r="L2547" s="8">
        <f t="shared" si="1187"/>
        <v>1.0023541899999999</v>
      </c>
      <c r="M2547" s="96">
        <f t="shared" si="1188"/>
        <v>1.0056002500000001</v>
      </c>
      <c r="N2547" s="96">
        <f t="shared" si="1189"/>
        <v>1.5238090498174435</v>
      </c>
      <c r="O2547" s="89">
        <f t="shared" si="1190"/>
        <v>1.5273963800000001</v>
      </c>
      <c r="P2547" s="89">
        <f t="shared" si="1191"/>
        <v>0</v>
      </c>
      <c r="Q2547" s="11">
        <f t="shared" si="1179"/>
        <v>0</v>
      </c>
      <c r="R2547" s="7">
        <f t="shared" si="1177"/>
        <v>0</v>
      </c>
      <c r="S2547" s="89">
        <f t="shared" si="1192"/>
        <v>0</v>
      </c>
      <c r="T2547" s="98">
        <f t="shared" si="1178"/>
        <v>8.5000000000000006E-2</v>
      </c>
      <c r="U2547" s="97">
        <f t="shared" si="1193"/>
        <v>321</v>
      </c>
      <c r="V2547" s="97">
        <v>252</v>
      </c>
      <c r="W2547" s="96">
        <f t="shared" si="1194"/>
        <v>1.109508766</v>
      </c>
      <c r="X2547" s="89">
        <f t="shared" si="1195"/>
        <v>0</v>
      </c>
      <c r="Y2547" s="137">
        <f t="shared" si="1174"/>
        <v>0</v>
      </c>
      <c r="Z2547" s="99" t="str">
        <f t="shared" si="1180"/>
        <v>J=</v>
      </c>
      <c r="AA2547" s="94">
        <f t="shared" si="1181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175"/>
        <v>47424</v>
      </c>
      <c r="B2548" s="89">
        <f t="shared" si="1182"/>
        <v>0</v>
      </c>
      <c r="C2548" s="89">
        <f t="shared" si="1196"/>
        <v>3.1009221856947988E-9</v>
      </c>
      <c r="D2548" s="90">
        <f t="shared" si="1183"/>
        <v>7205.03</v>
      </c>
      <c r="E2548" s="91">
        <f t="shared" si="1198"/>
        <v>7245.38</v>
      </c>
      <c r="F2548" s="92">
        <f t="shared" si="1199"/>
        <v>47383</v>
      </c>
      <c r="G2548" s="93">
        <f t="shared" si="1184"/>
        <v>5.6002542668107669E-3</v>
      </c>
      <c r="H2548" s="94">
        <f t="shared" si="1185"/>
        <v>47443</v>
      </c>
      <c r="I2548" s="94">
        <f t="shared" si="1186"/>
        <v>47443</v>
      </c>
      <c r="J2548" s="95">
        <f t="shared" si="1176"/>
        <v>19</v>
      </c>
      <c r="K2548" s="95">
        <f t="shared" si="1197"/>
        <v>9</v>
      </c>
      <c r="L2548" s="8">
        <f t="shared" si="1187"/>
        <v>1.0026488499999999</v>
      </c>
      <c r="M2548" s="96">
        <f t="shared" si="1188"/>
        <v>1.0056002500000001</v>
      </c>
      <c r="N2548" s="96">
        <f t="shared" si="1189"/>
        <v>1.5238090498174435</v>
      </c>
      <c r="O2548" s="89">
        <f t="shared" si="1190"/>
        <v>1.52784539</v>
      </c>
      <c r="P2548" s="89">
        <f t="shared" si="1191"/>
        <v>0</v>
      </c>
      <c r="Q2548" s="11">
        <f t="shared" si="1179"/>
        <v>0</v>
      </c>
      <c r="R2548" s="7">
        <f t="shared" si="1177"/>
        <v>0</v>
      </c>
      <c r="S2548" s="89">
        <f t="shared" si="1192"/>
        <v>0</v>
      </c>
      <c r="T2548" s="98">
        <f t="shared" si="1178"/>
        <v>8.5000000000000006E-2</v>
      </c>
      <c r="U2548" s="97">
        <f t="shared" si="1193"/>
        <v>322</v>
      </c>
      <c r="V2548" s="97">
        <v>252</v>
      </c>
      <c r="W2548" s="96">
        <f t="shared" si="1194"/>
        <v>1.1098680059999999</v>
      </c>
      <c r="X2548" s="89">
        <f t="shared" si="1195"/>
        <v>0</v>
      </c>
      <c r="Y2548" s="137">
        <f t="shared" si="1174"/>
        <v>0</v>
      </c>
      <c r="Z2548" s="99" t="str">
        <f t="shared" si="1180"/>
        <v>J=</v>
      </c>
      <c r="AA2548" s="94">
        <f t="shared" si="1181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175"/>
        <v>47425</v>
      </c>
      <c r="B2549" s="89">
        <f t="shared" si="1182"/>
        <v>0</v>
      </c>
      <c r="C2549" s="89">
        <f t="shared" si="1196"/>
        <v>3.1009221856947988E-9</v>
      </c>
      <c r="D2549" s="90">
        <f t="shared" si="1183"/>
        <v>7205.03</v>
      </c>
      <c r="E2549" s="91">
        <f t="shared" si="1198"/>
        <v>7245.38</v>
      </c>
      <c r="F2549" s="92">
        <f t="shared" si="1199"/>
        <v>47383</v>
      </c>
      <c r="G2549" s="93">
        <f t="shared" si="1184"/>
        <v>5.6002542668107669E-3</v>
      </c>
      <c r="H2549" s="94">
        <f t="shared" si="1185"/>
        <v>47443</v>
      </c>
      <c r="I2549" s="94">
        <f t="shared" si="1186"/>
        <v>47443</v>
      </c>
      <c r="J2549" s="95">
        <f t="shared" si="1176"/>
        <v>19</v>
      </c>
      <c r="K2549" s="95">
        <f t="shared" si="1197"/>
        <v>9</v>
      </c>
      <c r="L2549" s="8">
        <f t="shared" si="1187"/>
        <v>1.0026488499999999</v>
      </c>
      <c r="M2549" s="96">
        <f t="shared" si="1188"/>
        <v>1.0056002500000001</v>
      </c>
      <c r="N2549" s="96">
        <f t="shared" si="1189"/>
        <v>1.5238090498174435</v>
      </c>
      <c r="O2549" s="89">
        <f t="shared" si="1190"/>
        <v>1.52784539</v>
      </c>
      <c r="P2549" s="89">
        <f t="shared" si="1191"/>
        <v>0</v>
      </c>
      <c r="Q2549" s="11">
        <f t="shared" si="1179"/>
        <v>0</v>
      </c>
      <c r="R2549" s="7">
        <f t="shared" si="1177"/>
        <v>0</v>
      </c>
      <c r="S2549" s="89">
        <f t="shared" si="1192"/>
        <v>0</v>
      </c>
      <c r="T2549" s="98">
        <f t="shared" si="1178"/>
        <v>8.5000000000000006E-2</v>
      </c>
      <c r="U2549" s="97">
        <f t="shared" si="1193"/>
        <v>322</v>
      </c>
      <c r="V2549" s="97">
        <v>252</v>
      </c>
      <c r="W2549" s="96">
        <f t="shared" si="1194"/>
        <v>1.1098680059999999</v>
      </c>
      <c r="X2549" s="89">
        <f t="shared" si="1195"/>
        <v>0</v>
      </c>
      <c r="Y2549" s="137">
        <f t="shared" si="1174"/>
        <v>0</v>
      </c>
      <c r="Z2549" s="99" t="str">
        <f t="shared" si="1180"/>
        <v>J=</v>
      </c>
      <c r="AA2549" s="94">
        <f t="shared" si="1181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175"/>
        <v>47426</v>
      </c>
      <c r="B2550" s="89">
        <f t="shared" si="1182"/>
        <v>0</v>
      </c>
      <c r="C2550" s="89">
        <f t="shared" si="1196"/>
        <v>3.1009221856947988E-9</v>
      </c>
      <c r="D2550" s="90">
        <f t="shared" si="1183"/>
        <v>7205.03</v>
      </c>
      <c r="E2550" s="91">
        <f t="shared" si="1198"/>
        <v>7245.38</v>
      </c>
      <c r="F2550" s="92">
        <f t="shared" si="1199"/>
        <v>47383</v>
      </c>
      <c r="G2550" s="93">
        <f t="shared" si="1184"/>
        <v>5.6002542668107669E-3</v>
      </c>
      <c r="H2550" s="94">
        <f t="shared" si="1185"/>
        <v>47443</v>
      </c>
      <c r="I2550" s="94">
        <f t="shared" si="1186"/>
        <v>47443</v>
      </c>
      <c r="J2550" s="95">
        <f t="shared" si="1176"/>
        <v>19</v>
      </c>
      <c r="K2550" s="95">
        <f t="shared" si="1197"/>
        <v>9</v>
      </c>
      <c r="L2550" s="8">
        <f t="shared" si="1187"/>
        <v>1.0026488499999999</v>
      </c>
      <c r="M2550" s="96">
        <f t="shared" si="1188"/>
        <v>1.0056002500000001</v>
      </c>
      <c r="N2550" s="96">
        <f t="shared" si="1189"/>
        <v>1.5238090498174435</v>
      </c>
      <c r="O2550" s="89">
        <f t="shared" si="1190"/>
        <v>1.52784539</v>
      </c>
      <c r="P2550" s="89">
        <f t="shared" si="1191"/>
        <v>0</v>
      </c>
      <c r="Q2550" s="11">
        <f t="shared" si="1179"/>
        <v>0</v>
      </c>
      <c r="R2550" s="7">
        <f t="shared" si="1177"/>
        <v>0</v>
      </c>
      <c r="S2550" s="89">
        <f t="shared" si="1192"/>
        <v>0</v>
      </c>
      <c r="T2550" s="98">
        <f t="shared" si="1178"/>
        <v>8.5000000000000006E-2</v>
      </c>
      <c r="U2550" s="97">
        <f t="shared" si="1193"/>
        <v>322</v>
      </c>
      <c r="V2550" s="97">
        <v>252</v>
      </c>
      <c r="W2550" s="96">
        <f t="shared" si="1194"/>
        <v>1.1098680059999999</v>
      </c>
      <c r="X2550" s="89">
        <f t="shared" si="1195"/>
        <v>0</v>
      </c>
      <c r="Y2550" s="137">
        <f t="shared" si="1174"/>
        <v>0</v>
      </c>
      <c r="Z2550" s="99" t="str">
        <f t="shared" si="1180"/>
        <v>J=</v>
      </c>
      <c r="AA2550" s="94">
        <f t="shared" si="1181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175"/>
        <v>47427</v>
      </c>
      <c r="B2551" s="89">
        <f t="shared" si="1182"/>
        <v>0</v>
      </c>
      <c r="C2551" s="89">
        <f t="shared" si="1196"/>
        <v>3.1009221856947988E-9</v>
      </c>
      <c r="D2551" s="90">
        <f t="shared" si="1183"/>
        <v>7205.03</v>
      </c>
      <c r="E2551" s="91">
        <f t="shared" si="1198"/>
        <v>7245.38</v>
      </c>
      <c r="F2551" s="92">
        <f t="shared" si="1199"/>
        <v>47383</v>
      </c>
      <c r="G2551" s="93">
        <f t="shared" si="1184"/>
        <v>5.6002542668107669E-3</v>
      </c>
      <c r="H2551" s="94">
        <f t="shared" si="1185"/>
        <v>47443</v>
      </c>
      <c r="I2551" s="94">
        <f t="shared" si="1186"/>
        <v>47443</v>
      </c>
      <c r="J2551" s="95">
        <f t="shared" si="1176"/>
        <v>19</v>
      </c>
      <c r="K2551" s="95">
        <f t="shared" si="1197"/>
        <v>9</v>
      </c>
      <c r="L2551" s="8">
        <f t="shared" si="1187"/>
        <v>1.0026488499999999</v>
      </c>
      <c r="M2551" s="96">
        <f t="shared" si="1188"/>
        <v>1.0056002500000001</v>
      </c>
      <c r="N2551" s="96">
        <f t="shared" si="1189"/>
        <v>1.5238090498174435</v>
      </c>
      <c r="O2551" s="89">
        <f t="shared" si="1190"/>
        <v>1.52784539</v>
      </c>
      <c r="P2551" s="89">
        <f t="shared" si="1191"/>
        <v>0</v>
      </c>
      <c r="Q2551" s="11">
        <f t="shared" si="1179"/>
        <v>0</v>
      </c>
      <c r="R2551" s="7">
        <f t="shared" si="1177"/>
        <v>0</v>
      </c>
      <c r="S2551" s="89">
        <f t="shared" si="1192"/>
        <v>0</v>
      </c>
      <c r="T2551" s="98">
        <f t="shared" si="1178"/>
        <v>8.5000000000000006E-2</v>
      </c>
      <c r="U2551" s="97">
        <f t="shared" si="1193"/>
        <v>322</v>
      </c>
      <c r="V2551" s="97">
        <v>252</v>
      </c>
      <c r="W2551" s="96">
        <f t="shared" si="1194"/>
        <v>1.1098680059999999</v>
      </c>
      <c r="X2551" s="89">
        <f t="shared" si="1195"/>
        <v>0</v>
      </c>
      <c r="Y2551" s="137">
        <f t="shared" si="1174"/>
        <v>0</v>
      </c>
      <c r="Z2551" s="99" t="str">
        <f t="shared" si="1180"/>
        <v>J=</v>
      </c>
      <c r="AA2551" s="94">
        <f t="shared" si="1181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175"/>
        <v>47428</v>
      </c>
      <c r="B2552" s="89">
        <f t="shared" si="1182"/>
        <v>0</v>
      </c>
      <c r="C2552" s="89">
        <f t="shared" si="1196"/>
        <v>3.1009221856947988E-9</v>
      </c>
      <c r="D2552" s="90">
        <f t="shared" si="1183"/>
        <v>7205.03</v>
      </c>
      <c r="E2552" s="91">
        <f t="shared" si="1198"/>
        <v>7245.38</v>
      </c>
      <c r="F2552" s="92">
        <f t="shared" si="1199"/>
        <v>47383</v>
      </c>
      <c r="G2552" s="93">
        <f t="shared" si="1184"/>
        <v>5.6002542668107669E-3</v>
      </c>
      <c r="H2552" s="94">
        <f t="shared" si="1185"/>
        <v>47443</v>
      </c>
      <c r="I2552" s="94">
        <f t="shared" si="1186"/>
        <v>47443</v>
      </c>
      <c r="J2552" s="95">
        <f t="shared" si="1176"/>
        <v>19</v>
      </c>
      <c r="K2552" s="95">
        <f t="shared" si="1197"/>
        <v>10</v>
      </c>
      <c r="L2552" s="8">
        <f t="shared" si="1187"/>
        <v>1.0029436</v>
      </c>
      <c r="M2552" s="96">
        <f t="shared" si="1188"/>
        <v>1.0056002500000001</v>
      </c>
      <c r="N2552" s="96">
        <f t="shared" si="1189"/>
        <v>1.5238090498174435</v>
      </c>
      <c r="O2552" s="89">
        <f t="shared" si="1190"/>
        <v>1.5282945299999999</v>
      </c>
      <c r="P2552" s="89">
        <f t="shared" si="1191"/>
        <v>0</v>
      </c>
      <c r="Q2552" s="11">
        <f t="shared" si="1179"/>
        <v>0</v>
      </c>
      <c r="R2552" s="7">
        <f t="shared" si="1177"/>
        <v>0</v>
      </c>
      <c r="S2552" s="89">
        <f t="shared" si="1192"/>
        <v>0</v>
      </c>
      <c r="T2552" s="98">
        <f t="shared" si="1178"/>
        <v>8.5000000000000006E-2</v>
      </c>
      <c r="U2552" s="97">
        <f t="shared" si="1193"/>
        <v>323</v>
      </c>
      <c r="V2552" s="97">
        <v>252</v>
      </c>
      <c r="W2552" s="96">
        <f t="shared" si="1194"/>
        <v>1.1102273620000001</v>
      </c>
      <c r="X2552" s="89">
        <f t="shared" si="1195"/>
        <v>0</v>
      </c>
      <c r="Y2552" s="137">
        <f t="shared" si="1174"/>
        <v>0</v>
      </c>
      <c r="Z2552" s="99" t="str">
        <f t="shared" si="1180"/>
        <v>J=</v>
      </c>
      <c r="AA2552" s="94">
        <f t="shared" si="1181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175"/>
        <v>47429</v>
      </c>
      <c r="B2553" s="89">
        <f t="shared" si="1182"/>
        <v>0</v>
      </c>
      <c r="C2553" s="89">
        <f t="shared" si="1196"/>
        <v>3.1009221856947988E-9</v>
      </c>
      <c r="D2553" s="90">
        <f t="shared" si="1183"/>
        <v>7205.03</v>
      </c>
      <c r="E2553" s="91">
        <f t="shared" si="1198"/>
        <v>7245.38</v>
      </c>
      <c r="F2553" s="92">
        <f t="shared" si="1199"/>
        <v>47383</v>
      </c>
      <c r="G2553" s="93">
        <f t="shared" si="1184"/>
        <v>5.6002542668107669E-3</v>
      </c>
      <c r="H2553" s="94">
        <f t="shared" si="1185"/>
        <v>47443</v>
      </c>
      <c r="I2553" s="94">
        <f t="shared" si="1186"/>
        <v>47443</v>
      </c>
      <c r="J2553" s="95">
        <f t="shared" si="1176"/>
        <v>19</v>
      </c>
      <c r="K2553" s="95">
        <f t="shared" si="1197"/>
        <v>11</v>
      </c>
      <c r="L2553" s="8">
        <f t="shared" si="1187"/>
        <v>1.0032384299999999</v>
      </c>
      <c r="M2553" s="96">
        <f t="shared" si="1188"/>
        <v>1.0056002500000001</v>
      </c>
      <c r="N2553" s="96">
        <f t="shared" si="1189"/>
        <v>1.5238090498174435</v>
      </c>
      <c r="O2553" s="89">
        <f t="shared" si="1190"/>
        <v>1.52874379</v>
      </c>
      <c r="P2553" s="89">
        <f t="shared" si="1191"/>
        <v>0</v>
      </c>
      <c r="Q2553" s="11">
        <f t="shared" si="1179"/>
        <v>0</v>
      </c>
      <c r="R2553" s="7">
        <f t="shared" si="1177"/>
        <v>0</v>
      </c>
      <c r="S2553" s="89">
        <f t="shared" si="1192"/>
        <v>0</v>
      </c>
      <c r="T2553" s="98">
        <f t="shared" si="1178"/>
        <v>8.5000000000000006E-2</v>
      </c>
      <c r="U2553" s="97">
        <f t="shared" si="1193"/>
        <v>324</v>
      </c>
      <c r="V2553" s="97">
        <v>252</v>
      </c>
      <c r="W2553" s="96">
        <f t="shared" si="1194"/>
        <v>1.110586834</v>
      </c>
      <c r="X2553" s="89">
        <f t="shared" si="1195"/>
        <v>0</v>
      </c>
      <c r="Y2553" s="137">
        <f t="shared" si="1174"/>
        <v>0</v>
      </c>
      <c r="Z2553" s="99" t="str">
        <f t="shared" si="1180"/>
        <v>J=</v>
      </c>
      <c r="AA2553" s="94">
        <f t="shared" si="1181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175"/>
        <v>47430</v>
      </c>
      <c r="B2554" s="89">
        <f t="shared" si="1182"/>
        <v>0</v>
      </c>
      <c r="C2554" s="89">
        <f t="shared" si="1196"/>
        <v>3.1009221856947988E-9</v>
      </c>
      <c r="D2554" s="90">
        <f t="shared" si="1183"/>
        <v>7205.03</v>
      </c>
      <c r="E2554" s="91">
        <f t="shared" si="1198"/>
        <v>7245.38</v>
      </c>
      <c r="F2554" s="92">
        <f t="shared" si="1199"/>
        <v>47383</v>
      </c>
      <c r="G2554" s="93">
        <f t="shared" si="1184"/>
        <v>5.6002542668107669E-3</v>
      </c>
      <c r="H2554" s="94">
        <f t="shared" si="1185"/>
        <v>47443</v>
      </c>
      <c r="I2554" s="94">
        <f t="shared" si="1186"/>
        <v>47443</v>
      </c>
      <c r="J2554" s="95">
        <f t="shared" si="1176"/>
        <v>19</v>
      </c>
      <c r="K2554" s="95">
        <f t="shared" si="1197"/>
        <v>12</v>
      </c>
      <c r="L2554" s="8">
        <f t="shared" si="1187"/>
        <v>1.00353336</v>
      </c>
      <c r="M2554" s="96">
        <f t="shared" si="1188"/>
        <v>1.0056002500000001</v>
      </c>
      <c r="N2554" s="96">
        <f t="shared" si="1189"/>
        <v>1.5238090498174435</v>
      </c>
      <c r="O2554" s="89">
        <f t="shared" si="1190"/>
        <v>1.5291932100000001</v>
      </c>
      <c r="P2554" s="89">
        <f t="shared" si="1191"/>
        <v>0</v>
      </c>
      <c r="Q2554" s="11">
        <f t="shared" si="1179"/>
        <v>0</v>
      </c>
      <c r="R2554" s="7">
        <f t="shared" si="1177"/>
        <v>0</v>
      </c>
      <c r="S2554" s="89">
        <f t="shared" si="1192"/>
        <v>0</v>
      </c>
      <c r="T2554" s="98">
        <f t="shared" si="1178"/>
        <v>8.5000000000000006E-2</v>
      </c>
      <c r="U2554" s="97">
        <f t="shared" si="1193"/>
        <v>325</v>
      </c>
      <c r="V2554" s="97">
        <v>252</v>
      </c>
      <c r="W2554" s="96">
        <f t="shared" si="1194"/>
        <v>1.110946422</v>
      </c>
      <c r="X2554" s="89">
        <f t="shared" si="1195"/>
        <v>0</v>
      </c>
      <c r="Y2554" s="137">
        <f t="shared" si="1174"/>
        <v>0</v>
      </c>
      <c r="Z2554" s="99" t="str">
        <f t="shared" si="1180"/>
        <v>J=</v>
      </c>
      <c r="AA2554" s="94">
        <f t="shared" si="1181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175"/>
        <v>47431</v>
      </c>
      <c r="B2555" s="89">
        <f t="shared" si="1182"/>
        <v>0</v>
      </c>
      <c r="C2555" s="89">
        <f t="shared" si="1196"/>
        <v>3.1009221856947988E-9</v>
      </c>
      <c r="D2555" s="90">
        <f t="shared" si="1183"/>
        <v>7205.03</v>
      </c>
      <c r="E2555" s="91">
        <f t="shared" si="1198"/>
        <v>7245.38</v>
      </c>
      <c r="F2555" s="92">
        <f t="shared" si="1199"/>
        <v>47383</v>
      </c>
      <c r="G2555" s="93">
        <f t="shared" si="1184"/>
        <v>5.6002542668107669E-3</v>
      </c>
      <c r="H2555" s="94">
        <f t="shared" si="1185"/>
        <v>47443</v>
      </c>
      <c r="I2555" s="94">
        <f t="shared" si="1186"/>
        <v>47443</v>
      </c>
      <c r="J2555" s="95">
        <f t="shared" si="1176"/>
        <v>19</v>
      </c>
      <c r="K2555" s="95">
        <f t="shared" si="1197"/>
        <v>13</v>
      </c>
      <c r="L2555" s="8">
        <f t="shared" si="1187"/>
        <v>1.0038283699999999</v>
      </c>
      <c r="M2555" s="96">
        <f t="shared" si="1188"/>
        <v>1.0056002500000001</v>
      </c>
      <c r="N2555" s="96">
        <f t="shared" si="1189"/>
        <v>1.5238090498174435</v>
      </c>
      <c r="O2555" s="89">
        <f t="shared" si="1190"/>
        <v>1.5296427500000001</v>
      </c>
      <c r="P2555" s="89">
        <f t="shared" si="1191"/>
        <v>0</v>
      </c>
      <c r="Q2555" s="11">
        <f t="shared" si="1179"/>
        <v>0</v>
      </c>
      <c r="R2555" s="7">
        <f t="shared" si="1177"/>
        <v>0</v>
      </c>
      <c r="S2555" s="89">
        <f t="shared" si="1192"/>
        <v>0</v>
      </c>
      <c r="T2555" s="98">
        <f t="shared" si="1178"/>
        <v>8.5000000000000006E-2</v>
      </c>
      <c r="U2555" s="97">
        <f t="shared" si="1193"/>
        <v>326</v>
      </c>
      <c r="V2555" s="97">
        <v>252</v>
      </c>
      <c r="W2555" s="96">
        <f t="shared" si="1194"/>
        <v>1.111306127</v>
      </c>
      <c r="X2555" s="89">
        <f t="shared" si="1195"/>
        <v>0</v>
      </c>
      <c r="Y2555" s="137">
        <f t="shared" si="1174"/>
        <v>0</v>
      </c>
      <c r="Z2555" s="99" t="str">
        <f t="shared" si="1180"/>
        <v>J=</v>
      </c>
      <c r="AA2555" s="94">
        <f t="shared" si="1181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175"/>
        <v>47432</v>
      </c>
      <c r="B2556" s="89">
        <f t="shared" si="1182"/>
        <v>0</v>
      </c>
      <c r="C2556" s="89">
        <f t="shared" si="1196"/>
        <v>3.1009221856947988E-9</v>
      </c>
      <c r="D2556" s="90">
        <f t="shared" si="1183"/>
        <v>7205.03</v>
      </c>
      <c r="E2556" s="91">
        <f t="shared" si="1198"/>
        <v>7245.38</v>
      </c>
      <c r="F2556" s="92">
        <f t="shared" si="1199"/>
        <v>47383</v>
      </c>
      <c r="G2556" s="93">
        <f t="shared" si="1184"/>
        <v>5.6002542668107669E-3</v>
      </c>
      <c r="H2556" s="94">
        <f t="shared" si="1185"/>
        <v>47443</v>
      </c>
      <c r="I2556" s="94">
        <f t="shared" si="1186"/>
        <v>47443</v>
      </c>
      <c r="J2556" s="95">
        <f t="shared" si="1176"/>
        <v>19</v>
      </c>
      <c r="K2556" s="95">
        <f t="shared" si="1197"/>
        <v>14</v>
      </c>
      <c r="L2556" s="8">
        <f t="shared" si="1187"/>
        <v>1.00412346</v>
      </c>
      <c r="M2556" s="96">
        <f t="shared" si="1188"/>
        <v>1.0056002500000001</v>
      </c>
      <c r="N2556" s="96">
        <f t="shared" si="1189"/>
        <v>1.5238090498174435</v>
      </c>
      <c r="O2556" s="89">
        <f t="shared" si="1190"/>
        <v>1.53009241</v>
      </c>
      <c r="P2556" s="89">
        <f t="shared" si="1191"/>
        <v>0</v>
      </c>
      <c r="Q2556" s="11">
        <f t="shared" si="1179"/>
        <v>0</v>
      </c>
      <c r="R2556" s="7">
        <f t="shared" si="1177"/>
        <v>0</v>
      </c>
      <c r="S2556" s="89">
        <f t="shared" si="1192"/>
        <v>0</v>
      </c>
      <c r="T2556" s="98">
        <f t="shared" si="1178"/>
        <v>8.5000000000000006E-2</v>
      </c>
      <c r="U2556" s="97">
        <f t="shared" si="1193"/>
        <v>327</v>
      </c>
      <c r="V2556" s="97">
        <v>252</v>
      </c>
      <c r="W2556" s="96">
        <f t="shared" si="1194"/>
        <v>1.111665949</v>
      </c>
      <c r="X2556" s="89">
        <f t="shared" si="1195"/>
        <v>0</v>
      </c>
      <c r="Y2556" s="137">
        <f t="shared" si="1174"/>
        <v>0</v>
      </c>
      <c r="Z2556" s="99" t="str">
        <f t="shared" si="1180"/>
        <v>J=</v>
      </c>
      <c r="AA2556" s="94">
        <f t="shared" si="1181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175"/>
        <v>47433</v>
      </c>
      <c r="B2557" s="89">
        <f t="shared" si="1182"/>
        <v>0</v>
      </c>
      <c r="C2557" s="89">
        <f t="shared" si="1196"/>
        <v>3.1009221856947988E-9</v>
      </c>
      <c r="D2557" s="90">
        <f t="shared" si="1183"/>
        <v>7205.03</v>
      </c>
      <c r="E2557" s="91">
        <f t="shared" si="1198"/>
        <v>7245.38</v>
      </c>
      <c r="F2557" s="92">
        <f t="shared" si="1199"/>
        <v>47383</v>
      </c>
      <c r="G2557" s="93">
        <f t="shared" si="1184"/>
        <v>5.6002542668107669E-3</v>
      </c>
      <c r="H2557" s="94">
        <f t="shared" si="1185"/>
        <v>47443</v>
      </c>
      <c r="I2557" s="94">
        <f t="shared" si="1186"/>
        <v>47443</v>
      </c>
      <c r="J2557" s="95">
        <f t="shared" si="1176"/>
        <v>19</v>
      </c>
      <c r="K2557" s="95">
        <f t="shared" si="1197"/>
        <v>14</v>
      </c>
      <c r="L2557" s="8">
        <f t="shared" si="1187"/>
        <v>1.00412346</v>
      </c>
      <c r="M2557" s="96">
        <f t="shared" si="1188"/>
        <v>1.0056002500000001</v>
      </c>
      <c r="N2557" s="96">
        <f t="shared" si="1189"/>
        <v>1.5238090498174435</v>
      </c>
      <c r="O2557" s="89">
        <f t="shared" si="1190"/>
        <v>1.53009241</v>
      </c>
      <c r="P2557" s="89">
        <f t="shared" si="1191"/>
        <v>0</v>
      </c>
      <c r="Q2557" s="11">
        <f t="shared" si="1179"/>
        <v>0</v>
      </c>
      <c r="R2557" s="7">
        <f t="shared" si="1177"/>
        <v>0</v>
      </c>
      <c r="S2557" s="89">
        <f t="shared" si="1192"/>
        <v>0</v>
      </c>
      <c r="T2557" s="98">
        <f t="shared" si="1178"/>
        <v>8.5000000000000006E-2</v>
      </c>
      <c r="U2557" s="97">
        <f t="shared" si="1193"/>
        <v>327</v>
      </c>
      <c r="V2557" s="97">
        <v>252</v>
      </c>
      <c r="W2557" s="96">
        <f t="shared" si="1194"/>
        <v>1.111665949</v>
      </c>
      <c r="X2557" s="89">
        <f t="shared" si="1195"/>
        <v>0</v>
      </c>
      <c r="Y2557" s="137">
        <f t="shared" si="1174"/>
        <v>0</v>
      </c>
      <c r="Z2557" s="99" t="str">
        <f t="shared" si="1180"/>
        <v>J=</v>
      </c>
      <c r="AA2557" s="94">
        <f t="shared" si="1181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175"/>
        <v>47434</v>
      </c>
      <c r="B2558" s="89">
        <f t="shared" si="1182"/>
        <v>0</v>
      </c>
      <c r="C2558" s="89">
        <f t="shared" si="1196"/>
        <v>3.1009221856947988E-9</v>
      </c>
      <c r="D2558" s="90">
        <f t="shared" si="1183"/>
        <v>7205.03</v>
      </c>
      <c r="E2558" s="91">
        <f t="shared" si="1198"/>
        <v>7245.38</v>
      </c>
      <c r="F2558" s="92">
        <f t="shared" si="1199"/>
        <v>47383</v>
      </c>
      <c r="G2558" s="93">
        <f t="shared" si="1184"/>
        <v>5.6002542668107669E-3</v>
      </c>
      <c r="H2558" s="94">
        <f t="shared" si="1185"/>
        <v>47443</v>
      </c>
      <c r="I2558" s="94">
        <f t="shared" si="1186"/>
        <v>47443</v>
      </c>
      <c r="J2558" s="95">
        <f t="shared" si="1176"/>
        <v>19</v>
      </c>
      <c r="K2558" s="95">
        <f t="shared" si="1197"/>
        <v>14</v>
      </c>
      <c r="L2558" s="8">
        <f t="shared" si="1187"/>
        <v>1.00412346</v>
      </c>
      <c r="M2558" s="96">
        <f t="shared" si="1188"/>
        <v>1.0056002500000001</v>
      </c>
      <c r="N2558" s="96">
        <f t="shared" si="1189"/>
        <v>1.5238090498174435</v>
      </c>
      <c r="O2558" s="89">
        <f t="shared" si="1190"/>
        <v>1.53009241</v>
      </c>
      <c r="P2558" s="89">
        <f t="shared" si="1191"/>
        <v>0</v>
      </c>
      <c r="Q2558" s="11">
        <f t="shared" si="1179"/>
        <v>0</v>
      </c>
      <c r="R2558" s="7">
        <f t="shared" si="1177"/>
        <v>0</v>
      </c>
      <c r="S2558" s="89">
        <f t="shared" si="1192"/>
        <v>0</v>
      </c>
      <c r="T2558" s="98">
        <f t="shared" si="1178"/>
        <v>8.5000000000000006E-2</v>
      </c>
      <c r="U2558" s="97">
        <f t="shared" si="1193"/>
        <v>327</v>
      </c>
      <c r="V2558" s="97">
        <v>252</v>
      </c>
      <c r="W2558" s="96">
        <f t="shared" si="1194"/>
        <v>1.111665949</v>
      </c>
      <c r="X2558" s="89">
        <f t="shared" si="1195"/>
        <v>0</v>
      </c>
      <c r="Y2558" s="137">
        <f t="shared" si="1174"/>
        <v>0</v>
      </c>
      <c r="Z2558" s="99" t="str">
        <f t="shared" si="1180"/>
        <v>J=</v>
      </c>
      <c r="AA2558" s="94">
        <f t="shared" si="1181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175"/>
        <v>47435</v>
      </c>
      <c r="B2559" s="89">
        <f t="shared" si="1182"/>
        <v>0</v>
      </c>
      <c r="C2559" s="89">
        <f t="shared" si="1196"/>
        <v>3.1009221856947988E-9</v>
      </c>
      <c r="D2559" s="90">
        <f t="shared" si="1183"/>
        <v>7205.03</v>
      </c>
      <c r="E2559" s="91">
        <f t="shared" si="1198"/>
        <v>7245.38</v>
      </c>
      <c r="F2559" s="92">
        <f t="shared" si="1199"/>
        <v>47383</v>
      </c>
      <c r="G2559" s="93">
        <f t="shared" si="1184"/>
        <v>5.6002542668107669E-3</v>
      </c>
      <c r="H2559" s="94">
        <f t="shared" si="1185"/>
        <v>47443</v>
      </c>
      <c r="I2559" s="94">
        <f t="shared" si="1186"/>
        <v>47443</v>
      </c>
      <c r="J2559" s="95">
        <f t="shared" si="1176"/>
        <v>19</v>
      </c>
      <c r="K2559" s="95">
        <f t="shared" si="1197"/>
        <v>15</v>
      </c>
      <c r="L2559" s="8">
        <f t="shared" si="1187"/>
        <v>1.0044186500000001</v>
      </c>
      <c r="M2559" s="96">
        <f t="shared" si="1188"/>
        <v>1.0056002500000001</v>
      </c>
      <c r="N2559" s="96">
        <f t="shared" si="1189"/>
        <v>1.5238090498174435</v>
      </c>
      <c r="O2559" s="89">
        <f t="shared" si="1190"/>
        <v>1.5305422200000001</v>
      </c>
      <c r="P2559" s="89">
        <f t="shared" si="1191"/>
        <v>0</v>
      </c>
      <c r="Q2559" s="11">
        <f t="shared" si="1179"/>
        <v>0</v>
      </c>
      <c r="R2559" s="7">
        <f t="shared" si="1177"/>
        <v>0</v>
      </c>
      <c r="S2559" s="89">
        <f t="shared" si="1192"/>
        <v>0</v>
      </c>
      <c r="T2559" s="98">
        <f t="shared" si="1178"/>
        <v>8.5000000000000006E-2</v>
      </c>
      <c r="U2559" s="97">
        <f t="shared" si="1193"/>
        <v>328</v>
      </c>
      <c r="V2559" s="97">
        <v>252</v>
      </c>
      <c r="W2559" s="96">
        <f t="shared" si="1194"/>
        <v>1.1120258869999999</v>
      </c>
      <c r="X2559" s="89">
        <f t="shared" si="1195"/>
        <v>0</v>
      </c>
      <c r="Y2559" s="137">
        <f t="shared" si="1174"/>
        <v>0</v>
      </c>
      <c r="Z2559" s="99" t="str">
        <f t="shared" si="1180"/>
        <v>J=</v>
      </c>
      <c r="AA2559" s="94">
        <f t="shared" si="1181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175"/>
        <v>47436</v>
      </c>
      <c r="B2560" s="89">
        <f t="shared" si="1182"/>
        <v>0</v>
      </c>
      <c r="C2560" s="89">
        <f t="shared" si="1196"/>
        <v>3.1009221856947988E-9</v>
      </c>
      <c r="D2560" s="90">
        <f t="shared" si="1183"/>
        <v>7205.03</v>
      </c>
      <c r="E2560" s="91">
        <f t="shared" si="1198"/>
        <v>7245.38</v>
      </c>
      <c r="F2560" s="92">
        <f t="shared" si="1199"/>
        <v>47383</v>
      </c>
      <c r="G2560" s="93">
        <f t="shared" si="1184"/>
        <v>5.6002542668107669E-3</v>
      </c>
      <c r="H2560" s="94">
        <f t="shared" si="1185"/>
        <v>47443</v>
      </c>
      <c r="I2560" s="94">
        <f t="shared" si="1186"/>
        <v>47443</v>
      </c>
      <c r="J2560" s="95">
        <f t="shared" si="1176"/>
        <v>19</v>
      </c>
      <c r="K2560" s="95">
        <f t="shared" si="1197"/>
        <v>16</v>
      </c>
      <c r="L2560" s="8">
        <f t="shared" si="1187"/>
        <v>1.0047139199999999</v>
      </c>
      <c r="M2560" s="96">
        <f t="shared" si="1188"/>
        <v>1.0056002500000001</v>
      </c>
      <c r="N2560" s="96">
        <f t="shared" si="1189"/>
        <v>1.5238090498174435</v>
      </c>
      <c r="O2560" s="89">
        <f t="shared" si="1190"/>
        <v>1.53099216</v>
      </c>
      <c r="P2560" s="89">
        <f t="shared" si="1191"/>
        <v>0</v>
      </c>
      <c r="Q2560" s="11">
        <f t="shared" si="1179"/>
        <v>0</v>
      </c>
      <c r="R2560" s="7">
        <f t="shared" si="1177"/>
        <v>0</v>
      </c>
      <c r="S2560" s="89">
        <f t="shared" si="1192"/>
        <v>0</v>
      </c>
      <c r="T2560" s="98">
        <f t="shared" si="1178"/>
        <v>8.5000000000000006E-2</v>
      </c>
      <c r="U2560" s="97">
        <f t="shared" si="1193"/>
        <v>329</v>
      </c>
      <c r="V2560" s="97">
        <v>252</v>
      </c>
      <c r="W2560" s="96">
        <f t="shared" si="1194"/>
        <v>1.1123859410000001</v>
      </c>
      <c r="X2560" s="89">
        <f t="shared" si="1195"/>
        <v>0</v>
      </c>
      <c r="Y2560" s="137">
        <f t="shared" si="1174"/>
        <v>0</v>
      </c>
      <c r="Z2560" s="99" t="str">
        <f t="shared" si="1180"/>
        <v>J=</v>
      </c>
      <c r="AA2560" s="94">
        <f t="shared" si="1181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175"/>
        <v>47437</v>
      </c>
      <c r="B2561" s="89">
        <f t="shared" si="1182"/>
        <v>0</v>
      </c>
      <c r="C2561" s="89">
        <f t="shared" si="1196"/>
        <v>3.1009221856947988E-9</v>
      </c>
      <c r="D2561" s="90">
        <f t="shared" si="1183"/>
        <v>7205.03</v>
      </c>
      <c r="E2561" s="91">
        <f t="shared" si="1198"/>
        <v>7245.38</v>
      </c>
      <c r="F2561" s="92">
        <f t="shared" si="1199"/>
        <v>47383</v>
      </c>
      <c r="G2561" s="93">
        <f t="shared" si="1184"/>
        <v>5.6002542668107669E-3</v>
      </c>
      <c r="H2561" s="94">
        <f t="shared" si="1185"/>
        <v>47443</v>
      </c>
      <c r="I2561" s="94">
        <f t="shared" si="1186"/>
        <v>47443</v>
      </c>
      <c r="J2561" s="95">
        <f t="shared" si="1176"/>
        <v>19</v>
      </c>
      <c r="K2561" s="95">
        <f t="shared" si="1197"/>
        <v>17</v>
      </c>
      <c r="L2561" s="8">
        <f t="shared" si="1187"/>
        <v>1.00500927</v>
      </c>
      <c r="M2561" s="96">
        <f t="shared" si="1188"/>
        <v>1.0056002500000001</v>
      </c>
      <c r="N2561" s="96">
        <f t="shared" si="1189"/>
        <v>1.5238090498174435</v>
      </c>
      <c r="O2561" s="89">
        <f t="shared" si="1190"/>
        <v>1.53144222</v>
      </c>
      <c r="P2561" s="89">
        <f t="shared" si="1191"/>
        <v>0</v>
      </c>
      <c r="Q2561" s="11">
        <f t="shared" si="1179"/>
        <v>0</v>
      </c>
      <c r="R2561" s="7">
        <f t="shared" si="1177"/>
        <v>0</v>
      </c>
      <c r="S2561" s="89">
        <f t="shared" si="1192"/>
        <v>0</v>
      </c>
      <c r="T2561" s="98">
        <f t="shared" si="1178"/>
        <v>8.5000000000000006E-2</v>
      </c>
      <c r="U2561" s="97">
        <f t="shared" si="1193"/>
        <v>330</v>
      </c>
      <c r="V2561" s="97">
        <v>252</v>
      </c>
      <c r="W2561" s="96">
        <f t="shared" si="1194"/>
        <v>1.112746112</v>
      </c>
      <c r="X2561" s="89">
        <f t="shared" si="1195"/>
        <v>0</v>
      </c>
      <c r="Y2561" s="137">
        <f t="shared" si="1174"/>
        <v>0</v>
      </c>
      <c r="Z2561" s="99" t="str">
        <f t="shared" si="1180"/>
        <v>J=</v>
      </c>
      <c r="AA2561" s="94">
        <f t="shared" si="1181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175"/>
        <v>47438</v>
      </c>
      <c r="B2562" s="89">
        <f t="shared" si="1182"/>
        <v>0</v>
      </c>
      <c r="C2562" s="89">
        <f t="shared" si="1196"/>
        <v>3.1009221856947988E-9</v>
      </c>
      <c r="D2562" s="90">
        <f t="shared" si="1183"/>
        <v>7205.03</v>
      </c>
      <c r="E2562" s="91">
        <f t="shared" si="1198"/>
        <v>7245.38</v>
      </c>
      <c r="F2562" s="92">
        <f t="shared" si="1199"/>
        <v>47383</v>
      </c>
      <c r="G2562" s="93">
        <f t="shared" si="1184"/>
        <v>5.6002542668107669E-3</v>
      </c>
      <c r="H2562" s="94">
        <f t="shared" si="1185"/>
        <v>47443</v>
      </c>
      <c r="I2562" s="94">
        <f t="shared" si="1186"/>
        <v>47443</v>
      </c>
      <c r="J2562" s="95">
        <f t="shared" si="1176"/>
        <v>19</v>
      </c>
      <c r="K2562" s="95">
        <f t="shared" si="1197"/>
        <v>17</v>
      </c>
      <c r="L2562" s="8">
        <f t="shared" si="1187"/>
        <v>1.00500927</v>
      </c>
      <c r="M2562" s="96">
        <f t="shared" si="1188"/>
        <v>1.0056002500000001</v>
      </c>
      <c r="N2562" s="96">
        <f t="shared" si="1189"/>
        <v>1.5238090498174435</v>
      </c>
      <c r="O2562" s="89">
        <f t="shared" si="1190"/>
        <v>1.53144222</v>
      </c>
      <c r="P2562" s="89">
        <f t="shared" si="1191"/>
        <v>0</v>
      </c>
      <c r="Q2562" s="11">
        <f t="shared" si="1179"/>
        <v>0</v>
      </c>
      <c r="R2562" s="7">
        <f t="shared" si="1177"/>
        <v>0</v>
      </c>
      <c r="S2562" s="89">
        <f t="shared" si="1192"/>
        <v>0</v>
      </c>
      <c r="T2562" s="98">
        <f t="shared" si="1178"/>
        <v>8.5000000000000006E-2</v>
      </c>
      <c r="U2562" s="97">
        <f t="shared" si="1193"/>
        <v>330</v>
      </c>
      <c r="V2562" s="97">
        <v>252</v>
      </c>
      <c r="W2562" s="96">
        <f t="shared" si="1194"/>
        <v>1.112746112</v>
      </c>
      <c r="X2562" s="89">
        <f t="shared" si="1195"/>
        <v>0</v>
      </c>
      <c r="Y2562" s="137">
        <f t="shared" si="1174"/>
        <v>0</v>
      </c>
      <c r="Z2562" s="99" t="str">
        <f t="shared" si="1180"/>
        <v>J=</v>
      </c>
      <c r="AA2562" s="94">
        <f t="shared" si="1181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175"/>
        <v>47439</v>
      </c>
      <c r="B2563" s="89">
        <f t="shared" si="1182"/>
        <v>0</v>
      </c>
      <c r="C2563" s="89">
        <f t="shared" si="1196"/>
        <v>3.1009221856947988E-9</v>
      </c>
      <c r="D2563" s="90">
        <f t="shared" si="1183"/>
        <v>7205.03</v>
      </c>
      <c r="E2563" s="91">
        <f t="shared" si="1198"/>
        <v>7245.38</v>
      </c>
      <c r="F2563" s="92">
        <f t="shared" si="1199"/>
        <v>47383</v>
      </c>
      <c r="G2563" s="93">
        <f t="shared" si="1184"/>
        <v>5.6002542668107669E-3</v>
      </c>
      <c r="H2563" s="94">
        <f t="shared" si="1185"/>
        <v>47443</v>
      </c>
      <c r="I2563" s="94">
        <f t="shared" si="1186"/>
        <v>47443</v>
      </c>
      <c r="J2563" s="95">
        <f t="shared" si="1176"/>
        <v>19</v>
      </c>
      <c r="K2563" s="95">
        <f t="shared" si="1197"/>
        <v>18</v>
      </c>
      <c r="L2563" s="8">
        <f t="shared" si="1187"/>
        <v>1.00530472</v>
      </c>
      <c r="M2563" s="96">
        <f t="shared" si="1188"/>
        <v>1.0056002500000001</v>
      </c>
      <c r="N2563" s="96">
        <f t="shared" si="1189"/>
        <v>1.5238090498174435</v>
      </c>
      <c r="O2563" s="89">
        <f t="shared" si="1190"/>
        <v>1.5318924300000001</v>
      </c>
      <c r="P2563" s="89">
        <f t="shared" si="1191"/>
        <v>0</v>
      </c>
      <c r="Q2563" s="11">
        <f t="shared" si="1179"/>
        <v>0</v>
      </c>
      <c r="R2563" s="7">
        <f t="shared" si="1177"/>
        <v>0</v>
      </c>
      <c r="S2563" s="89">
        <f t="shared" si="1192"/>
        <v>0</v>
      </c>
      <c r="T2563" s="98">
        <f t="shared" si="1178"/>
        <v>8.5000000000000006E-2</v>
      </c>
      <c r="U2563" s="97">
        <f t="shared" si="1193"/>
        <v>331</v>
      </c>
      <c r="V2563" s="97">
        <v>252</v>
      </c>
      <c r="W2563" s="96">
        <f t="shared" si="1194"/>
        <v>1.1131063999999999</v>
      </c>
      <c r="X2563" s="89">
        <f t="shared" si="1195"/>
        <v>0</v>
      </c>
      <c r="Y2563" s="137">
        <f t="shared" si="1174"/>
        <v>0</v>
      </c>
      <c r="Z2563" s="99" t="str">
        <f t="shared" si="1180"/>
        <v>J=</v>
      </c>
      <c r="AA2563" s="94">
        <f t="shared" si="1181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175"/>
        <v>47440</v>
      </c>
      <c r="B2564" s="89">
        <f t="shared" si="1182"/>
        <v>0</v>
      </c>
      <c r="C2564" s="89">
        <f t="shared" si="1196"/>
        <v>3.1009221856947988E-9</v>
      </c>
      <c r="D2564" s="90">
        <f t="shared" si="1183"/>
        <v>7205.03</v>
      </c>
      <c r="E2564" s="91">
        <f t="shared" si="1198"/>
        <v>7245.38</v>
      </c>
      <c r="F2564" s="92">
        <f t="shared" si="1199"/>
        <v>47383</v>
      </c>
      <c r="G2564" s="93">
        <f t="shared" si="1184"/>
        <v>5.6002542668107669E-3</v>
      </c>
      <c r="H2564" s="94">
        <f t="shared" si="1185"/>
        <v>47443</v>
      </c>
      <c r="I2564" s="94">
        <f t="shared" si="1186"/>
        <v>47443</v>
      </c>
      <c r="J2564" s="95">
        <f t="shared" si="1176"/>
        <v>19</v>
      </c>
      <c r="K2564" s="95">
        <f t="shared" si="1197"/>
        <v>18</v>
      </c>
      <c r="L2564" s="8">
        <f t="shared" si="1187"/>
        <v>1.00530472</v>
      </c>
      <c r="M2564" s="96">
        <f t="shared" si="1188"/>
        <v>1.0056002500000001</v>
      </c>
      <c r="N2564" s="96">
        <f t="shared" si="1189"/>
        <v>1.5238090498174435</v>
      </c>
      <c r="O2564" s="89">
        <f t="shared" si="1190"/>
        <v>1.5318924300000001</v>
      </c>
      <c r="P2564" s="89">
        <f t="shared" si="1191"/>
        <v>0</v>
      </c>
      <c r="Q2564" s="11">
        <f t="shared" si="1179"/>
        <v>0</v>
      </c>
      <c r="R2564" s="7">
        <f t="shared" si="1177"/>
        <v>0</v>
      </c>
      <c r="S2564" s="89">
        <f t="shared" si="1192"/>
        <v>0</v>
      </c>
      <c r="T2564" s="98">
        <f t="shared" si="1178"/>
        <v>8.5000000000000006E-2</v>
      </c>
      <c r="U2564" s="97">
        <f t="shared" si="1193"/>
        <v>331</v>
      </c>
      <c r="V2564" s="97">
        <v>252</v>
      </c>
      <c r="W2564" s="96">
        <f t="shared" si="1194"/>
        <v>1.1131063999999999</v>
      </c>
      <c r="X2564" s="89">
        <f t="shared" si="1195"/>
        <v>0</v>
      </c>
      <c r="Y2564" s="137">
        <f t="shared" si="1174"/>
        <v>0</v>
      </c>
      <c r="Z2564" s="99" t="str">
        <f t="shared" si="1180"/>
        <v>J=</v>
      </c>
      <c r="AA2564" s="94">
        <f t="shared" si="1181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175"/>
        <v>47441</v>
      </c>
      <c r="B2565" s="89">
        <f t="shared" si="1182"/>
        <v>0</v>
      </c>
      <c r="C2565" s="89">
        <f t="shared" si="1196"/>
        <v>3.1009221856947988E-9</v>
      </c>
      <c r="D2565" s="90">
        <f t="shared" si="1183"/>
        <v>7205.03</v>
      </c>
      <c r="E2565" s="91">
        <f t="shared" si="1198"/>
        <v>7245.38</v>
      </c>
      <c r="F2565" s="92">
        <f t="shared" si="1199"/>
        <v>47383</v>
      </c>
      <c r="G2565" s="93">
        <f t="shared" si="1184"/>
        <v>5.6002542668107669E-3</v>
      </c>
      <c r="H2565" s="94">
        <f t="shared" si="1185"/>
        <v>47443</v>
      </c>
      <c r="I2565" s="94">
        <f t="shared" si="1186"/>
        <v>47443</v>
      </c>
      <c r="J2565" s="95">
        <f t="shared" si="1176"/>
        <v>19</v>
      </c>
      <c r="K2565" s="95">
        <f t="shared" si="1197"/>
        <v>18</v>
      </c>
      <c r="L2565" s="8">
        <f t="shared" si="1187"/>
        <v>1.00530472</v>
      </c>
      <c r="M2565" s="96">
        <f t="shared" si="1188"/>
        <v>1.0056002500000001</v>
      </c>
      <c r="N2565" s="96">
        <f t="shared" si="1189"/>
        <v>1.5238090498174435</v>
      </c>
      <c r="O2565" s="89">
        <f t="shared" si="1190"/>
        <v>1.5318924300000001</v>
      </c>
      <c r="P2565" s="89">
        <f t="shared" si="1191"/>
        <v>0</v>
      </c>
      <c r="Q2565" s="11">
        <f t="shared" si="1179"/>
        <v>0</v>
      </c>
      <c r="R2565" s="7">
        <f t="shared" si="1177"/>
        <v>0</v>
      </c>
      <c r="S2565" s="89">
        <f t="shared" si="1192"/>
        <v>0</v>
      </c>
      <c r="T2565" s="98">
        <f t="shared" si="1178"/>
        <v>8.5000000000000006E-2</v>
      </c>
      <c r="U2565" s="97">
        <f t="shared" si="1193"/>
        <v>331</v>
      </c>
      <c r="V2565" s="97">
        <v>252</v>
      </c>
      <c r="W2565" s="96">
        <f t="shared" si="1194"/>
        <v>1.1131063999999999</v>
      </c>
      <c r="X2565" s="89">
        <f t="shared" si="1195"/>
        <v>0</v>
      </c>
      <c r="Y2565" s="137">
        <f t="shared" si="1174"/>
        <v>0</v>
      </c>
      <c r="Z2565" s="99" t="str">
        <f t="shared" si="1180"/>
        <v>J=</v>
      </c>
      <c r="AA2565" s="94">
        <f t="shared" si="1181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175"/>
        <v>47442</v>
      </c>
      <c r="B2566" s="89">
        <f t="shared" si="1182"/>
        <v>0</v>
      </c>
      <c r="C2566" s="89">
        <f t="shared" si="1196"/>
        <v>3.1009221856947988E-9</v>
      </c>
      <c r="D2566" s="90">
        <f t="shared" si="1183"/>
        <v>7205.03</v>
      </c>
      <c r="E2566" s="91">
        <f t="shared" si="1198"/>
        <v>7245.38</v>
      </c>
      <c r="F2566" s="92">
        <f t="shared" si="1199"/>
        <v>47383</v>
      </c>
      <c r="G2566" s="93">
        <f t="shared" si="1184"/>
        <v>5.6002542668107669E-3</v>
      </c>
      <c r="H2566" s="94">
        <f t="shared" si="1185"/>
        <v>47472</v>
      </c>
      <c r="I2566" s="94">
        <f t="shared" si="1186"/>
        <v>47443</v>
      </c>
      <c r="J2566" s="95">
        <f t="shared" si="1176"/>
        <v>19</v>
      </c>
      <c r="K2566" s="95">
        <f t="shared" si="1197"/>
        <v>19</v>
      </c>
      <c r="L2566" s="8">
        <f t="shared" si="1187"/>
        <v>1.0056002500000001</v>
      </c>
      <c r="M2566" s="96">
        <f t="shared" si="1188"/>
        <v>1.0056002500000001</v>
      </c>
      <c r="N2566" s="96">
        <f t="shared" si="1189"/>
        <v>1.5238090498174435</v>
      </c>
      <c r="O2566" s="89">
        <f t="shared" si="1190"/>
        <v>1.5323427599999999</v>
      </c>
      <c r="P2566" s="89">
        <f t="shared" si="1191"/>
        <v>0</v>
      </c>
      <c r="Q2566" s="11">
        <f t="shared" si="1179"/>
        <v>0</v>
      </c>
      <c r="R2566" s="7">
        <f t="shared" si="1177"/>
        <v>0</v>
      </c>
      <c r="S2566" s="89">
        <f t="shared" si="1192"/>
        <v>0</v>
      </c>
      <c r="T2566" s="98">
        <f t="shared" si="1178"/>
        <v>8.5000000000000006E-2</v>
      </c>
      <c r="U2566" s="97">
        <f t="shared" si="1193"/>
        <v>332</v>
      </c>
      <c r="V2566" s="97">
        <v>252</v>
      </c>
      <c r="W2566" s="96">
        <f t="shared" si="1194"/>
        <v>1.1134668050000001</v>
      </c>
      <c r="X2566" s="89">
        <f t="shared" si="1195"/>
        <v>0</v>
      </c>
      <c r="Y2566" s="137">
        <f t="shared" si="1174"/>
        <v>0</v>
      </c>
      <c r="Z2566" s="99" t="str">
        <f t="shared" si="1180"/>
        <v>J=</v>
      </c>
      <c r="AA2566" s="94">
        <f t="shared" si="1181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175"/>
        <v>47443</v>
      </c>
      <c r="B2567" s="89">
        <f t="shared" si="1182"/>
        <v>0</v>
      </c>
      <c r="C2567" s="89">
        <f t="shared" si="1196"/>
        <v>3.1009221856947988E-9</v>
      </c>
      <c r="D2567" s="90">
        <f t="shared" si="1183"/>
        <v>7205.03</v>
      </c>
      <c r="E2567" s="91">
        <f t="shared" si="1198"/>
        <v>7245.38</v>
      </c>
      <c r="F2567" s="92">
        <f t="shared" si="1199"/>
        <v>47383</v>
      </c>
      <c r="G2567" s="93">
        <f t="shared" si="1184"/>
        <v>5.6002542668107669E-3</v>
      </c>
      <c r="H2567" s="94">
        <f t="shared" si="1185"/>
        <v>47472</v>
      </c>
      <c r="I2567" s="94">
        <f t="shared" si="1186"/>
        <v>47443</v>
      </c>
      <c r="J2567" s="95">
        <f t="shared" si="1176"/>
        <v>19</v>
      </c>
      <c r="K2567" s="95">
        <f t="shared" si="1197"/>
        <v>19</v>
      </c>
      <c r="L2567" s="8">
        <f t="shared" si="1187"/>
        <v>1.0056002500000001</v>
      </c>
      <c r="M2567" s="96">
        <f t="shared" si="1188"/>
        <v>1.0056002500000001</v>
      </c>
      <c r="N2567" s="96">
        <f t="shared" si="1189"/>
        <v>1.5238090498174435</v>
      </c>
      <c r="O2567" s="89">
        <f t="shared" si="1190"/>
        <v>1.5323427599999999</v>
      </c>
      <c r="P2567" s="89">
        <f t="shared" si="1191"/>
        <v>0</v>
      </c>
      <c r="Q2567" s="11">
        <f t="shared" si="1179"/>
        <v>0</v>
      </c>
      <c r="R2567" s="7">
        <f t="shared" si="1177"/>
        <v>0</v>
      </c>
      <c r="S2567" s="89">
        <f t="shared" si="1192"/>
        <v>0</v>
      </c>
      <c r="T2567" s="98">
        <f t="shared" si="1178"/>
        <v>8.5000000000000006E-2</v>
      </c>
      <c r="U2567" s="97">
        <f t="shared" si="1193"/>
        <v>332</v>
      </c>
      <c r="V2567" s="97">
        <v>252</v>
      </c>
      <c r="W2567" s="96">
        <f t="shared" si="1194"/>
        <v>1.1134668050000001</v>
      </c>
      <c r="X2567" s="89">
        <f t="shared" si="1195"/>
        <v>0</v>
      </c>
      <c r="Y2567" s="137">
        <f t="shared" si="1174"/>
        <v>0</v>
      </c>
      <c r="Z2567" s="99" t="str">
        <f t="shared" si="1180"/>
        <v>J=</v>
      </c>
      <c r="AA2567" s="94">
        <f t="shared" si="1181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37" priority="119">
      <formula>$Q10&gt;0</formula>
    </cfRule>
  </conditionalFormatting>
  <conditionalFormatting sqref="S12:S38">
    <cfRule type="expression" dxfId="36" priority="85">
      <formula>$Q12&gt;0</formula>
    </cfRule>
  </conditionalFormatting>
  <conditionalFormatting sqref="A39:B39 T39:X39 D39:P39">
    <cfRule type="expression" dxfId="35" priority="84">
      <formula>$Q39&gt;0</formula>
    </cfRule>
  </conditionalFormatting>
  <conditionalFormatting sqref="S39">
    <cfRule type="expression" dxfId="34" priority="83">
      <formula>$Q39&gt;0</formula>
    </cfRule>
  </conditionalFormatting>
  <conditionalFormatting sqref="S45:S69 S71:S102 S104:S128 S130:S1988">
    <cfRule type="expression" dxfId="33" priority="79">
      <formula>$Q45&gt;0</formula>
    </cfRule>
  </conditionalFormatting>
  <conditionalFormatting sqref="T1989:X2017 A1989:B2017 D1989:D2017 G1989:P2017">
    <cfRule type="expression" dxfId="32" priority="78">
      <formula>$Q1989&gt;0</formula>
    </cfRule>
  </conditionalFormatting>
  <conditionalFormatting sqref="S1989:S2017">
    <cfRule type="expression" dxfId="31" priority="76">
      <formula>$Q1989&gt;0</formula>
    </cfRule>
  </conditionalFormatting>
  <conditionalFormatting sqref="A2018:B3662 D2018:D3662 G2018:P3662 T2018:X3662">
    <cfRule type="expression" dxfId="30" priority="73">
      <formula>$Q2018&gt;0</formula>
    </cfRule>
  </conditionalFormatting>
  <conditionalFormatting sqref="S2018:S3662">
    <cfRule type="expression" dxfId="29" priority="71">
      <formula>$Q2018&gt;0</formula>
    </cfRule>
  </conditionalFormatting>
  <conditionalFormatting sqref="C12:C39 C45:C168 C2568:C3662">
    <cfRule type="expression" dxfId="28" priority="67">
      <formula>$Q12&gt;0</formula>
    </cfRule>
  </conditionalFormatting>
  <conditionalFormatting sqref="Q10:Q11">
    <cfRule type="expression" dxfId="27" priority="64">
      <formula>$Q10&gt;0</formula>
    </cfRule>
  </conditionalFormatting>
  <conditionalFormatting sqref="T40:X44 A40:B44 D40:D44 G40:P44">
    <cfRule type="expression" dxfId="26" priority="59">
      <formula>$Q40&gt;0</formula>
    </cfRule>
  </conditionalFormatting>
  <conditionalFormatting sqref="S40:S44">
    <cfRule type="expression" dxfId="25" priority="58">
      <formula>$Q40&gt;0</formula>
    </cfRule>
  </conditionalFormatting>
  <conditionalFormatting sqref="C40:C44">
    <cfRule type="expression" dxfId="24" priority="57">
      <formula>$Q40&gt;0</formula>
    </cfRule>
  </conditionalFormatting>
  <conditionalFormatting sqref="Y10">
    <cfRule type="expression" dxfId="23" priority="52">
      <formula>$Q10&gt;0</formula>
    </cfRule>
  </conditionalFormatting>
  <conditionalFormatting sqref="Y11:Y3662">
    <cfRule type="expression" dxfId="22" priority="51">
      <formula>$Q11&gt;0</formula>
    </cfRule>
  </conditionalFormatting>
  <conditionalFormatting sqref="A3663:B3693 D3663:D3693 G3663:P3693 T3663:X3693">
    <cfRule type="expression" dxfId="21" priority="43">
      <formula>$Q3663&gt;0</formula>
    </cfRule>
  </conditionalFormatting>
  <conditionalFormatting sqref="S3663:S3693">
    <cfRule type="expression" dxfId="20" priority="42">
      <formula>$Q3663&gt;0</formula>
    </cfRule>
  </conditionalFormatting>
  <conditionalFormatting sqref="C3663:C3693">
    <cfRule type="expression" dxfId="19" priority="41">
      <formula>$Q3663&gt;0</formula>
    </cfRule>
  </conditionalFormatting>
  <conditionalFormatting sqref="Y3663:Y3693">
    <cfRule type="expression" dxfId="18" priority="36">
      <formula>$Q3663&gt;0</formula>
    </cfRule>
  </conditionalFormatting>
  <conditionalFormatting sqref="A3694:B6323 D3694:D6323 F5615:P6323 T3694:X6323 G3694:P5614">
    <cfRule type="expression" dxfId="17" priority="28">
      <formula>$Q3694&gt;0</formula>
    </cfRule>
  </conditionalFormatting>
  <conditionalFormatting sqref="S3694:S6323">
    <cfRule type="expression" dxfId="16" priority="27">
      <formula>$Q3694&gt;0</formula>
    </cfRule>
  </conditionalFormatting>
  <conditionalFormatting sqref="C3694:C6323">
    <cfRule type="expression" dxfId="15" priority="26">
      <formula>$Q3694&gt;0</formula>
    </cfRule>
  </conditionalFormatting>
  <conditionalFormatting sqref="Q5615:Q6323">
    <cfRule type="expression" dxfId="14" priority="25">
      <formula>$Q5615&gt;0</formula>
    </cfRule>
  </conditionalFormatting>
  <conditionalFormatting sqref="R5615:R6323">
    <cfRule type="expression" dxfId="13" priority="24">
      <formula>$Q5615&gt;0</formula>
    </cfRule>
  </conditionalFormatting>
  <conditionalFormatting sqref="Z5615:AA6323">
    <cfRule type="expression" dxfId="12" priority="23">
      <formula>$Q5615&gt;0</formula>
    </cfRule>
  </conditionalFormatting>
  <conditionalFormatting sqref="E5615:E6323">
    <cfRule type="expression" dxfId="11" priority="22">
      <formula>$Q5615&gt;0</formula>
    </cfRule>
  </conditionalFormatting>
  <conditionalFormatting sqref="Y3694:Y6323">
    <cfRule type="expression" dxfId="10" priority="21">
      <formula>$Q3694&gt;0</formula>
    </cfRule>
  </conditionalFormatting>
  <conditionalFormatting sqref="Q12:Q5614">
    <cfRule type="expression" dxfId="9" priority="19">
      <formula>$Q12&gt;0</formula>
    </cfRule>
  </conditionalFormatting>
  <conditionalFormatting sqref="R11:R5614">
    <cfRule type="expression" dxfId="8" priority="18">
      <formula>$Q11&gt;0</formula>
    </cfRule>
  </conditionalFormatting>
  <conditionalFormatting sqref="AA12:AA5614">
    <cfRule type="expression" dxfId="7" priority="17">
      <formula>$Q12&gt;0</formula>
    </cfRule>
  </conditionalFormatting>
  <conditionalFormatting sqref="Z12:Z5614">
    <cfRule type="expression" dxfId="6" priority="16">
      <formula>$Q12&gt;0</formula>
    </cfRule>
  </conditionalFormatting>
  <conditionalFormatting sqref="E40:E5614">
    <cfRule type="expression" dxfId="5" priority="15">
      <formula>$Q40&gt;0</formula>
    </cfRule>
  </conditionalFormatting>
  <conditionalFormatting sqref="F40:F5614">
    <cfRule type="expression" dxfId="4" priority="14">
      <formula>$Q40&gt;0</formula>
    </cfRule>
  </conditionalFormatting>
  <conditionalFormatting sqref="S70">
    <cfRule type="expression" dxfId="3" priority="4">
      <formula>$Q70&gt;0</formula>
    </cfRule>
  </conditionalFormatting>
  <conditionalFormatting sqref="S103">
    <cfRule type="expression" dxfId="2" priority="3">
      <formula>$Q103&gt;0</formula>
    </cfRule>
  </conditionalFormatting>
  <conditionalFormatting sqref="S129">
    <cfRule type="expression" dxfId="1" priority="2">
      <formula>$Q129&gt;0</formula>
    </cfRule>
  </conditionalFormatting>
  <conditionalFormatting sqref="C169:C2567">
    <cfRule type="expression" dxfId="0" priority="1">
      <formula>$Q169&gt;0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2025-04-28T11:07:14Z</dcterms:modified>
</cp:coreProperties>
</file>