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4E961CD-9C09-4D19-A727-942AFB6A91E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X14" i="1" s="1"/>
  <c r="D14" i="1"/>
  <c r="A13" i="1"/>
  <c r="D13" i="1" s="1"/>
  <c r="A12" i="1" l="1"/>
  <c r="D12" i="1" s="1"/>
  <c r="AC160" i="1"/>
  <c r="AB161" i="1" l="1"/>
  <c r="AD161" i="1" s="1"/>
  <c r="R12" i="1"/>
  <c r="B1" i="1"/>
  <c r="AB160" i="1"/>
  <c r="AD160" i="1" s="1"/>
  <c r="AE13" i="1"/>
  <c r="AE14" i="1" s="1"/>
  <c r="W13" i="1"/>
  <c r="W1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A15" i="1"/>
  <c r="D15" i="1" s="1"/>
  <c r="E13" i="1"/>
  <c r="F13" i="1" s="1"/>
  <c r="S12" i="1"/>
  <c r="C13" i="1" s="1"/>
  <c r="Y13" i="1"/>
  <c r="X13" i="1"/>
  <c r="X12" i="1"/>
  <c r="K13" i="1"/>
  <c r="L13" i="1" s="1"/>
  <c r="M13" i="1" s="1"/>
  <c r="N13" i="1" s="1"/>
  <c r="J27" i="1"/>
  <c r="AG12" i="1" l="1"/>
  <c r="U12" i="1" s="1"/>
  <c r="U13" i="1" s="1"/>
  <c r="Z14" i="1"/>
  <c r="AA14" i="1" s="1"/>
  <c r="AD14" i="1" s="1"/>
  <c r="AB14" i="1"/>
  <c r="Y14" i="1"/>
  <c r="F12" i="1"/>
  <c r="A16" i="1"/>
  <c r="D16" i="1" s="1"/>
  <c r="E14" i="1"/>
  <c r="F14" i="1" s="1"/>
  <c r="Z13" i="1"/>
  <c r="AA13" i="1" s="1"/>
  <c r="AD13" i="1" s="1"/>
  <c r="AG13" i="1"/>
  <c r="J28" i="1"/>
  <c r="G15" i="1" l="1"/>
  <c r="P15" i="1"/>
  <c r="G13" i="1"/>
  <c r="G14" i="1"/>
  <c r="H12" i="1"/>
  <c r="A17" i="1"/>
  <c r="D17" i="1" s="1"/>
  <c r="E15" i="1"/>
  <c r="F15" i="1" s="1"/>
  <c r="G16" i="1" s="1"/>
  <c r="J29" i="1"/>
  <c r="I12" i="1" l="1"/>
  <c r="O12" i="1" s="1"/>
  <c r="Q12" i="1" s="1"/>
  <c r="B12" i="1" s="1"/>
  <c r="H13" i="1"/>
  <c r="A18" i="1"/>
  <c r="D18" i="1" s="1"/>
  <c r="E16" i="1"/>
  <c r="F16" i="1" s="1"/>
  <c r="G17" i="1" s="1"/>
  <c r="J30" i="1"/>
  <c r="I13" i="1" l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G27" i="1" s="1"/>
  <c r="J40" i="1"/>
  <c r="A29" i="1" l="1"/>
  <c r="D29" i="1" s="1"/>
  <c r="E27" i="1"/>
  <c r="F27" i="1" s="1"/>
  <c r="G28" i="1" s="1"/>
  <c r="J41" i="1"/>
  <c r="A30" i="1" l="1"/>
  <c r="D30" i="1" s="1"/>
  <c r="E28" i="1"/>
  <c r="F28" i="1" s="1"/>
  <c r="G29" i="1" s="1"/>
  <c r="J42" i="1"/>
  <c r="A31" i="1" l="1"/>
  <c r="D31" i="1" s="1"/>
  <c r="E29" i="1"/>
  <c r="F29" i="1" s="1"/>
  <c r="G30" i="1" s="1"/>
  <c r="J43" i="1"/>
  <c r="A32" i="1" l="1"/>
  <c r="D32" i="1" s="1"/>
  <c r="E30" i="1"/>
  <c r="F30" i="1" s="1"/>
  <c r="G31" i="1" s="1"/>
  <c r="J44" i="1"/>
  <c r="A33" i="1" l="1"/>
  <c r="D33" i="1" s="1"/>
  <c r="E31" i="1"/>
  <c r="F31" i="1" s="1"/>
  <c r="G32" i="1" s="1"/>
  <c r="J45" i="1"/>
  <c r="A34" i="1" l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G36" i="1" s="1"/>
  <c r="J49" i="1"/>
  <c r="A38" i="1" l="1"/>
  <c r="D38" i="1" s="1"/>
  <c r="E36" i="1"/>
  <c r="F36" i="1" s="1"/>
  <c r="G37" i="1" s="1"/>
  <c r="J50" i="1"/>
  <c r="A39" i="1" l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G40" i="1" s="1"/>
  <c r="J53" i="1"/>
  <c r="A42" i="1" l="1"/>
  <c r="D42" i="1" s="1"/>
  <c r="E40" i="1"/>
  <c r="F40" i="1" s="1"/>
  <c r="G41" i="1" s="1"/>
  <c r="J54" i="1"/>
  <c r="A43" i="1" l="1"/>
  <c r="D43" i="1" s="1"/>
  <c r="E41" i="1"/>
  <c r="F41" i="1" s="1"/>
  <c r="G42" i="1" s="1"/>
  <c r="J55" i="1"/>
  <c r="A44" i="1" l="1"/>
  <c r="D44" i="1" s="1"/>
  <c r="E42" i="1"/>
  <c r="F42" i="1" s="1"/>
  <c r="G43" i="1" s="1"/>
  <c r="J56" i="1"/>
  <c r="A45" i="1" l="1"/>
  <c r="D45" i="1" s="1"/>
  <c r="E43" i="1"/>
  <c r="F43" i="1" s="1"/>
  <c r="G44" i="1" s="1"/>
  <c r="J57" i="1"/>
  <c r="A46" i="1" l="1"/>
  <c r="D46" i="1" s="1"/>
  <c r="E44" i="1"/>
  <c r="F44" i="1" s="1"/>
  <c r="G45" i="1" s="1"/>
  <c r="J58" i="1"/>
  <c r="A47" i="1" l="1"/>
  <c r="D47" i="1" s="1"/>
  <c r="E45" i="1"/>
  <c r="F45" i="1" s="1"/>
  <c r="G46" i="1" s="1"/>
  <c r="J59" i="1"/>
  <c r="A48" i="1" l="1"/>
  <c r="D48" i="1" s="1"/>
  <c r="E46" i="1"/>
  <c r="F46" i="1" s="1"/>
  <c r="G47" i="1" s="1"/>
  <c r="J60" i="1"/>
  <c r="A49" i="1" l="1"/>
  <c r="D49" i="1" s="1"/>
  <c r="E47" i="1"/>
  <c r="F47" i="1" s="1"/>
  <c r="G48" i="1" s="1"/>
  <c r="J61" i="1"/>
  <c r="A50" i="1" l="1"/>
  <c r="D50" i="1" s="1"/>
  <c r="E48" i="1"/>
  <c r="F48" i="1" s="1"/>
  <c r="G49" i="1" s="1"/>
  <c r="J62" i="1"/>
  <c r="A51" i="1" l="1"/>
  <c r="D51" i="1" s="1"/>
  <c r="E49" i="1"/>
  <c r="F49" i="1" s="1"/>
  <c r="G50" i="1" s="1"/>
  <c r="J63" i="1"/>
  <c r="A52" i="1" l="1"/>
  <c r="D52" i="1" s="1"/>
  <c r="E50" i="1"/>
  <c r="F50" i="1" s="1"/>
  <c r="G51" i="1" s="1"/>
  <c r="J64" i="1"/>
  <c r="A53" i="1" l="1"/>
  <c r="D53" i="1" s="1"/>
  <c r="E51" i="1"/>
  <c r="F51" i="1" s="1"/>
  <c r="G52" i="1" s="1"/>
  <c r="J65" i="1"/>
  <c r="A54" i="1" l="1"/>
  <c r="D54" i="1" s="1"/>
  <c r="E52" i="1"/>
  <c r="F52" i="1" s="1"/>
  <c r="G53" i="1" s="1"/>
  <c r="J66" i="1"/>
  <c r="A55" i="1" l="1"/>
  <c r="D55" i="1" s="1"/>
  <c r="E53" i="1"/>
  <c r="F53" i="1" s="1"/>
  <c r="G54" i="1" s="1"/>
  <c r="J67" i="1"/>
  <c r="A56" i="1" l="1"/>
  <c r="D56" i="1" s="1"/>
  <c r="E54" i="1"/>
  <c r="F54" i="1" s="1"/>
  <c r="G55" i="1" s="1"/>
  <c r="J68" i="1"/>
  <c r="A57" i="1" l="1"/>
  <c r="D57" i="1" s="1"/>
  <c r="E55" i="1"/>
  <c r="F55" i="1" s="1"/>
  <c r="G56" i="1" s="1"/>
  <c r="J69" i="1"/>
  <c r="A58" i="1" l="1"/>
  <c r="D58" i="1" s="1"/>
  <c r="E56" i="1"/>
  <c r="F56" i="1" s="1"/>
  <c r="G57" i="1" s="1"/>
  <c r="J70" i="1"/>
  <c r="A59" i="1" l="1"/>
  <c r="D59" i="1" s="1"/>
  <c r="E57" i="1"/>
  <c r="F57" i="1" s="1"/>
  <c r="G58" i="1" s="1"/>
  <c r="J71" i="1"/>
  <c r="A60" i="1" l="1"/>
  <c r="D60" i="1" s="1"/>
  <c r="E58" i="1"/>
  <c r="F58" i="1" s="1"/>
  <c r="G59" i="1" s="1"/>
  <c r="J72" i="1"/>
  <c r="A61" i="1" l="1"/>
  <c r="D61" i="1" s="1"/>
  <c r="E59" i="1"/>
  <c r="F59" i="1" s="1"/>
  <c r="G60" i="1" s="1"/>
  <c r="J73" i="1"/>
  <c r="A62" i="1" l="1"/>
  <c r="D62" i="1" s="1"/>
  <c r="E60" i="1"/>
  <c r="F60" i="1" s="1"/>
  <c r="G61" i="1" s="1"/>
  <c r="J74" i="1"/>
  <c r="A63" i="1" l="1"/>
  <c r="D63" i="1" s="1"/>
  <c r="E61" i="1"/>
  <c r="F61" i="1" s="1"/>
  <c r="G62" i="1" s="1"/>
  <c r="J75" i="1"/>
  <c r="A64" i="1" l="1"/>
  <c r="D64" i="1" s="1"/>
  <c r="E62" i="1"/>
  <c r="F62" i="1" s="1"/>
  <c r="G63" i="1" s="1"/>
  <c r="J76" i="1"/>
  <c r="A65" i="1" l="1"/>
  <c r="D65" i="1" s="1"/>
  <c r="E63" i="1"/>
  <c r="F63" i="1" s="1"/>
  <c r="G64" i="1" s="1"/>
  <c r="J77" i="1"/>
  <c r="A66" i="1" l="1"/>
  <c r="D66" i="1" s="1"/>
  <c r="E64" i="1"/>
  <c r="F64" i="1" s="1"/>
  <c r="G65" i="1" s="1"/>
  <c r="J78" i="1"/>
  <c r="A67" i="1" l="1"/>
  <c r="D67" i="1" s="1"/>
  <c r="E65" i="1"/>
  <c r="F65" i="1" s="1"/>
  <c r="G66" i="1" s="1"/>
  <c r="J79" i="1"/>
  <c r="A68" i="1" l="1"/>
  <c r="D68" i="1" s="1"/>
  <c r="E66" i="1"/>
  <c r="F66" i="1" s="1"/>
  <c r="G67" i="1" s="1"/>
  <c r="J80" i="1"/>
  <c r="A69" i="1" l="1"/>
  <c r="D69" i="1" s="1"/>
  <c r="E67" i="1"/>
  <c r="F67" i="1" s="1"/>
  <c r="G68" i="1" s="1"/>
  <c r="J81" i="1"/>
  <c r="A70" i="1" l="1"/>
  <c r="D70" i="1" s="1"/>
  <c r="E68" i="1"/>
  <c r="F68" i="1" s="1"/>
  <c r="G69" i="1" s="1"/>
  <c r="J82" i="1"/>
  <c r="A71" i="1" l="1"/>
  <c r="D71" i="1" s="1"/>
  <c r="E69" i="1"/>
  <c r="F69" i="1" s="1"/>
  <c r="G70" i="1" s="1"/>
  <c r="J83" i="1"/>
  <c r="A72" i="1" l="1"/>
  <c r="D72" i="1" s="1"/>
  <c r="E70" i="1"/>
  <c r="F70" i="1" s="1"/>
  <c r="G71" i="1" s="1"/>
  <c r="J84" i="1"/>
  <c r="A73" i="1" l="1"/>
  <c r="D73" i="1" s="1"/>
  <c r="E71" i="1"/>
  <c r="F71" i="1" s="1"/>
  <c r="G72" i="1" s="1"/>
  <c r="J85" i="1"/>
  <c r="A74" i="1" l="1"/>
  <c r="D74" i="1" s="1"/>
  <c r="E72" i="1"/>
  <c r="F72" i="1" s="1"/>
  <c r="G73" i="1" s="1"/>
  <c r="J86" i="1"/>
  <c r="A75" i="1" l="1"/>
  <c r="D75" i="1" s="1"/>
  <c r="E73" i="1"/>
  <c r="F73" i="1" s="1"/>
  <c r="G74" i="1" s="1"/>
  <c r="J87" i="1"/>
  <c r="A76" i="1" l="1"/>
  <c r="D76" i="1" s="1"/>
  <c r="E74" i="1"/>
  <c r="F74" i="1" s="1"/>
  <c r="G75" i="1" s="1"/>
  <c r="J88" i="1"/>
  <c r="A77" i="1" l="1"/>
  <c r="D77" i="1" s="1"/>
  <c r="E75" i="1"/>
  <c r="F75" i="1" s="1"/>
  <c r="G76" i="1" s="1"/>
  <c r="J89" i="1"/>
  <c r="A78" i="1" l="1"/>
  <c r="D78" i="1" s="1"/>
  <c r="E76" i="1"/>
  <c r="F76" i="1" s="1"/>
  <c r="G77" i="1" s="1"/>
  <c r="J90" i="1"/>
  <c r="A79" i="1" l="1"/>
  <c r="D79" i="1" s="1"/>
  <c r="E77" i="1"/>
  <c r="F77" i="1" s="1"/>
  <c r="G78" i="1" s="1"/>
  <c r="J91" i="1"/>
  <c r="A80" i="1" l="1"/>
  <c r="D80" i="1" s="1"/>
  <c r="E78" i="1"/>
  <c r="F78" i="1" s="1"/>
  <c r="G79" i="1" s="1"/>
  <c r="J92" i="1"/>
  <c r="A81" i="1" l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G80" i="1" s="1"/>
  <c r="P69" i="1"/>
  <c r="P79" i="1"/>
  <c r="J93" i="1"/>
  <c r="A82" i="1" l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S25" i="1" s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G81" i="1" s="1"/>
  <c r="R79" i="1"/>
  <c r="S79" i="1" s="1"/>
  <c r="P80" i="1"/>
  <c r="J94" i="1"/>
  <c r="O14" i="1" l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G83" i="1" s="1"/>
  <c r="T82" i="1"/>
  <c r="R81" i="1"/>
  <c r="S81" i="1" s="1"/>
  <c r="U82" i="1"/>
  <c r="P82" i="1"/>
  <c r="J96" i="1"/>
  <c r="K17" i="1" l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A85" i="1"/>
  <c r="D85" i="1" s="1"/>
  <c r="S60" i="1"/>
  <c r="E83" i="1"/>
  <c r="F83" i="1" s="1"/>
  <c r="G84" i="1" s="1"/>
  <c r="J97" i="1"/>
  <c r="P83" i="1"/>
  <c r="U83" i="1"/>
  <c r="R82" i="1"/>
  <c r="T83" i="1"/>
  <c r="K18" i="1" l="1"/>
  <c r="L18" i="1" s="1"/>
  <c r="M18" i="1" s="1"/>
  <c r="N18" i="1" s="1"/>
  <c r="O17" i="1"/>
  <c r="H18" i="1"/>
  <c r="I18" i="1" s="1"/>
  <c r="Q16" i="1"/>
  <c r="B16" i="1" s="1"/>
  <c r="C61" i="1"/>
  <c r="A86" i="1"/>
  <c r="D86" i="1" s="1"/>
  <c r="S61" i="1"/>
  <c r="E84" i="1"/>
  <c r="F84" i="1" s="1"/>
  <c r="G85" i="1" s="1"/>
  <c r="R83" i="1"/>
  <c r="T84" i="1"/>
  <c r="U84" i="1"/>
  <c r="P84" i="1"/>
  <c r="J98" i="1"/>
  <c r="K19" i="1" l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L20" i="1" s="1"/>
  <c r="M20" i="1" s="1"/>
  <c r="N20" i="1" s="1"/>
  <c r="C71" i="1"/>
  <c r="C72" i="1" s="1"/>
  <c r="C73" i="1" s="1"/>
  <c r="O19" i="1"/>
  <c r="Q18" i="1"/>
  <c r="B18" i="1" s="1"/>
  <c r="A88" i="1"/>
  <c r="D88" i="1" s="1"/>
  <c r="E86" i="1"/>
  <c r="F86" i="1" s="1"/>
  <c r="G87" i="1" s="1"/>
  <c r="P86" i="1"/>
  <c r="J100" i="1"/>
  <c r="T86" i="1"/>
  <c r="R85" i="1"/>
  <c r="U86" i="1"/>
  <c r="K21" i="1" l="1"/>
  <c r="K22" i="1" s="1"/>
  <c r="H21" i="1"/>
  <c r="H22" i="1" s="1"/>
  <c r="O20" i="1"/>
  <c r="Q19" i="1"/>
  <c r="B19" i="1" s="1"/>
  <c r="A89" i="1"/>
  <c r="D89" i="1" s="1"/>
  <c r="E87" i="1"/>
  <c r="F87" i="1" s="1"/>
  <c r="G88" i="1" s="1"/>
  <c r="J101" i="1"/>
  <c r="P87" i="1"/>
  <c r="C74" i="1"/>
  <c r="R86" i="1"/>
  <c r="S86" i="1" s="1"/>
  <c r="U87" i="1"/>
  <c r="T87" i="1"/>
  <c r="L21" i="1" l="1"/>
  <c r="M21" i="1" s="1"/>
  <c r="N21" i="1" s="1"/>
  <c r="I21" i="1"/>
  <c r="Q20" i="1"/>
  <c r="B20" i="1" s="1"/>
  <c r="A90" i="1"/>
  <c r="D90" i="1" s="1"/>
  <c r="I22" i="1"/>
  <c r="H23" i="1"/>
  <c r="L22" i="1"/>
  <c r="K23" i="1"/>
  <c r="E88" i="1"/>
  <c r="F88" i="1" s="1"/>
  <c r="G89" i="1" s="1"/>
  <c r="C75" i="1"/>
  <c r="P88" i="1"/>
  <c r="J102" i="1"/>
  <c r="U88" i="1"/>
  <c r="T88" i="1"/>
  <c r="R87" i="1"/>
  <c r="S87" i="1" s="1"/>
  <c r="M22" i="1" l="1"/>
  <c r="N22" i="1" s="1"/>
  <c r="O22" i="1" s="1"/>
  <c r="Q22" i="1" s="1"/>
  <c r="O21" i="1"/>
  <c r="Q21" i="1" s="1"/>
  <c r="B21" i="1" s="1"/>
  <c r="A91" i="1"/>
  <c r="D91" i="1" s="1"/>
  <c r="I23" i="1"/>
  <c r="H24" i="1"/>
  <c r="L23" i="1"/>
  <c r="M23" i="1" s="1"/>
  <c r="N23" i="1" s="1"/>
  <c r="K24" i="1"/>
  <c r="E89" i="1"/>
  <c r="F89" i="1" s="1"/>
  <c r="G90" i="1" s="1"/>
  <c r="P89" i="1"/>
  <c r="C76" i="1"/>
  <c r="T89" i="1"/>
  <c r="U89" i="1"/>
  <c r="R88" i="1"/>
  <c r="S88" i="1" s="1"/>
  <c r="J103" i="1"/>
  <c r="O23" i="1" l="1"/>
  <c r="A92" i="1"/>
  <c r="D92" i="1" s="1"/>
  <c r="B22" i="1"/>
  <c r="L24" i="1"/>
  <c r="M24" i="1" s="1"/>
  <c r="N24" i="1" s="1"/>
  <c r="K25" i="1"/>
  <c r="I24" i="1"/>
  <c r="H25" i="1"/>
  <c r="E90" i="1"/>
  <c r="F90" i="1" s="1"/>
  <c r="G91" i="1" s="1"/>
  <c r="P90" i="1"/>
  <c r="T90" i="1"/>
  <c r="U90" i="1"/>
  <c r="R89" i="1"/>
  <c r="S89" i="1" s="1"/>
  <c r="J104" i="1"/>
  <c r="C77" i="1"/>
  <c r="O24" i="1" l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G92" i="1" s="1"/>
  <c r="C78" i="1"/>
  <c r="J105" i="1"/>
  <c r="P91" i="1"/>
  <c r="U91" i="1"/>
  <c r="R90" i="1"/>
  <c r="S90" i="1" s="1"/>
  <c r="T91" i="1"/>
  <c r="O25" i="1" l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G93" i="1" s="1"/>
  <c r="P92" i="1"/>
  <c r="U92" i="1"/>
  <c r="R91" i="1"/>
  <c r="S91" i="1" s="1"/>
  <c r="T92" i="1"/>
  <c r="J106" i="1"/>
  <c r="C79" i="1"/>
  <c r="O26" i="1" l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G94" i="1" s="1"/>
  <c r="C80" i="1"/>
  <c r="S80" i="1" s="1"/>
  <c r="J107" i="1"/>
  <c r="R92" i="1"/>
  <c r="S92" i="1" s="1"/>
  <c r="U93" i="1"/>
  <c r="T93" i="1"/>
  <c r="P93" i="1"/>
  <c r="O27" i="1" l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G96" i="1" s="1"/>
  <c r="U95" i="1"/>
  <c r="R94" i="1"/>
  <c r="S94" i="1" s="1"/>
  <c r="T95" i="1"/>
  <c r="C82" i="1"/>
  <c r="S82" i="1" s="1"/>
  <c r="J109" i="1"/>
  <c r="P95" i="1"/>
  <c r="O29" i="1" l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G97" i="1" s="1"/>
  <c r="R95" i="1"/>
  <c r="S95" i="1" s="1"/>
  <c r="U96" i="1"/>
  <c r="T96" i="1"/>
  <c r="J110" i="1"/>
  <c r="P96" i="1"/>
  <c r="C83" i="1"/>
  <c r="S83" i="1" s="1"/>
  <c r="O30" i="1" l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J113" i="1"/>
  <c r="C86" i="1"/>
  <c r="T99" i="1"/>
  <c r="U99" i="1"/>
  <c r="R98" i="1"/>
  <c r="S98" i="1" s="1"/>
  <c r="P99" i="1"/>
  <c r="G100" i="1" l="1"/>
  <c r="O33" i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P100" i="1"/>
  <c r="C87" i="1"/>
  <c r="R99" i="1"/>
  <c r="S99" i="1" s="1"/>
  <c r="T100" i="1"/>
  <c r="U100" i="1"/>
  <c r="J114" i="1"/>
  <c r="G101" i="1" l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G102" i="1" s="1"/>
  <c r="J115" i="1"/>
  <c r="C88" i="1"/>
  <c r="U101" i="1"/>
  <c r="T101" i="1"/>
  <c r="R100" i="1"/>
  <c r="S100" i="1" s="1"/>
  <c r="P101" i="1"/>
  <c r="O35" i="1" l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P105" i="1"/>
  <c r="C92" i="1"/>
  <c r="J119" i="1"/>
  <c r="R104" i="1"/>
  <c r="S104" i="1" s="1"/>
  <c r="T105" i="1"/>
  <c r="U105" i="1"/>
  <c r="G106" i="1" l="1"/>
  <c r="O39" i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C94" i="1"/>
  <c r="J121" i="1"/>
  <c r="P107" i="1"/>
  <c r="U107" i="1"/>
  <c r="R106" i="1"/>
  <c r="S106" i="1" s="1"/>
  <c r="T107" i="1"/>
  <c r="G108" i="1" l="1"/>
  <c r="O41" i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G110" i="1" s="1"/>
  <c r="T109" i="1"/>
  <c r="R108" i="1"/>
  <c r="S108" i="1" s="1"/>
  <c r="U109" i="1"/>
  <c r="J123" i="1"/>
  <c r="C96" i="1"/>
  <c r="P109" i="1"/>
  <c r="O43" i="1" l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G111" i="1" s="1"/>
  <c r="U110" i="1"/>
  <c r="T110" i="1"/>
  <c r="R109" i="1"/>
  <c r="S109" i="1" s="1"/>
  <c r="C97" i="1"/>
  <c r="P110" i="1"/>
  <c r="J124" i="1"/>
  <c r="O44" i="1" l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G112" i="1" s="1"/>
  <c r="T111" i="1"/>
  <c r="U111" i="1"/>
  <c r="R110" i="1"/>
  <c r="S110" i="1" s="1"/>
  <c r="J125" i="1"/>
  <c r="C98" i="1"/>
  <c r="P111" i="1"/>
  <c r="O45" i="1" l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G113" i="1" s="1"/>
  <c r="U112" i="1"/>
  <c r="T112" i="1"/>
  <c r="R111" i="1"/>
  <c r="P112" i="1"/>
  <c r="C99" i="1"/>
  <c r="J126" i="1"/>
  <c r="O46" i="1" l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G114" i="1" s="1"/>
  <c r="J127" i="1"/>
  <c r="T113" i="1"/>
  <c r="U113" i="1"/>
  <c r="R112" i="1"/>
  <c r="P113" i="1"/>
  <c r="C100" i="1"/>
  <c r="O47" i="1" l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G116" i="1" s="1"/>
  <c r="J129" i="1"/>
  <c r="C102" i="1"/>
  <c r="R114" i="1"/>
  <c r="U115" i="1"/>
  <c r="T115" i="1"/>
  <c r="P115" i="1"/>
  <c r="O49" i="1" l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G118" i="1" s="1"/>
  <c r="C104" i="1"/>
  <c r="R116" i="1"/>
  <c r="S116" i="1" s="1"/>
  <c r="U117" i="1"/>
  <c r="T117" i="1"/>
  <c r="P117" i="1"/>
  <c r="J131" i="1"/>
  <c r="O51" i="1" l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G119" i="1" s="1"/>
  <c r="P118" i="1"/>
  <c r="J132" i="1"/>
  <c r="R117" i="1"/>
  <c r="S117" i="1" s="1"/>
  <c r="U118" i="1"/>
  <c r="T118" i="1"/>
  <c r="C105" i="1"/>
  <c r="O52" i="1" l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G120" i="1" s="1"/>
  <c r="C106" i="1"/>
  <c r="R118" i="1"/>
  <c r="S118" i="1" s="1"/>
  <c r="U119" i="1"/>
  <c r="T119" i="1"/>
  <c r="J133" i="1"/>
  <c r="P119" i="1"/>
  <c r="O53" i="1" l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G121" i="1" s="1"/>
  <c r="C107" i="1"/>
  <c r="T120" i="1"/>
  <c r="R119" i="1"/>
  <c r="S119" i="1" s="1"/>
  <c r="U120" i="1"/>
  <c r="J134" i="1"/>
  <c r="P120" i="1"/>
  <c r="O54" i="1" l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G122" i="1" s="1"/>
  <c r="R120" i="1"/>
  <c r="S120" i="1" s="1"/>
  <c r="T121" i="1"/>
  <c r="U121" i="1"/>
  <c r="J135" i="1"/>
  <c r="C108" i="1"/>
  <c r="P121" i="1"/>
  <c r="O55" i="1" l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G124" i="1" s="1"/>
  <c r="U123" i="1"/>
  <c r="T123" i="1"/>
  <c r="R122" i="1"/>
  <c r="S122" i="1" s="1"/>
  <c r="C110" i="1"/>
  <c r="P123" i="1"/>
  <c r="J137" i="1"/>
  <c r="O57" i="1" l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G125" i="1" s="1"/>
  <c r="J138" i="1"/>
  <c r="P124" i="1"/>
  <c r="C111" i="1"/>
  <c r="S111" i="1" s="1"/>
  <c r="R123" i="1"/>
  <c r="T124" i="1"/>
  <c r="U124" i="1"/>
  <c r="O58" i="1" l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G127" i="1" s="1"/>
  <c r="J140" i="1"/>
  <c r="T126" i="1"/>
  <c r="R125" i="1"/>
  <c r="S125" i="1" s="1"/>
  <c r="U126" i="1"/>
  <c r="P126" i="1"/>
  <c r="C113" i="1"/>
  <c r="O60" i="1" l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G130" i="1" s="1"/>
  <c r="J143" i="1"/>
  <c r="C116" i="1"/>
  <c r="R128" i="1"/>
  <c r="S128" i="1" s="1"/>
  <c r="T129" i="1"/>
  <c r="U129" i="1"/>
  <c r="P129" i="1"/>
  <c r="O63" i="1" l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G131" i="1" s="1"/>
  <c r="P130" i="1"/>
  <c r="C117" i="1"/>
  <c r="J144" i="1"/>
  <c r="T130" i="1"/>
  <c r="R129" i="1"/>
  <c r="S129" i="1" s="1"/>
  <c r="U130" i="1"/>
  <c r="O64" i="1" l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G132" i="1" s="1"/>
  <c r="R130" i="1"/>
  <c r="S130" i="1" s="1"/>
  <c r="U131" i="1"/>
  <c r="T131" i="1"/>
  <c r="C118" i="1"/>
  <c r="P131" i="1"/>
  <c r="J145" i="1"/>
  <c r="O65" i="1" l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G133" i="1" s="1"/>
  <c r="J146" i="1"/>
  <c r="P132" i="1"/>
  <c r="C119" i="1"/>
  <c r="R131" i="1"/>
  <c r="S131" i="1" s="1"/>
  <c r="U132" i="1"/>
  <c r="T132" i="1"/>
  <c r="O66" i="1" l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G134" i="1" s="1"/>
  <c r="T133" i="1"/>
  <c r="U133" i="1"/>
  <c r="R132" i="1"/>
  <c r="S132" i="1" s="1"/>
  <c r="C120" i="1"/>
  <c r="P133" i="1"/>
  <c r="J147" i="1"/>
  <c r="O67" i="1" l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G136" i="1" s="1"/>
  <c r="R134" i="1"/>
  <c r="S134" i="1" s="1"/>
  <c r="U135" i="1"/>
  <c r="T135" i="1"/>
  <c r="C122" i="1"/>
  <c r="J149" i="1"/>
  <c r="P135" i="1"/>
  <c r="O69" i="1" l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G137" i="1" s="1"/>
  <c r="T136" i="1"/>
  <c r="U136" i="1"/>
  <c r="R135" i="1"/>
  <c r="S135" i="1" s="1"/>
  <c r="P136" i="1"/>
  <c r="J150" i="1"/>
  <c r="C123" i="1"/>
  <c r="S123" i="1" s="1"/>
  <c r="O70" i="1" l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G138" i="1" s="1"/>
  <c r="C124" i="1"/>
  <c r="R136" i="1"/>
  <c r="S136" i="1" s="1"/>
  <c r="U137" i="1"/>
  <c r="T137" i="1"/>
  <c r="J151" i="1"/>
  <c r="P137" i="1"/>
  <c r="O71" i="1" l="1"/>
  <c r="A140" i="1"/>
  <c r="D140" i="1" s="1"/>
  <c r="I72" i="1"/>
  <c r="H73" i="1"/>
  <c r="K73" i="1"/>
  <c r="L72" i="1"/>
  <c r="M72" i="1" s="1"/>
  <c r="N72" i="1" s="1"/>
  <c r="E138" i="1"/>
  <c r="F138" i="1" s="1"/>
  <c r="G139" i="1" s="1"/>
  <c r="J152" i="1"/>
  <c r="P138" i="1"/>
  <c r="C125" i="1"/>
  <c r="R137" i="1"/>
  <c r="S137" i="1" s="1"/>
  <c r="T138" i="1"/>
  <c r="U138" i="1"/>
  <c r="O72" i="1" l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G140" i="1" s="1"/>
  <c r="R138" i="1"/>
  <c r="S138" i="1" s="1"/>
  <c r="T139" i="1"/>
  <c r="U139" i="1"/>
  <c r="P139" i="1"/>
  <c r="J153" i="1"/>
  <c r="C126" i="1"/>
  <c r="O73" i="1" l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G141" i="1" s="1"/>
  <c r="C127" i="1"/>
  <c r="P140" i="1"/>
  <c r="J154" i="1"/>
  <c r="T140" i="1"/>
  <c r="R139" i="1"/>
  <c r="S139" i="1" s="1"/>
  <c r="U140" i="1"/>
  <c r="O74" i="1" l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G144" i="1" s="1"/>
  <c r="U143" i="1"/>
  <c r="R142" i="1"/>
  <c r="S142" i="1" s="1"/>
  <c r="T143" i="1"/>
  <c r="P143" i="1"/>
  <c r="J157" i="1"/>
  <c r="C130" i="1"/>
  <c r="O77" i="1" l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G145" i="1" s="1"/>
  <c r="J158" i="1"/>
  <c r="C131" i="1"/>
  <c r="P144" i="1"/>
  <c r="R143" i="1"/>
  <c r="U144" i="1"/>
  <c r="T144" i="1"/>
  <c r="O78" i="1" l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G146" i="1" s="1"/>
  <c r="P145" i="1"/>
  <c r="C132" i="1"/>
  <c r="U145" i="1"/>
  <c r="R144" i="1"/>
  <c r="S144" i="1" s="1"/>
  <c r="T145" i="1"/>
  <c r="J159" i="1"/>
  <c r="O79" i="1" l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G147" i="1" s="1"/>
  <c r="C133" i="1"/>
  <c r="S133" i="1" s="1"/>
  <c r="T146" i="1"/>
  <c r="R145" i="1"/>
  <c r="S145" i="1" s="1"/>
  <c r="U146" i="1"/>
  <c r="P146" i="1"/>
  <c r="J160" i="1"/>
  <c r="O80" i="1" l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G149" i="1" s="1"/>
  <c r="P148" i="1"/>
  <c r="C135" i="1"/>
  <c r="T148" i="1"/>
  <c r="R147" i="1"/>
  <c r="S147" i="1" s="1"/>
  <c r="U148" i="1"/>
  <c r="J162" i="1"/>
  <c r="O82" i="1" l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G150" i="1" s="1"/>
  <c r="J163" i="1"/>
  <c r="P149" i="1"/>
  <c r="C136" i="1"/>
  <c r="R148" i="1"/>
  <c r="U149" i="1"/>
  <c r="T149" i="1"/>
  <c r="O83" i="1" l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G152" i="1" s="1"/>
  <c r="P151" i="1"/>
  <c r="J165" i="1"/>
  <c r="T151" i="1"/>
  <c r="U151" i="1"/>
  <c r="R150" i="1"/>
  <c r="S150" i="1" s="1"/>
  <c r="C138" i="1"/>
  <c r="O85" i="1" l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G153" i="1" s="1"/>
  <c r="J166" i="1"/>
  <c r="P152" i="1"/>
  <c r="R151" i="1"/>
  <c r="S151" i="1" s="1"/>
  <c r="U152" i="1"/>
  <c r="T152" i="1"/>
  <c r="C139" i="1"/>
  <c r="O86" i="1" l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G155" i="1" s="1"/>
  <c r="R153" i="1"/>
  <c r="S153" i="1" s="1"/>
  <c r="U154" i="1"/>
  <c r="T154" i="1"/>
  <c r="C141" i="1"/>
  <c r="J168" i="1"/>
  <c r="P154" i="1"/>
  <c r="O88" i="1" l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G157" i="1" s="1"/>
  <c r="C143" i="1"/>
  <c r="S143" i="1" s="1"/>
  <c r="P156" i="1"/>
  <c r="J170" i="1"/>
  <c r="R155" i="1"/>
  <c r="S155" i="1" s="1"/>
  <c r="U156" i="1"/>
  <c r="T156" i="1"/>
  <c r="O90" i="1" l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G158" i="1" s="1"/>
  <c r="J171" i="1"/>
  <c r="P157" i="1"/>
  <c r="C144" i="1"/>
  <c r="U157" i="1"/>
  <c r="R156" i="1"/>
  <c r="S156" i="1" s="1"/>
  <c r="T157" i="1"/>
  <c r="O91" i="1" l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G160" i="1" s="1"/>
  <c r="P159" i="1"/>
  <c r="J173" i="1"/>
  <c r="C146" i="1"/>
  <c r="S146" i="1" s="1"/>
  <c r="U159" i="1"/>
  <c r="R158" i="1"/>
  <c r="S158" i="1" s="1"/>
  <c r="T159" i="1"/>
  <c r="O93" i="1" l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G161" i="1" s="1"/>
  <c r="T160" i="1"/>
  <c r="R159" i="1"/>
  <c r="S159" i="1" s="1"/>
  <c r="U160" i="1"/>
  <c r="C147" i="1"/>
  <c r="J174" i="1"/>
  <c r="P160" i="1"/>
  <c r="O94" i="1" l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G163" i="1" s="1"/>
  <c r="P162" i="1"/>
  <c r="J176" i="1"/>
  <c r="C149" i="1"/>
  <c r="T162" i="1"/>
  <c r="U162" i="1"/>
  <c r="R161" i="1"/>
  <c r="S161" i="1" s="1"/>
  <c r="O96" i="1" l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G164" i="1" s="1"/>
  <c r="R162" i="1"/>
  <c r="S162" i="1" s="1"/>
  <c r="U163" i="1"/>
  <c r="T163" i="1"/>
  <c r="C150" i="1"/>
  <c r="J177" i="1"/>
  <c r="P163" i="1"/>
  <c r="O97" i="1" l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G165" i="1" s="1"/>
  <c r="J178" i="1"/>
  <c r="P164" i="1"/>
  <c r="R163" i="1"/>
  <c r="S163" i="1" s="1"/>
  <c r="U164" i="1"/>
  <c r="T164" i="1"/>
  <c r="C151" i="1"/>
  <c r="O98" i="1" l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G166" i="1" s="1"/>
  <c r="C152" i="1"/>
  <c r="P165" i="1"/>
  <c r="J179" i="1"/>
  <c r="R164" i="1"/>
  <c r="U165" i="1"/>
  <c r="T165" i="1"/>
  <c r="O99" i="1" l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G167" i="1" s="1"/>
  <c r="J180" i="1"/>
  <c r="P166" i="1"/>
  <c r="T166" i="1"/>
  <c r="R165" i="1"/>
  <c r="U166" i="1"/>
  <c r="C153" i="1"/>
  <c r="O100" i="1" l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G168" i="1" s="1"/>
  <c r="P167" i="1"/>
  <c r="C154" i="1"/>
  <c r="S154" i="1" s="1"/>
  <c r="R166" i="1"/>
  <c r="S166" i="1" s="1"/>
  <c r="T167" i="1"/>
  <c r="U167" i="1"/>
  <c r="J181" i="1"/>
  <c r="O101" i="1" l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G169" i="1" s="1"/>
  <c r="R167" i="1"/>
  <c r="S167" i="1" s="1"/>
  <c r="T168" i="1"/>
  <c r="U168" i="1"/>
  <c r="J182" i="1"/>
  <c r="C155" i="1"/>
  <c r="P168" i="1"/>
  <c r="O102" i="1" l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G170" i="1" s="1"/>
  <c r="T169" i="1"/>
  <c r="U169" i="1"/>
  <c r="R168" i="1"/>
  <c r="S168" i="1" s="1"/>
  <c r="J183" i="1"/>
  <c r="P169" i="1"/>
  <c r="C156" i="1"/>
  <c r="O103" i="1" l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G171" i="1" s="1"/>
  <c r="C157" i="1"/>
  <c r="P170" i="1"/>
  <c r="J184" i="1"/>
  <c r="R169" i="1"/>
  <c r="S169" i="1" s="1"/>
  <c r="U170" i="1"/>
  <c r="T170" i="1"/>
  <c r="O104" i="1" l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G172" i="1" s="1"/>
  <c r="C158" i="1"/>
  <c r="U171" i="1"/>
  <c r="R170" i="1"/>
  <c r="S170" i="1" s="1"/>
  <c r="T171" i="1"/>
  <c r="J185" i="1"/>
  <c r="P171" i="1"/>
  <c r="O105" i="1" l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G173" i="1" s="1"/>
  <c r="U172" i="1"/>
  <c r="T172" i="1"/>
  <c r="R171" i="1"/>
  <c r="S171" i="1" s="1"/>
  <c r="C159" i="1"/>
  <c r="J186" i="1"/>
  <c r="P172" i="1"/>
  <c r="O106" i="1" l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G174" i="1" s="1"/>
  <c r="C160" i="1"/>
  <c r="P173" i="1"/>
  <c r="J187" i="1"/>
  <c r="T173" i="1"/>
  <c r="U173" i="1"/>
  <c r="R172" i="1"/>
  <c r="S172" i="1" s="1"/>
  <c r="O107" i="1" l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G180" i="1" s="1"/>
  <c r="C166" i="1"/>
  <c r="P179" i="1"/>
  <c r="R178" i="1"/>
  <c r="S178" i="1" s="1"/>
  <c r="U179" i="1"/>
  <c r="T179" i="1"/>
  <c r="J193" i="1"/>
  <c r="O113" i="1" l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G182" i="1" s="1"/>
  <c r="U181" i="1"/>
  <c r="T181" i="1"/>
  <c r="R180" i="1"/>
  <c r="S180" i="1" s="1"/>
  <c r="J195" i="1"/>
  <c r="C168" i="1"/>
  <c r="P181" i="1"/>
  <c r="O115" i="1" l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G183" i="1" s="1"/>
  <c r="R181" i="1"/>
  <c r="S181" i="1" s="1"/>
  <c r="U182" i="1"/>
  <c r="T182" i="1"/>
  <c r="J196" i="1"/>
  <c r="P182" i="1"/>
  <c r="C169" i="1"/>
  <c r="O116" i="1" l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G184" i="1" s="1"/>
  <c r="C170" i="1"/>
  <c r="P183" i="1"/>
  <c r="R182" i="1"/>
  <c r="S182" i="1" s="1"/>
  <c r="T183" i="1"/>
  <c r="U183" i="1"/>
  <c r="J197" i="1"/>
  <c r="O117" i="1" l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G186" i="1" s="1"/>
  <c r="J199" i="1"/>
  <c r="R184" i="1"/>
  <c r="S184" i="1" s="1"/>
  <c r="U185" i="1"/>
  <c r="T185" i="1"/>
  <c r="C172" i="1"/>
  <c r="P185" i="1"/>
  <c r="O119" i="1" l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G188" i="1" s="1"/>
  <c r="C174" i="1"/>
  <c r="S174" i="1" s="1"/>
  <c r="R186" i="1"/>
  <c r="S186" i="1" s="1"/>
  <c r="U187" i="1"/>
  <c r="T187" i="1"/>
  <c r="P187" i="1"/>
  <c r="J201" i="1"/>
  <c r="O121" i="1" l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G189" i="1" s="1"/>
  <c r="J202" i="1"/>
  <c r="P188" i="1"/>
  <c r="C175" i="1"/>
  <c r="S175" i="1" s="1"/>
  <c r="R187" i="1"/>
  <c r="S187" i="1" s="1"/>
  <c r="T188" i="1"/>
  <c r="U188" i="1"/>
  <c r="O122" i="1" l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G190" i="1" s="1"/>
  <c r="R188" i="1"/>
  <c r="S188" i="1" s="1"/>
  <c r="U189" i="1"/>
  <c r="T189" i="1"/>
  <c r="J203" i="1"/>
  <c r="C176" i="1"/>
  <c r="S176" i="1" s="1"/>
  <c r="P189" i="1"/>
  <c r="O123" i="1" l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G191" i="1" s="1"/>
  <c r="R189" i="1"/>
  <c r="S189" i="1" s="1"/>
  <c r="T190" i="1"/>
  <c r="U190" i="1"/>
  <c r="P190" i="1"/>
  <c r="C177" i="1"/>
  <c r="J204" i="1"/>
  <c r="O124" i="1" l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G192" i="1" s="1"/>
  <c r="C178" i="1"/>
  <c r="P191" i="1"/>
  <c r="J205" i="1"/>
  <c r="R190" i="1"/>
  <c r="S190" i="1" s="1"/>
  <c r="U191" i="1"/>
  <c r="T191" i="1"/>
  <c r="O125" i="1" l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G193" i="1" s="1"/>
  <c r="R191" i="1"/>
  <c r="S191" i="1" s="1"/>
  <c r="T192" i="1"/>
  <c r="U192" i="1"/>
  <c r="J206" i="1"/>
  <c r="P192" i="1"/>
  <c r="C179" i="1"/>
  <c r="O126" i="1" l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G194" i="1" s="1"/>
  <c r="C180" i="1"/>
  <c r="P193" i="1"/>
  <c r="U193" i="1"/>
  <c r="R192" i="1"/>
  <c r="S192" i="1" s="1"/>
  <c r="T193" i="1"/>
  <c r="J207" i="1"/>
  <c r="O127" i="1" l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G195" i="1" s="1"/>
  <c r="J208" i="1"/>
  <c r="P194" i="1"/>
  <c r="R193" i="1"/>
  <c r="S193" i="1" s="1"/>
  <c r="U194" i="1"/>
  <c r="T194" i="1"/>
  <c r="C181" i="1"/>
  <c r="O128" i="1" l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S194" i="1" s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G197" i="1" s="1"/>
  <c r="R195" i="1"/>
  <c r="S195" i="1" s="1"/>
  <c r="U196" i="1"/>
  <c r="T196" i="1"/>
  <c r="J210" i="1"/>
  <c r="P196" i="1"/>
  <c r="C183" i="1"/>
  <c r="S183" i="1" s="1"/>
  <c r="O130" i="1" l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G198" i="1" s="1"/>
  <c r="R196" i="1"/>
  <c r="S196" i="1" s="1"/>
  <c r="U197" i="1"/>
  <c r="T197" i="1"/>
  <c r="J211" i="1"/>
  <c r="C184" i="1"/>
  <c r="P197" i="1"/>
  <c r="O131" i="1" l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G199" i="1" s="1"/>
  <c r="P198" i="1"/>
  <c r="J212" i="1"/>
  <c r="R197" i="1"/>
  <c r="T198" i="1"/>
  <c r="U198" i="1"/>
  <c r="C185" i="1"/>
  <c r="S185" i="1" s="1"/>
  <c r="O132" i="1" l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G200" i="1" s="1"/>
  <c r="P199" i="1"/>
  <c r="C186" i="1"/>
  <c r="J213" i="1"/>
  <c r="R198" i="1"/>
  <c r="S198" i="1" s="1"/>
  <c r="T199" i="1"/>
  <c r="U199" i="1"/>
  <c r="O133" i="1" l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G201" i="1" s="1"/>
  <c r="P200" i="1"/>
  <c r="C187" i="1"/>
  <c r="J214" i="1"/>
  <c r="R199" i="1"/>
  <c r="S199" i="1" s="1"/>
  <c r="T200" i="1"/>
  <c r="U200" i="1"/>
  <c r="O134" i="1" l="1"/>
  <c r="A203" i="1"/>
  <c r="D203" i="1" s="1"/>
  <c r="H136" i="1"/>
  <c r="I135" i="1"/>
  <c r="K136" i="1"/>
  <c r="L135" i="1"/>
  <c r="M135" i="1" s="1"/>
  <c r="N135" i="1" s="1"/>
  <c r="E201" i="1"/>
  <c r="F201" i="1" s="1"/>
  <c r="G202" i="1" s="1"/>
  <c r="C188" i="1"/>
  <c r="P201" i="1"/>
  <c r="J215" i="1"/>
  <c r="R200" i="1"/>
  <c r="S200" i="1" s="1"/>
  <c r="U201" i="1"/>
  <c r="T201" i="1"/>
  <c r="O135" i="1" l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G203" i="1" s="1"/>
  <c r="R201" i="1"/>
  <c r="S201" i="1" s="1"/>
  <c r="T202" i="1"/>
  <c r="U202" i="1"/>
  <c r="J216" i="1"/>
  <c r="P202" i="1"/>
  <c r="C189" i="1"/>
  <c r="O136" i="1" l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G204" i="1" s="1"/>
  <c r="R202" i="1"/>
  <c r="S202" i="1" s="1"/>
  <c r="U203" i="1"/>
  <c r="T203" i="1"/>
  <c r="J217" i="1"/>
  <c r="C190" i="1"/>
  <c r="P203" i="1"/>
  <c r="O137" i="1" l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G205" i="1" s="1"/>
  <c r="P204" i="1"/>
  <c r="R203" i="1"/>
  <c r="S203" i="1" s="1"/>
  <c r="U204" i="1"/>
  <c r="T204" i="1"/>
  <c r="J218" i="1"/>
  <c r="C191" i="1"/>
  <c r="O138" i="1" l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G206" i="1" s="1"/>
  <c r="R204" i="1"/>
  <c r="U205" i="1"/>
  <c r="T205" i="1"/>
  <c r="C192" i="1"/>
  <c r="P205" i="1"/>
  <c r="J219" i="1"/>
  <c r="O139" i="1" l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G207" i="1" s="1"/>
  <c r="C193" i="1"/>
  <c r="R205" i="1"/>
  <c r="U206" i="1"/>
  <c r="T206" i="1"/>
  <c r="J220" i="1"/>
  <c r="P206" i="1"/>
  <c r="O140" i="1" l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G208" i="1" s="1"/>
  <c r="C194" i="1"/>
  <c r="R206" i="1"/>
  <c r="T207" i="1"/>
  <c r="U207" i="1"/>
  <c r="J221" i="1"/>
  <c r="P207" i="1"/>
  <c r="O141" i="1" l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G209" i="1" s="1"/>
  <c r="R207" i="1"/>
  <c r="U208" i="1"/>
  <c r="T208" i="1"/>
  <c r="P208" i="1"/>
  <c r="J222" i="1"/>
  <c r="C195" i="1"/>
  <c r="O142" i="1" l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G210" i="1" s="1"/>
  <c r="R208" i="1"/>
  <c r="S208" i="1" s="1"/>
  <c r="U209" i="1"/>
  <c r="T209" i="1"/>
  <c r="J223" i="1"/>
  <c r="C196" i="1"/>
  <c r="P209" i="1"/>
  <c r="O143" i="1" l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G211" i="1" s="1"/>
  <c r="R209" i="1"/>
  <c r="S209" i="1" s="1"/>
  <c r="U210" i="1"/>
  <c r="T210" i="1"/>
  <c r="J224" i="1"/>
  <c r="P210" i="1"/>
  <c r="C197" i="1"/>
  <c r="S197" i="1" s="1"/>
  <c r="O144" i="1" l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G212" i="1" s="1"/>
  <c r="R210" i="1"/>
  <c r="S210" i="1" s="1"/>
  <c r="U211" i="1"/>
  <c r="T211" i="1"/>
  <c r="J225" i="1"/>
  <c r="C198" i="1"/>
  <c r="P211" i="1"/>
  <c r="O145" i="1" l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G214" i="1" s="1"/>
  <c r="C200" i="1"/>
  <c r="P213" i="1"/>
  <c r="J227" i="1"/>
  <c r="R212" i="1"/>
  <c r="S212" i="1" s="1"/>
  <c r="T213" i="1"/>
  <c r="U213" i="1"/>
  <c r="O147" i="1" l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G215" i="1" s="1"/>
  <c r="R213" i="1"/>
  <c r="T214" i="1"/>
  <c r="U214" i="1"/>
  <c r="J228" i="1"/>
  <c r="P214" i="1"/>
  <c r="C201" i="1"/>
  <c r="O148" i="1" l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G216" i="1" s="1"/>
  <c r="P215" i="1"/>
  <c r="J229" i="1"/>
  <c r="C202" i="1"/>
  <c r="R214" i="1"/>
  <c r="S214" i="1" s="1"/>
  <c r="T215" i="1"/>
  <c r="U215" i="1"/>
  <c r="O149" i="1" l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G217" i="1" s="1"/>
  <c r="R215" i="1"/>
  <c r="S215" i="1" s="1"/>
  <c r="U216" i="1"/>
  <c r="T216" i="1"/>
  <c r="J230" i="1"/>
  <c r="P216" i="1"/>
  <c r="C203" i="1"/>
  <c r="O150" i="1" l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G218" i="1" s="1"/>
  <c r="C204" i="1"/>
  <c r="S204" i="1" s="1"/>
  <c r="P217" i="1"/>
  <c r="J231" i="1"/>
  <c r="R216" i="1"/>
  <c r="S216" i="1" s="1"/>
  <c r="T217" i="1"/>
  <c r="U217" i="1"/>
  <c r="O151" i="1" l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G219" i="1" s="1"/>
  <c r="J232" i="1"/>
  <c r="P218" i="1"/>
  <c r="C205" i="1"/>
  <c r="S205" i="1" s="1"/>
  <c r="R217" i="1"/>
  <c r="S217" i="1" s="1"/>
  <c r="T218" i="1"/>
  <c r="U218" i="1"/>
  <c r="O152" i="1" l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G220" i="1" s="1"/>
  <c r="J233" i="1"/>
  <c r="P219" i="1"/>
  <c r="C206" i="1"/>
  <c r="S206" i="1" s="1"/>
  <c r="R218" i="1"/>
  <c r="U219" i="1"/>
  <c r="T219" i="1"/>
  <c r="O153" i="1" l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G221" i="1" s="1"/>
  <c r="J234" i="1"/>
  <c r="R219" i="1"/>
  <c r="T220" i="1"/>
  <c r="U220" i="1"/>
  <c r="C207" i="1"/>
  <c r="S207" i="1" s="1"/>
  <c r="P220" i="1"/>
  <c r="O154" i="1" l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G222" i="1" s="1"/>
  <c r="J235" i="1"/>
  <c r="R220" i="1"/>
  <c r="S220" i="1" s="1"/>
  <c r="T221" i="1"/>
  <c r="U221" i="1"/>
  <c r="P221" i="1"/>
  <c r="C208" i="1"/>
  <c r="O155" i="1" l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G223" i="1" s="1"/>
  <c r="R221" i="1"/>
  <c r="S221" i="1" s="1"/>
  <c r="T222" i="1"/>
  <c r="U222" i="1"/>
  <c r="J236" i="1"/>
  <c r="C209" i="1"/>
  <c r="P222" i="1"/>
  <c r="O156" i="1" l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G224" i="1" s="1"/>
  <c r="P223" i="1"/>
  <c r="C210" i="1"/>
  <c r="J237" i="1"/>
  <c r="R222" i="1"/>
  <c r="S222" i="1" s="1"/>
  <c r="U223" i="1"/>
  <c r="T223" i="1"/>
  <c r="O157" i="1" l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G225" i="1" s="1"/>
  <c r="J238" i="1"/>
  <c r="P224" i="1"/>
  <c r="C211" i="1"/>
  <c r="S211" i="1" s="1"/>
  <c r="R223" i="1"/>
  <c r="S223" i="1" s="1"/>
  <c r="U224" i="1"/>
  <c r="T224" i="1"/>
  <c r="O158" i="1" l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G226" i="1" s="1"/>
  <c r="P225" i="1"/>
  <c r="R224" i="1"/>
  <c r="U225" i="1"/>
  <c r="T225" i="1"/>
  <c r="C212" i="1"/>
  <c r="J239" i="1"/>
  <c r="O159" i="1" l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G227" i="1" s="1"/>
  <c r="R225" i="1"/>
  <c r="S225" i="1" s="1"/>
  <c r="U226" i="1"/>
  <c r="T226" i="1"/>
  <c r="J240" i="1"/>
  <c r="P226" i="1"/>
  <c r="C213" i="1"/>
  <c r="S213" i="1" s="1"/>
  <c r="O160" i="1" l="1"/>
  <c r="A229" i="1"/>
  <c r="D229" i="1" s="1"/>
  <c r="I161" i="1"/>
  <c r="H162" i="1"/>
  <c r="L161" i="1"/>
  <c r="M161" i="1" s="1"/>
  <c r="N161" i="1" s="1"/>
  <c r="K162" i="1"/>
  <c r="E227" i="1"/>
  <c r="F227" i="1" s="1"/>
  <c r="G228" i="1" s="1"/>
  <c r="J241" i="1"/>
  <c r="C214" i="1"/>
  <c r="P227" i="1"/>
  <c r="R226" i="1"/>
  <c r="S226" i="1" s="1"/>
  <c r="U227" i="1"/>
  <c r="T227" i="1"/>
  <c r="O161" i="1" l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G229" i="1" s="1"/>
  <c r="P228" i="1"/>
  <c r="C215" i="1"/>
  <c r="J242" i="1"/>
  <c r="R227" i="1"/>
  <c r="S227" i="1" s="1"/>
  <c r="U228" i="1"/>
  <c r="T228" i="1"/>
  <c r="O162" i="1" l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G230" i="1" s="1"/>
  <c r="U229" i="1"/>
  <c r="R228" i="1"/>
  <c r="S228" i="1" s="1"/>
  <c r="T229" i="1"/>
  <c r="J243" i="1"/>
  <c r="C216" i="1"/>
  <c r="P229" i="1"/>
  <c r="O163" i="1" l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G231" i="1" s="1"/>
  <c r="J244" i="1"/>
  <c r="P230" i="1"/>
  <c r="C217" i="1"/>
  <c r="T230" i="1"/>
  <c r="R229" i="1"/>
  <c r="U230" i="1"/>
  <c r="O164" i="1" l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G233" i="1" s="1"/>
  <c r="U232" i="1"/>
  <c r="R231" i="1"/>
  <c r="S231" i="1" s="1"/>
  <c r="T232" i="1"/>
  <c r="C219" i="1"/>
  <c r="S219" i="1" s="1"/>
  <c r="J246" i="1"/>
  <c r="P232" i="1"/>
  <c r="O166" i="1" l="1"/>
  <c r="A235" i="1"/>
  <c r="D235" i="1" s="1"/>
  <c r="H168" i="1"/>
  <c r="I167" i="1"/>
  <c r="K168" i="1"/>
  <c r="L167" i="1"/>
  <c r="M167" i="1" s="1"/>
  <c r="N167" i="1" s="1"/>
  <c r="E233" i="1"/>
  <c r="F233" i="1" s="1"/>
  <c r="G234" i="1" s="1"/>
  <c r="C220" i="1"/>
  <c r="P233" i="1"/>
  <c r="J247" i="1"/>
  <c r="U233" i="1"/>
  <c r="T233" i="1"/>
  <c r="R232" i="1"/>
  <c r="S232" i="1" s="1"/>
  <c r="O167" i="1" l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G235" i="1" s="1"/>
  <c r="P234" i="1"/>
  <c r="C221" i="1"/>
  <c r="J248" i="1"/>
  <c r="T234" i="1"/>
  <c r="R233" i="1"/>
  <c r="S233" i="1" s="1"/>
  <c r="U234" i="1"/>
  <c r="O168" i="1" l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G236" i="1" s="1"/>
  <c r="J249" i="1"/>
  <c r="T235" i="1"/>
  <c r="R234" i="1"/>
  <c r="U235" i="1"/>
  <c r="C222" i="1"/>
  <c r="P235" i="1"/>
  <c r="O169" i="1" l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G237" i="1" s="1"/>
  <c r="P236" i="1"/>
  <c r="T236" i="1"/>
  <c r="R235" i="1"/>
  <c r="S235" i="1" s="1"/>
  <c r="U236" i="1"/>
  <c r="C223" i="1"/>
  <c r="J250" i="1"/>
  <c r="O170" i="1" l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G238" i="1" s="1"/>
  <c r="J251" i="1"/>
  <c r="C224" i="1"/>
  <c r="S224" i="1" s="1"/>
  <c r="U237" i="1"/>
  <c r="T237" i="1"/>
  <c r="R236" i="1"/>
  <c r="P237" i="1"/>
  <c r="O171" i="1" l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G239" i="1" s="1"/>
  <c r="P238" i="1"/>
  <c r="C225" i="1"/>
  <c r="T238" i="1"/>
  <c r="R237" i="1"/>
  <c r="S237" i="1" s="1"/>
  <c r="U238" i="1"/>
  <c r="J252" i="1"/>
  <c r="O172" i="1" l="1"/>
  <c r="A241" i="1"/>
  <c r="D241" i="1" s="1"/>
  <c r="H174" i="1"/>
  <c r="I173" i="1"/>
  <c r="K174" i="1"/>
  <c r="L173" i="1"/>
  <c r="M173" i="1" s="1"/>
  <c r="N173" i="1" s="1"/>
  <c r="E239" i="1"/>
  <c r="F239" i="1" s="1"/>
  <c r="G240" i="1" s="1"/>
  <c r="C226" i="1"/>
  <c r="P239" i="1"/>
  <c r="J253" i="1"/>
  <c r="R238" i="1"/>
  <c r="U239" i="1"/>
  <c r="T239" i="1"/>
  <c r="O173" i="1" l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G241" i="1" s="1"/>
  <c r="J254" i="1"/>
  <c r="P240" i="1"/>
  <c r="T240" i="1"/>
  <c r="R239" i="1"/>
  <c r="U240" i="1"/>
  <c r="C227" i="1"/>
  <c r="O174" i="1" l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G243" i="1" s="1"/>
  <c r="P242" i="1"/>
  <c r="T242" i="1"/>
  <c r="R241" i="1"/>
  <c r="S241" i="1" s="1"/>
  <c r="U242" i="1"/>
  <c r="J256" i="1"/>
  <c r="C229" i="1"/>
  <c r="S229" i="1" s="1"/>
  <c r="O176" i="1" l="1"/>
  <c r="A245" i="1"/>
  <c r="D245" i="1" s="1"/>
  <c r="H178" i="1"/>
  <c r="I177" i="1"/>
  <c r="L177" i="1"/>
  <c r="M177" i="1" s="1"/>
  <c r="N177" i="1" s="1"/>
  <c r="K178" i="1"/>
  <c r="E243" i="1"/>
  <c r="F243" i="1" s="1"/>
  <c r="G244" i="1" s="1"/>
  <c r="J257" i="1"/>
  <c r="P243" i="1"/>
  <c r="C230" i="1"/>
  <c r="U243" i="1"/>
  <c r="R242" i="1"/>
  <c r="T243" i="1"/>
  <c r="O177" i="1" l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G245" i="1" s="1"/>
  <c r="J258" i="1"/>
  <c r="C231" i="1"/>
  <c r="P244" i="1"/>
  <c r="T244" i="1"/>
  <c r="R243" i="1"/>
  <c r="S243" i="1" s="1"/>
  <c r="U244" i="1"/>
  <c r="O178" i="1" l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G246" i="1" s="1"/>
  <c r="P245" i="1"/>
  <c r="C232" i="1"/>
  <c r="J259" i="1"/>
  <c r="U245" i="1"/>
  <c r="T245" i="1"/>
  <c r="R244" i="1"/>
  <c r="S244" i="1" s="1"/>
  <c r="O179" i="1" l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G247" i="1" s="1"/>
  <c r="J260" i="1"/>
  <c r="P246" i="1"/>
  <c r="C233" i="1"/>
  <c r="T246" i="1"/>
  <c r="R245" i="1"/>
  <c r="U246" i="1"/>
  <c r="O180" i="1" l="1"/>
  <c r="A249" i="1"/>
  <c r="D249" i="1" s="1"/>
  <c r="I181" i="1"/>
  <c r="H182" i="1"/>
  <c r="L181" i="1"/>
  <c r="M181" i="1" s="1"/>
  <c r="N181" i="1" s="1"/>
  <c r="K182" i="1"/>
  <c r="E247" i="1"/>
  <c r="F247" i="1" s="1"/>
  <c r="G248" i="1" s="1"/>
  <c r="P247" i="1"/>
  <c r="J261" i="1"/>
  <c r="C234" i="1"/>
  <c r="S234" i="1" s="1"/>
  <c r="T247" i="1"/>
  <c r="R246" i="1"/>
  <c r="U247" i="1"/>
  <c r="O181" i="1" l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G249" i="1" s="1"/>
  <c r="J262" i="1"/>
  <c r="P248" i="1"/>
  <c r="C235" i="1"/>
  <c r="R247" i="1"/>
  <c r="S247" i="1" s="1"/>
  <c r="T248" i="1"/>
  <c r="U248" i="1"/>
  <c r="O182" i="1" l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J263" i="1"/>
  <c r="R248" i="1"/>
  <c r="U249" i="1"/>
  <c r="T249" i="1"/>
  <c r="O183" i="1" l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G251" i="1" s="1"/>
  <c r="T250" i="1"/>
  <c r="R249" i="1"/>
  <c r="S249" i="1" s="1"/>
  <c r="U250" i="1"/>
  <c r="J264" i="1"/>
  <c r="P250" i="1"/>
  <c r="C237" i="1"/>
  <c r="O184" i="1" l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G252" i="1" s="1"/>
  <c r="T251" i="1"/>
  <c r="R250" i="1"/>
  <c r="S250" i="1" s="1"/>
  <c r="U251" i="1"/>
  <c r="J265" i="1"/>
  <c r="C238" i="1"/>
  <c r="S238" i="1" s="1"/>
  <c r="P251" i="1"/>
  <c r="O185" i="1" l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J266" i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R251" i="1"/>
  <c r="S251" i="1" s="1"/>
  <c r="U252" i="1"/>
  <c r="T252" i="1"/>
  <c r="J514" i="1" l="1"/>
  <c r="G253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G254" i="1" s="1"/>
  <c r="P253" i="1"/>
  <c r="U253" i="1"/>
  <c r="R252" i="1"/>
  <c r="S252" i="1" s="1"/>
  <c r="T253" i="1"/>
  <c r="C240" i="1"/>
  <c r="J515" i="1" l="1"/>
  <c r="O187" i="1"/>
  <c r="Q186" i="1"/>
  <c r="B186" i="1" s="1"/>
  <c r="A256" i="1"/>
  <c r="D256" i="1" s="1"/>
  <c r="K189" i="1"/>
  <c r="L188" i="1"/>
  <c r="M188" i="1" s="1"/>
  <c r="N188" i="1" s="1"/>
  <c r="H189" i="1"/>
  <c r="I188" i="1"/>
  <c r="E254" i="1"/>
  <c r="F254" i="1" s="1"/>
  <c r="G255" i="1" s="1"/>
  <c r="C241" i="1"/>
  <c r="P254" i="1"/>
  <c r="T254" i="1"/>
  <c r="R253" i="1"/>
  <c r="S253" i="1" s="1"/>
  <c r="U254" i="1"/>
  <c r="J516" i="1" l="1"/>
  <c r="O188" i="1"/>
  <c r="Q187" i="1"/>
  <c r="B187" i="1" s="1"/>
  <c r="A257" i="1"/>
  <c r="D25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S254" i="1" s="1"/>
  <c r="T255" i="1"/>
  <c r="C242" i="1"/>
  <c r="S242" i="1" s="1"/>
  <c r="G256" i="1" l="1"/>
  <c r="O189" i="1"/>
  <c r="Q188" i="1"/>
  <c r="B188" i="1" s="1"/>
  <c r="A258" i="1"/>
  <c r="D258" i="1" s="1"/>
  <c r="L190" i="1"/>
  <c r="M190" i="1" s="1"/>
  <c r="N190" i="1" s="1"/>
  <c r="K191" i="1"/>
  <c r="I190" i="1"/>
  <c r="H191" i="1"/>
  <c r="E256" i="1"/>
  <c r="F256" i="1" s="1"/>
  <c r="G257" i="1" s="1"/>
  <c r="R255" i="1"/>
  <c r="S255" i="1" s="1"/>
  <c r="U256" i="1"/>
  <c r="T256" i="1"/>
  <c r="C243" i="1"/>
  <c r="P256" i="1"/>
  <c r="O190" i="1" l="1"/>
  <c r="Q189" i="1"/>
  <c r="B189" i="1" s="1"/>
  <c r="A259" i="1"/>
  <c r="D259" i="1" s="1"/>
  <c r="H192" i="1"/>
  <c r="I191" i="1"/>
  <c r="L191" i="1"/>
  <c r="M191" i="1" s="1"/>
  <c r="N191" i="1" s="1"/>
  <c r="K192" i="1"/>
  <c r="E257" i="1"/>
  <c r="F257" i="1" s="1"/>
  <c r="G258" i="1" s="1"/>
  <c r="U257" i="1"/>
  <c r="R256" i="1"/>
  <c r="T257" i="1"/>
  <c r="P257" i="1"/>
  <c r="C244" i="1"/>
  <c r="O191" i="1" l="1"/>
  <c r="Q190" i="1"/>
  <c r="B190" i="1" s="1"/>
  <c r="A260" i="1"/>
  <c r="D260" i="1" s="1"/>
  <c r="L192" i="1"/>
  <c r="M192" i="1" s="1"/>
  <c r="N192" i="1" s="1"/>
  <c r="K193" i="1"/>
  <c r="I192" i="1"/>
  <c r="H193" i="1"/>
  <c r="E258" i="1"/>
  <c r="F258" i="1" s="1"/>
  <c r="G259" i="1" s="1"/>
  <c r="R257" i="1"/>
  <c r="S257" i="1" s="1"/>
  <c r="U258" i="1"/>
  <c r="T258" i="1"/>
  <c r="C245" i="1"/>
  <c r="S245" i="1" s="1"/>
  <c r="P258" i="1"/>
  <c r="O192" i="1" l="1"/>
  <c r="Q191" i="1"/>
  <c r="B191" i="1" s="1"/>
  <c r="A261" i="1"/>
  <c r="D261" i="1" s="1"/>
  <c r="H194" i="1"/>
  <c r="I193" i="1"/>
  <c r="K194" i="1"/>
  <c r="L193" i="1"/>
  <c r="M193" i="1" s="1"/>
  <c r="N193" i="1" s="1"/>
  <c r="E259" i="1"/>
  <c r="F259" i="1" s="1"/>
  <c r="G260" i="1" s="1"/>
  <c r="P259" i="1"/>
  <c r="C246" i="1"/>
  <c r="S246" i="1" s="1"/>
  <c r="U259" i="1"/>
  <c r="T259" i="1"/>
  <c r="R258" i="1"/>
  <c r="S258" i="1" s="1"/>
  <c r="O193" i="1" l="1"/>
  <c r="Q192" i="1"/>
  <c r="B192" i="1" s="1"/>
  <c r="A262" i="1"/>
  <c r="D262" i="1" s="1"/>
  <c r="K195" i="1"/>
  <c r="L194" i="1"/>
  <c r="M194" i="1" s="1"/>
  <c r="N194" i="1" s="1"/>
  <c r="H195" i="1"/>
  <c r="I194" i="1"/>
  <c r="E260" i="1"/>
  <c r="F260" i="1" s="1"/>
  <c r="G261" i="1" s="1"/>
  <c r="C247" i="1"/>
  <c r="P260" i="1"/>
  <c r="T260" i="1"/>
  <c r="R259" i="1"/>
  <c r="S259" i="1" s="1"/>
  <c r="U260" i="1"/>
  <c r="O194" i="1" l="1"/>
  <c r="Q193" i="1"/>
  <c r="B193" i="1" s="1"/>
  <c r="A263" i="1"/>
  <c r="D263" i="1" s="1"/>
  <c r="I195" i="1"/>
  <c r="H196" i="1"/>
  <c r="K196" i="1"/>
  <c r="L195" i="1"/>
  <c r="M195" i="1" s="1"/>
  <c r="N195" i="1" s="1"/>
  <c r="E261" i="1"/>
  <c r="F261" i="1" s="1"/>
  <c r="C248" i="1"/>
  <c r="S248" i="1" s="1"/>
  <c r="P261" i="1"/>
  <c r="U261" i="1"/>
  <c r="R260" i="1"/>
  <c r="T261" i="1"/>
  <c r="G262" i="1" l="1"/>
  <c r="O195" i="1"/>
  <c r="Q194" i="1"/>
  <c r="B194" i="1" s="1"/>
  <c r="A264" i="1"/>
  <c r="D264" i="1" s="1"/>
  <c r="K197" i="1"/>
  <c r="L196" i="1"/>
  <c r="M196" i="1" s="1"/>
  <c r="N196" i="1" s="1"/>
  <c r="I196" i="1"/>
  <c r="H197" i="1"/>
  <c r="E262" i="1"/>
  <c r="F262" i="1" s="1"/>
  <c r="G263" i="1" s="1"/>
  <c r="P262" i="1"/>
  <c r="C249" i="1"/>
  <c r="U262" i="1"/>
  <c r="R261" i="1"/>
  <c r="S261" i="1" s="1"/>
  <c r="T262" i="1"/>
  <c r="O196" i="1" l="1"/>
  <c r="Q195" i="1"/>
  <c r="B195" i="1" s="1"/>
  <c r="A265" i="1"/>
  <c r="D265" i="1" s="1"/>
  <c r="I197" i="1"/>
  <c r="H198" i="1"/>
  <c r="K198" i="1"/>
  <c r="L197" i="1"/>
  <c r="M197" i="1" s="1"/>
  <c r="N197" i="1" s="1"/>
  <c r="E263" i="1"/>
  <c r="F263" i="1" s="1"/>
  <c r="G264" i="1" s="1"/>
  <c r="T263" i="1"/>
  <c r="R262" i="1"/>
  <c r="S262" i="1" s="1"/>
  <c r="U263" i="1"/>
  <c r="C250" i="1"/>
  <c r="P263" i="1"/>
  <c r="O197" i="1" l="1"/>
  <c r="Q196" i="1"/>
  <c r="B196" i="1" s="1"/>
  <c r="A266" i="1"/>
  <c r="K199" i="1"/>
  <c r="L198" i="1"/>
  <c r="M198" i="1" s="1"/>
  <c r="N198" i="1" s="1"/>
  <c r="H199" i="1"/>
  <c r="I198" i="1"/>
  <c r="E264" i="1"/>
  <c r="F264" i="1" s="1"/>
  <c r="G265" i="1" s="1"/>
  <c r="U264" i="1"/>
  <c r="R263" i="1"/>
  <c r="S263" i="1" s="1"/>
  <c r="T264" i="1"/>
  <c r="C251" i="1"/>
  <c r="P264" i="1"/>
  <c r="D266" i="1" l="1"/>
  <c r="A267" i="1"/>
  <c r="O198" i="1"/>
  <c r="Q197" i="1"/>
  <c r="B197" i="1" s="1"/>
  <c r="H200" i="1"/>
  <c r="I199" i="1"/>
  <c r="L199" i="1"/>
  <c r="M199" i="1" s="1"/>
  <c r="N199" i="1" s="1"/>
  <c r="K200" i="1"/>
  <c r="F265" i="1"/>
  <c r="U265" i="1"/>
  <c r="R264" i="1"/>
  <c r="S264" i="1" s="1"/>
  <c r="T265" i="1"/>
  <c r="P265" i="1"/>
  <c r="C252" i="1"/>
  <c r="A268" i="1" l="1"/>
  <c r="D267" i="1"/>
  <c r="E267" i="1" s="1"/>
  <c r="F267" i="1" s="1"/>
  <c r="P267" i="1"/>
  <c r="G266" i="1"/>
  <c r="O199" i="1"/>
  <c r="Q198" i="1"/>
  <c r="B198" i="1" s="1"/>
  <c r="K201" i="1"/>
  <c r="L200" i="1"/>
  <c r="M200" i="1" s="1"/>
  <c r="N200" i="1" s="1"/>
  <c r="H201" i="1"/>
  <c r="I200" i="1"/>
  <c r="E266" i="1"/>
  <c r="F266" i="1" s="1"/>
  <c r="P266" i="1"/>
  <c r="C253" i="1"/>
  <c r="U266" i="1"/>
  <c r="T266" i="1"/>
  <c r="R265" i="1"/>
  <c r="U267" i="1" l="1"/>
  <c r="U268" i="1" s="1"/>
  <c r="T267" i="1"/>
  <c r="T268" i="1" s="1"/>
  <c r="R267" i="1"/>
  <c r="S267" i="1" s="1"/>
  <c r="D268" i="1"/>
  <c r="E268" i="1" s="1"/>
  <c r="F268" i="1" s="1"/>
  <c r="G269" i="1" s="1"/>
  <c r="A269" i="1"/>
  <c r="P268" i="1"/>
  <c r="G267" i="1"/>
  <c r="G268" i="1"/>
  <c r="O200" i="1"/>
  <c r="Q199" i="1"/>
  <c r="B199" i="1" s="1"/>
  <c r="H202" i="1"/>
  <c r="I201" i="1"/>
  <c r="L201" i="1"/>
  <c r="M201" i="1" s="1"/>
  <c r="N201" i="1" s="1"/>
  <c r="K202" i="1"/>
  <c r="R266" i="1"/>
  <c r="C254" i="1"/>
  <c r="R268" i="1" l="1"/>
  <c r="S268" i="1" s="1"/>
  <c r="T269" i="1"/>
  <c r="U269" i="1"/>
  <c r="P269" i="1"/>
  <c r="A270" i="1"/>
  <c r="D269" i="1"/>
  <c r="E269" i="1" s="1"/>
  <c r="F269" i="1" s="1"/>
  <c r="O201" i="1"/>
  <c r="Q200" i="1"/>
  <c r="B200" i="1" s="1"/>
  <c r="L202" i="1"/>
  <c r="M202" i="1" s="1"/>
  <c r="N202" i="1" s="1"/>
  <c r="K203" i="1"/>
  <c r="H203" i="1"/>
  <c r="I202" i="1"/>
  <c r="C255" i="1"/>
  <c r="G270" i="1" l="1"/>
  <c r="P270" i="1"/>
  <c r="D270" i="1"/>
  <c r="E270" i="1" s="1"/>
  <c r="F270" i="1" s="1"/>
  <c r="A271" i="1"/>
  <c r="R269" i="1"/>
  <c r="S269" i="1" s="1"/>
  <c r="T270" i="1"/>
  <c r="U270" i="1"/>
  <c r="O202" i="1"/>
  <c r="Q201" i="1"/>
  <c r="B201" i="1" s="1"/>
  <c r="I203" i="1"/>
  <c r="H204" i="1"/>
  <c r="L203" i="1"/>
  <c r="M203" i="1" s="1"/>
  <c r="N203" i="1" s="1"/>
  <c r="K204" i="1"/>
  <c r="C256" i="1"/>
  <c r="S256" i="1" s="1"/>
  <c r="U271" i="1" l="1"/>
  <c r="R270" i="1"/>
  <c r="S270" i="1" s="1"/>
  <c r="T271" i="1"/>
  <c r="G271" i="1"/>
  <c r="A272" i="1"/>
  <c r="P271" i="1"/>
  <c r="D271" i="1"/>
  <c r="E271" i="1" s="1"/>
  <c r="F271" i="1" s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C257" i="1"/>
  <c r="G272" i="1" l="1"/>
  <c r="R271" i="1"/>
  <c r="S271" i="1" s="1"/>
  <c r="T272" i="1"/>
  <c r="U272" i="1"/>
  <c r="A273" i="1"/>
  <c r="P272" i="1"/>
  <c r="D272" i="1"/>
  <c r="E272" i="1" s="1"/>
  <c r="F272" i="1" s="1"/>
  <c r="O204" i="1"/>
  <c r="I205" i="1"/>
  <c r="H206" i="1"/>
  <c r="L205" i="1"/>
  <c r="M205" i="1" s="1"/>
  <c r="N205" i="1" s="1"/>
  <c r="K206" i="1"/>
  <c r="C258" i="1"/>
  <c r="G273" i="1" l="1"/>
  <c r="U273" i="1"/>
  <c r="R272" i="1"/>
  <c r="S272" i="1" s="1"/>
  <c r="T273" i="1"/>
  <c r="D273" i="1"/>
  <c r="E273" i="1" s="1"/>
  <c r="F273" i="1" s="1"/>
  <c r="P273" i="1"/>
  <c r="A274" i="1"/>
  <c r="O205" i="1"/>
  <c r="Q204" i="1"/>
  <c r="B204" i="1" s="1"/>
  <c r="L206" i="1"/>
  <c r="M206" i="1" s="1"/>
  <c r="N206" i="1" s="1"/>
  <c r="K207" i="1"/>
  <c r="H207" i="1"/>
  <c r="I206" i="1"/>
  <c r="C259" i="1"/>
  <c r="G274" i="1" l="1"/>
  <c r="P274" i="1"/>
  <c r="A275" i="1"/>
  <c r="D274" i="1"/>
  <c r="E274" i="1" s="1"/>
  <c r="F274" i="1" s="1"/>
  <c r="U274" i="1"/>
  <c r="T274" i="1"/>
  <c r="R273" i="1"/>
  <c r="S273" i="1" s="1"/>
  <c r="O206" i="1"/>
  <c r="Q205" i="1"/>
  <c r="B205" i="1" s="1"/>
  <c r="H208" i="1"/>
  <c r="I207" i="1"/>
  <c r="K208" i="1"/>
  <c r="L207" i="1"/>
  <c r="M207" i="1" s="1"/>
  <c r="N207" i="1" s="1"/>
  <c r="C260" i="1"/>
  <c r="S260" i="1" s="1"/>
  <c r="G275" i="1" l="1"/>
  <c r="D275" i="1"/>
  <c r="E275" i="1" s="1"/>
  <c r="F275" i="1" s="1"/>
  <c r="P275" i="1"/>
  <c r="A276" i="1"/>
  <c r="U275" i="1"/>
  <c r="R274" i="1"/>
  <c r="S274" i="1" s="1"/>
  <c r="T275" i="1"/>
  <c r="O207" i="1"/>
  <c r="Q206" i="1"/>
  <c r="B206" i="1" s="1"/>
  <c r="L208" i="1"/>
  <c r="M208" i="1" s="1"/>
  <c r="N208" i="1" s="1"/>
  <c r="K209" i="1"/>
  <c r="H209" i="1"/>
  <c r="I208" i="1"/>
  <c r="C261" i="1"/>
  <c r="A277" i="1" l="1"/>
  <c r="P276" i="1"/>
  <c r="D276" i="1"/>
  <c r="E276" i="1" s="1"/>
  <c r="F276" i="1" s="1"/>
  <c r="U276" i="1"/>
  <c r="R275" i="1"/>
  <c r="S275" i="1" s="1"/>
  <c r="T276" i="1"/>
  <c r="G276" i="1"/>
  <c r="O208" i="1"/>
  <c r="Q207" i="1"/>
  <c r="B207" i="1" s="1"/>
  <c r="H210" i="1"/>
  <c r="I209" i="1"/>
  <c r="K210" i="1"/>
  <c r="L209" i="1"/>
  <c r="M209" i="1" s="1"/>
  <c r="N209" i="1" s="1"/>
  <c r="C262" i="1"/>
  <c r="U277" i="1" l="1"/>
  <c r="R276" i="1"/>
  <c r="S276" i="1" s="1"/>
  <c r="T277" i="1"/>
  <c r="P277" i="1"/>
  <c r="D277" i="1"/>
  <c r="E277" i="1" s="1"/>
  <c r="F277" i="1" s="1"/>
  <c r="G278" i="1" s="1"/>
  <c r="A278" i="1"/>
  <c r="G277" i="1"/>
  <c r="O209" i="1"/>
  <c r="Q208" i="1"/>
  <c r="B208" i="1" s="1"/>
  <c r="K211" i="1"/>
  <c r="L210" i="1"/>
  <c r="M210" i="1" s="1"/>
  <c r="N210" i="1" s="1"/>
  <c r="H211" i="1"/>
  <c r="I210" i="1"/>
  <c r="C263" i="1"/>
  <c r="T278" i="1" l="1"/>
  <c r="U278" i="1"/>
  <c r="R277" i="1"/>
  <c r="S277" i="1" s="1"/>
  <c r="P278" i="1"/>
  <c r="A279" i="1"/>
  <c r="D278" i="1"/>
  <c r="E278" i="1" s="1"/>
  <c r="F278" i="1" s="1"/>
  <c r="G279" i="1" s="1"/>
  <c r="O210" i="1"/>
  <c r="Q209" i="1"/>
  <c r="B209" i="1" s="1"/>
  <c r="H212" i="1"/>
  <c r="I211" i="1"/>
  <c r="L211" i="1"/>
  <c r="M211" i="1" s="1"/>
  <c r="N211" i="1" s="1"/>
  <c r="K212" i="1"/>
  <c r="C264" i="1"/>
  <c r="D279" i="1" l="1"/>
  <c r="E279" i="1" s="1"/>
  <c r="F279" i="1" s="1"/>
  <c r="G280" i="1" s="1"/>
  <c r="P279" i="1"/>
  <c r="A280" i="1"/>
  <c r="U279" i="1"/>
  <c r="R278" i="1"/>
  <c r="S278" i="1" s="1"/>
  <c r="T279" i="1"/>
  <c r="O211" i="1"/>
  <c r="Q210" i="1"/>
  <c r="B210" i="1" s="1"/>
  <c r="K213" i="1"/>
  <c r="L212" i="1"/>
  <c r="M212" i="1" s="1"/>
  <c r="N212" i="1" s="1"/>
  <c r="H213" i="1"/>
  <c r="I212" i="1"/>
  <c r="C265" i="1"/>
  <c r="S265" i="1" s="1"/>
  <c r="U280" i="1" l="1"/>
  <c r="R279" i="1"/>
  <c r="S279" i="1" s="1"/>
  <c r="T280" i="1"/>
  <c r="D280" i="1"/>
  <c r="E280" i="1" s="1"/>
  <c r="F280" i="1" s="1"/>
  <c r="G281" i="1" s="1"/>
  <c r="A281" i="1"/>
  <c r="P280" i="1"/>
  <c r="O212" i="1"/>
  <c r="Q211" i="1"/>
  <c r="B211" i="1" s="1"/>
  <c r="I213" i="1"/>
  <c r="H214" i="1"/>
  <c r="K214" i="1"/>
  <c r="L213" i="1"/>
  <c r="M213" i="1" s="1"/>
  <c r="N213" i="1" s="1"/>
  <c r="C266" i="1"/>
  <c r="S266" i="1" l="1"/>
  <c r="C267" i="1" s="1"/>
  <c r="U281" i="1"/>
  <c r="R280" i="1"/>
  <c r="S280" i="1" s="1"/>
  <c r="T281" i="1"/>
  <c r="A282" i="1"/>
  <c r="D281" i="1"/>
  <c r="E281" i="1" s="1"/>
  <c r="F281" i="1" s="1"/>
  <c r="G282" i="1" s="1"/>
  <c r="P281" i="1"/>
  <c r="O213" i="1"/>
  <c r="Q212" i="1"/>
  <c r="B212" i="1" s="1"/>
  <c r="K215" i="1"/>
  <c r="L214" i="1"/>
  <c r="M214" i="1" s="1"/>
  <c r="N214" i="1" s="1"/>
  <c r="I214" i="1"/>
  <c r="H215" i="1"/>
  <c r="C268" i="1" l="1"/>
  <c r="C269" i="1" s="1"/>
  <c r="P282" i="1"/>
  <c r="A283" i="1"/>
  <c r="D282" i="1"/>
  <c r="E282" i="1" s="1"/>
  <c r="F282" i="1" s="1"/>
  <c r="G283" i="1" s="1"/>
  <c r="U282" i="1"/>
  <c r="R281" i="1"/>
  <c r="S281" i="1" s="1"/>
  <c r="T282" i="1"/>
  <c r="O214" i="1"/>
  <c r="Q213" i="1"/>
  <c r="B213" i="1" s="1"/>
  <c r="I215" i="1"/>
  <c r="H216" i="1"/>
  <c r="L215" i="1"/>
  <c r="M215" i="1" s="1"/>
  <c r="N215" i="1" s="1"/>
  <c r="K216" i="1"/>
  <c r="R282" i="1" l="1"/>
  <c r="S282" i="1" s="1"/>
  <c r="T283" i="1"/>
  <c r="U283" i="1"/>
  <c r="D283" i="1"/>
  <c r="E283" i="1" s="1"/>
  <c r="F283" i="1" s="1"/>
  <c r="G284" i="1" s="1"/>
  <c r="P283" i="1"/>
  <c r="A284" i="1"/>
  <c r="C270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U284" i="1" l="1"/>
  <c r="R283" i="1"/>
  <c r="S283" i="1" s="1"/>
  <c r="T284" i="1"/>
  <c r="C271" i="1"/>
  <c r="A285" i="1"/>
  <c r="P284" i="1"/>
  <c r="D284" i="1"/>
  <c r="E284" i="1" s="1"/>
  <c r="F284" i="1" s="1"/>
  <c r="G285" i="1" s="1"/>
  <c r="O216" i="1"/>
  <c r="L217" i="1"/>
  <c r="M217" i="1" s="1"/>
  <c r="N217" i="1" s="1"/>
  <c r="K218" i="1"/>
  <c r="I217" i="1"/>
  <c r="H218" i="1"/>
  <c r="P285" i="1" l="1"/>
  <c r="A286" i="1"/>
  <c r="D285" i="1"/>
  <c r="E285" i="1" s="1"/>
  <c r="F285" i="1" s="1"/>
  <c r="G286" i="1" s="1"/>
  <c r="C272" i="1"/>
  <c r="T285" i="1"/>
  <c r="R284" i="1"/>
  <c r="S284" i="1" s="1"/>
  <c r="U285" i="1"/>
  <c r="O217" i="1"/>
  <c r="Q216" i="1"/>
  <c r="B216" i="1" s="1"/>
  <c r="I218" i="1"/>
  <c r="H219" i="1"/>
  <c r="L218" i="1"/>
  <c r="M218" i="1" s="1"/>
  <c r="N218" i="1" s="1"/>
  <c r="K219" i="1"/>
  <c r="A287" i="1" l="1"/>
  <c r="D286" i="1"/>
  <c r="E286" i="1" s="1"/>
  <c r="F286" i="1" s="1"/>
  <c r="G287" i="1" s="1"/>
  <c r="P286" i="1"/>
  <c r="C273" i="1"/>
  <c r="U286" i="1"/>
  <c r="R285" i="1"/>
  <c r="S285" i="1" s="1"/>
  <c r="T286" i="1"/>
  <c r="O218" i="1"/>
  <c r="Q217" i="1"/>
  <c r="B217" i="1" s="1"/>
  <c r="L219" i="1"/>
  <c r="M219" i="1" s="1"/>
  <c r="N219" i="1" s="1"/>
  <c r="K220" i="1"/>
  <c r="I219" i="1"/>
  <c r="H220" i="1"/>
  <c r="C274" i="1" l="1"/>
  <c r="U287" i="1"/>
  <c r="R286" i="1"/>
  <c r="S286" i="1" s="1"/>
  <c r="T287" i="1"/>
  <c r="D287" i="1"/>
  <c r="E287" i="1" s="1"/>
  <c r="F287" i="1" s="1"/>
  <c r="G288" i="1" s="1"/>
  <c r="P287" i="1"/>
  <c r="A288" i="1"/>
  <c r="O219" i="1"/>
  <c r="Q218" i="1"/>
  <c r="B218" i="1" s="1"/>
  <c r="H221" i="1"/>
  <c r="I220" i="1"/>
  <c r="L220" i="1"/>
  <c r="M220" i="1" s="1"/>
  <c r="N220" i="1" s="1"/>
  <c r="K221" i="1"/>
  <c r="A289" i="1" l="1"/>
  <c r="D288" i="1"/>
  <c r="E288" i="1" s="1"/>
  <c r="F288" i="1" s="1"/>
  <c r="G289" i="1" s="1"/>
  <c r="P288" i="1"/>
  <c r="T288" i="1"/>
  <c r="U288" i="1"/>
  <c r="R287" i="1"/>
  <c r="S287" i="1" s="1"/>
  <c r="C275" i="1"/>
  <c r="O220" i="1"/>
  <c r="Q219" i="1"/>
  <c r="B219" i="1" s="1"/>
  <c r="L221" i="1"/>
  <c r="M221" i="1" s="1"/>
  <c r="N221" i="1" s="1"/>
  <c r="K222" i="1"/>
  <c r="H222" i="1"/>
  <c r="I221" i="1"/>
  <c r="U289" i="1" l="1"/>
  <c r="T289" i="1"/>
  <c r="R288" i="1"/>
  <c r="S288" i="1" s="1"/>
  <c r="P289" i="1"/>
  <c r="D289" i="1"/>
  <c r="E289" i="1" s="1"/>
  <c r="F289" i="1" s="1"/>
  <c r="G290" i="1" s="1"/>
  <c r="A290" i="1"/>
  <c r="C276" i="1"/>
  <c r="O221" i="1"/>
  <c r="Q220" i="1"/>
  <c r="B220" i="1" s="1"/>
  <c r="I222" i="1"/>
  <c r="H223" i="1"/>
  <c r="K223" i="1"/>
  <c r="L222" i="1"/>
  <c r="M222" i="1" s="1"/>
  <c r="N222" i="1" s="1"/>
  <c r="U290" i="1" l="1"/>
  <c r="R289" i="1"/>
  <c r="S289" i="1" s="1"/>
  <c r="T290" i="1"/>
  <c r="C277" i="1"/>
  <c r="D290" i="1"/>
  <c r="E290" i="1" s="1"/>
  <c r="F290" i="1" s="1"/>
  <c r="G291" i="1" s="1"/>
  <c r="A291" i="1"/>
  <c r="P290" i="1"/>
  <c r="O222" i="1"/>
  <c r="Q221" i="1"/>
  <c r="B221" i="1" s="1"/>
  <c r="L223" i="1"/>
  <c r="M223" i="1" s="1"/>
  <c r="N223" i="1" s="1"/>
  <c r="K224" i="1"/>
  <c r="H224" i="1"/>
  <c r="I223" i="1"/>
  <c r="U291" i="1" l="1"/>
  <c r="T291" i="1"/>
  <c r="R290" i="1"/>
  <c r="S290" i="1" s="1"/>
  <c r="C278" i="1"/>
  <c r="P291" i="1"/>
  <c r="A292" i="1"/>
  <c r="D291" i="1"/>
  <c r="E291" i="1" s="1"/>
  <c r="F291" i="1" s="1"/>
  <c r="G292" i="1" s="1"/>
  <c r="O223" i="1"/>
  <c r="Q222" i="1"/>
  <c r="B222" i="1" s="1"/>
  <c r="I224" i="1"/>
  <c r="H225" i="1"/>
  <c r="L224" i="1"/>
  <c r="M224" i="1" s="1"/>
  <c r="N224" i="1" s="1"/>
  <c r="K225" i="1"/>
  <c r="R291" i="1" l="1"/>
  <c r="S291" i="1" s="1"/>
  <c r="T292" i="1"/>
  <c r="U292" i="1"/>
  <c r="P292" i="1"/>
  <c r="D292" i="1"/>
  <c r="E292" i="1" s="1"/>
  <c r="F292" i="1" s="1"/>
  <c r="G293" i="1" s="1"/>
  <c r="A293" i="1"/>
  <c r="C279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U293" i="1" l="1"/>
  <c r="R292" i="1"/>
  <c r="S292" i="1" s="1"/>
  <c r="T293" i="1"/>
  <c r="C280" i="1"/>
  <c r="A294" i="1"/>
  <c r="D293" i="1"/>
  <c r="E293" i="1" s="1"/>
  <c r="F293" i="1" s="1"/>
  <c r="G294" i="1" s="1"/>
  <c r="P293" i="1"/>
  <c r="O225" i="1"/>
  <c r="I226" i="1"/>
  <c r="H227" i="1"/>
  <c r="L226" i="1"/>
  <c r="M226" i="1" s="1"/>
  <c r="N226" i="1" s="1"/>
  <c r="K227" i="1"/>
  <c r="C281" i="1" l="1"/>
  <c r="U294" i="1"/>
  <c r="R293" i="1"/>
  <c r="S293" i="1" s="1"/>
  <c r="T294" i="1"/>
  <c r="P294" i="1"/>
  <c r="A295" i="1"/>
  <c r="D294" i="1"/>
  <c r="E294" i="1" s="1"/>
  <c r="F294" i="1" s="1"/>
  <c r="G295" i="1" s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T295" i="1" l="1"/>
  <c r="U295" i="1"/>
  <c r="R294" i="1"/>
  <c r="S294" i="1" s="1"/>
  <c r="C282" i="1"/>
  <c r="P295" i="1"/>
  <c r="D295" i="1"/>
  <c r="E295" i="1" s="1"/>
  <c r="F295" i="1" s="1"/>
  <c r="G296" i="1" s="1"/>
  <c r="A296" i="1"/>
  <c r="O227" i="1"/>
  <c r="I228" i="1"/>
  <c r="H229" i="1"/>
  <c r="L228" i="1"/>
  <c r="M228" i="1" s="1"/>
  <c r="N228" i="1" s="1"/>
  <c r="K229" i="1"/>
  <c r="C283" i="1" l="1"/>
  <c r="A297" i="1"/>
  <c r="P296" i="1"/>
  <c r="D296" i="1"/>
  <c r="E296" i="1" s="1"/>
  <c r="F296" i="1" s="1"/>
  <c r="G297" i="1" s="1"/>
  <c r="R295" i="1"/>
  <c r="S295" i="1" s="1"/>
  <c r="U296" i="1"/>
  <c r="T29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P297" i="1" l="1"/>
  <c r="D297" i="1"/>
  <c r="E297" i="1" s="1"/>
  <c r="F297" i="1" s="1"/>
  <c r="G298" i="1" s="1"/>
  <c r="A298" i="1"/>
  <c r="C284" i="1"/>
  <c r="U297" i="1"/>
  <c r="R296" i="1"/>
  <c r="S296" i="1" s="1"/>
  <c r="T297" i="1"/>
  <c r="O229" i="1"/>
  <c r="I230" i="1"/>
  <c r="H231" i="1"/>
  <c r="L230" i="1"/>
  <c r="M230" i="1" s="1"/>
  <c r="N230" i="1" s="1"/>
  <c r="K231" i="1"/>
  <c r="D298" i="1" l="1"/>
  <c r="E298" i="1" s="1"/>
  <c r="F298" i="1" s="1"/>
  <c r="G299" i="1" s="1"/>
  <c r="P298" i="1"/>
  <c r="A299" i="1"/>
  <c r="U298" i="1"/>
  <c r="R297" i="1"/>
  <c r="S297" i="1" s="1"/>
  <c r="T298" i="1"/>
  <c r="C285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C286" i="1" l="1"/>
  <c r="P299" i="1"/>
  <c r="A300" i="1"/>
  <c r="D299" i="1"/>
  <c r="E299" i="1" s="1"/>
  <c r="F299" i="1" s="1"/>
  <c r="G300" i="1" s="1"/>
  <c r="T299" i="1"/>
  <c r="U299" i="1"/>
  <c r="R298" i="1"/>
  <c r="S298" i="1" s="1"/>
  <c r="O231" i="1"/>
  <c r="I232" i="1"/>
  <c r="H233" i="1"/>
  <c r="K233" i="1"/>
  <c r="L232" i="1"/>
  <c r="M232" i="1" s="1"/>
  <c r="N232" i="1" s="1"/>
  <c r="U300" i="1" l="1"/>
  <c r="R299" i="1"/>
  <c r="S299" i="1" s="1"/>
  <c r="T300" i="1"/>
  <c r="C287" i="1"/>
  <c r="A301" i="1"/>
  <c r="D300" i="1"/>
  <c r="E300" i="1" s="1"/>
  <c r="F300" i="1" s="1"/>
  <c r="G301" i="1" s="1"/>
  <c r="P30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U301" i="1" l="1"/>
  <c r="R300" i="1"/>
  <c r="S300" i="1" s="1"/>
  <c r="T301" i="1"/>
  <c r="A302" i="1"/>
  <c r="P301" i="1"/>
  <c r="D301" i="1"/>
  <c r="E301" i="1" s="1"/>
  <c r="F301" i="1" s="1"/>
  <c r="G302" i="1" s="1"/>
  <c r="C288" i="1"/>
  <c r="O233" i="1"/>
  <c r="I234" i="1"/>
  <c r="H235" i="1"/>
  <c r="L234" i="1"/>
  <c r="M234" i="1" s="1"/>
  <c r="N234" i="1" s="1"/>
  <c r="K235" i="1"/>
  <c r="C289" i="1" l="1"/>
  <c r="T302" i="1"/>
  <c r="U302" i="1"/>
  <c r="R301" i="1"/>
  <c r="S301" i="1" s="1"/>
  <c r="P302" i="1"/>
  <c r="D302" i="1"/>
  <c r="E302" i="1" s="1"/>
  <c r="F302" i="1" s="1"/>
  <c r="G303" i="1" s="1"/>
  <c r="A303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R302" i="1" l="1"/>
  <c r="S302" i="1" s="1"/>
  <c r="T303" i="1"/>
  <c r="U303" i="1"/>
  <c r="D303" i="1"/>
  <c r="E303" i="1" s="1"/>
  <c r="F303" i="1" s="1"/>
  <c r="G304" i="1" s="1"/>
  <c r="P303" i="1"/>
  <c r="A304" i="1"/>
  <c r="C290" i="1"/>
  <c r="O235" i="1"/>
  <c r="K237" i="1"/>
  <c r="L236" i="1"/>
  <c r="M236" i="1" s="1"/>
  <c r="N236" i="1" s="1"/>
  <c r="I236" i="1"/>
  <c r="H237" i="1"/>
  <c r="C291" i="1" l="1"/>
  <c r="D304" i="1"/>
  <c r="E304" i="1" s="1"/>
  <c r="F304" i="1" s="1"/>
  <c r="G305" i="1" s="1"/>
  <c r="P304" i="1"/>
  <c r="A305" i="1"/>
  <c r="R303" i="1"/>
  <c r="S303" i="1" s="1"/>
  <c r="U304" i="1"/>
  <c r="T304" i="1"/>
  <c r="O236" i="1"/>
  <c r="Q235" i="1"/>
  <c r="B235" i="1" s="1"/>
  <c r="H238" i="1"/>
  <c r="I237" i="1"/>
  <c r="L237" i="1"/>
  <c r="M237" i="1" s="1"/>
  <c r="N237" i="1" s="1"/>
  <c r="K238" i="1"/>
  <c r="A306" i="1" l="1"/>
  <c r="D305" i="1"/>
  <c r="E305" i="1" s="1"/>
  <c r="F305" i="1" s="1"/>
  <c r="G306" i="1" s="1"/>
  <c r="P305" i="1"/>
  <c r="T305" i="1"/>
  <c r="R304" i="1"/>
  <c r="S304" i="1" s="1"/>
  <c r="U305" i="1"/>
  <c r="C292" i="1"/>
  <c r="O237" i="1"/>
  <c r="Q236" i="1"/>
  <c r="B236" i="1" s="1"/>
  <c r="L238" i="1"/>
  <c r="M238" i="1" s="1"/>
  <c r="N238" i="1" s="1"/>
  <c r="K239" i="1"/>
  <c r="I238" i="1"/>
  <c r="H239" i="1"/>
  <c r="C293" i="1" l="1"/>
  <c r="T306" i="1"/>
  <c r="U306" i="1"/>
  <c r="R305" i="1"/>
  <c r="S305" i="1" s="1"/>
  <c r="D306" i="1"/>
  <c r="E306" i="1" s="1"/>
  <c r="F306" i="1" s="1"/>
  <c r="G307" i="1" s="1"/>
  <c r="P306" i="1"/>
  <c r="A307" i="1"/>
  <c r="O238" i="1"/>
  <c r="Q237" i="1"/>
  <c r="B237" i="1" s="1"/>
  <c r="H240" i="1"/>
  <c r="I239" i="1"/>
  <c r="L239" i="1"/>
  <c r="M239" i="1" s="1"/>
  <c r="N239" i="1" s="1"/>
  <c r="K240" i="1"/>
  <c r="P307" i="1" l="1"/>
  <c r="A308" i="1"/>
  <c r="D307" i="1"/>
  <c r="E307" i="1" s="1"/>
  <c r="F307" i="1" s="1"/>
  <c r="G308" i="1" s="1"/>
  <c r="U307" i="1"/>
  <c r="R306" i="1"/>
  <c r="S306" i="1" s="1"/>
  <c r="T307" i="1"/>
  <c r="C294" i="1"/>
  <c r="O239" i="1"/>
  <c r="Q238" i="1"/>
  <c r="B238" i="1" s="1"/>
  <c r="L240" i="1"/>
  <c r="M240" i="1" s="1"/>
  <c r="N240" i="1" s="1"/>
  <c r="K241" i="1"/>
  <c r="I240" i="1"/>
  <c r="H241" i="1"/>
  <c r="T308" i="1" l="1"/>
  <c r="U308" i="1"/>
  <c r="R307" i="1"/>
  <c r="S307" i="1" s="1"/>
  <c r="C295" i="1"/>
  <c r="P308" i="1"/>
  <c r="A309" i="1"/>
  <c r="D308" i="1"/>
  <c r="E308" i="1" s="1"/>
  <c r="F308" i="1" s="1"/>
  <c r="G309" i="1" s="1"/>
  <c r="O240" i="1"/>
  <c r="Q239" i="1"/>
  <c r="B239" i="1" s="1"/>
  <c r="H242" i="1"/>
  <c r="I241" i="1"/>
  <c r="L241" i="1"/>
  <c r="M241" i="1" s="1"/>
  <c r="N241" i="1" s="1"/>
  <c r="K242" i="1"/>
  <c r="C296" i="1" l="1"/>
  <c r="P309" i="1"/>
  <c r="A310" i="1"/>
  <c r="D309" i="1"/>
  <c r="E309" i="1" s="1"/>
  <c r="F309" i="1" s="1"/>
  <c r="G310" i="1" s="1"/>
  <c r="U309" i="1"/>
  <c r="T309" i="1"/>
  <c r="R308" i="1"/>
  <c r="S308" i="1" s="1"/>
  <c r="O241" i="1"/>
  <c r="Q240" i="1"/>
  <c r="B240" i="1" s="1"/>
  <c r="L242" i="1"/>
  <c r="M242" i="1" s="1"/>
  <c r="N242" i="1" s="1"/>
  <c r="K243" i="1"/>
  <c r="I242" i="1"/>
  <c r="H243" i="1"/>
  <c r="R309" i="1" l="1"/>
  <c r="S309" i="1" s="1"/>
  <c r="U310" i="1"/>
  <c r="T310" i="1"/>
  <c r="P310" i="1"/>
  <c r="A311" i="1"/>
  <c r="D310" i="1"/>
  <c r="E310" i="1" s="1"/>
  <c r="F310" i="1" s="1"/>
  <c r="G311" i="1" s="1"/>
  <c r="C297" i="1"/>
  <c r="O242" i="1"/>
  <c r="Q241" i="1"/>
  <c r="B241" i="1" s="1"/>
  <c r="I243" i="1"/>
  <c r="H244" i="1"/>
  <c r="L243" i="1"/>
  <c r="M243" i="1" s="1"/>
  <c r="N243" i="1" s="1"/>
  <c r="K244" i="1"/>
  <c r="D311" i="1" l="1"/>
  <c r="E311" i="1" s="1"/>
  <c r="F311" i="1" s="1"/>
  <c r="G312" i="1" s="1"/>
  <c r="P311" i="1"/>
  <c r="A312" i="1"/>
  <c r="C298" i="1"/>
  <c r="R310" i="1"/>
  <c r="S310" i="1" s="1"/>
  <c r="T311" i="1"/>
  <c r="U31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C299" i="1" l="1"/>
  <c r="A313" i="1"/>
  <c r="D312" i="1"/>
  <c r="E312" i="1" s="1"/>
  <c r="F312" i="1" s="1"/>
  <c r="G313" i="1" s="1"/>
  <c r="P312" i="1"/>
  <c r="U312" i="1"/>
  <c r="R311" i="1"/>
  <c r="S311" i="1" s="1"/>
  <c r="T312" i="1"/>
  <c r="O244" i="1"/>
  <c r="I245" i="1"/>
  <c r="H246" i="1"/>
  <c r="L245" i="1"/>
  <c r="M245" i="1" s="1"/>
  <c r="N245" i="1" s="1"/>
  <c r="K246" i="1"/>
  <c r="P313" i="1" l="1"/>
  <c r="A314" i="1"/>
  <c r="D313" i="1"/>
  <c r="E313" i="1" s="1"/>
  <c r="F313" i="1" s="1"/>
  <c r="G314" i="1" s="1"/>
  <c r="C300" i="1"/>
  <c r="U313" i="1"/>
  <c r="R312" i="1"/>
  <c r="S312" i="1" s="1"/>
  <c r="T31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D314" i="1" l="1"/>
  <c r="E314" i="1" s="1"/>
  <c r="F314" i="1" s="1"/>
  <c r="G315" i="1" s="1"/>
  <c r="P314" i="1"/>
  <c r="A315" i="1"/>
  <c r="U314" i="1"/>
  <c r="T314" i="1"/>
  <c r="R313" i="1"/>
  <c r="S313" i="1" s="1"/>
  <c r="C301" i="1"/>
  <c r="O246" i="1"/>
  <c r="H248" i="1"/>
  <c r="I247" i="1"/>
  <c r="L247" i="1"/>
  <c r="M247" i="1" s="1"/>
  <c r="N247" i="1" s="1"/>
  <c r="K248" i="1"/>
  <c r="C302" i="1" l="1"/>
  <c r="D315" i="1"/>
  <c r="E315" i="1" s="1"/>
  <c r="F315" i="1" s="1"/>
  <c r="G316" i="1" s="1"/>
  <c r="P315" i="1"/>
  <c r="A316" i="1"/>
  <c r="U315" i="1"/>
  <c r="R314" i="1"/>
  <c r="S314" i="1" s="1"/>
  <c r="T315" i="1"/>
  <c r="O247" i="1"/>
  <c r="Q246" i="1"/>
  <c r="B246" i="1" s="1"/>
  <c r="L248" i="1"/>
  <c r="M248" i="1" s="1"/>
  <c r="N248" i="1" s="1"/>
  <c r="K249" i="1"/>
  <c r="I248" i="1"/>
  <c r="H249" i="1"/>
  <c r="U316" i="1" l="1"/>
  <c r="R315" i="1"/>
  <c r="S315" i="1" s="1"/>
  <c r="T316" i="1"/>
  <c r="C303" i="1"/>
  <c r="D316" i="1"/>
  <c r="E316" i="1" s="1"/>
  <c r="F316" i="1" s="1"/>
  <c r="G317" i="1" s="1"/>
  <c r="P316" i="1"/>
  <c r="A317" i="1"/>
  <c r="O248" i="1"/>
  <c r="Q247" i="1"/>
  <c r="B247" i="1" s="1"/>
  <c r="H250" i="1"/>
  <c r="I249" i="1"/>
  <c r="L249" i="1"/>
  <c r="M249" i="1" s="1"/>
  <c r="N249" i="1" s="1"/>
  <c r="K250" i="1"/>
  <c r="P317" i="1" l="1"/>
  <c r="A318" i="1"/>
  <c r="D317" i="1"/>
  <c r="E317" i="1" s="1"/>
  <c r="F317" i="1" s="1"/>
  <c r="G318" i="1" s="1"/>
  <c r="R316" i="1"/>
  <c r="S316" i="1" s="1"/>
  <c r="T317" i="1"/>
  <c r="U317" i="1"/>
  <c r="C304" i="1"/>
  <c r="O249" i="1"/>
  <c r="Q248" i="1"/>
  <c r="B248" i="1" s="1"/>
  <c r="K251" i="1"/>
  <c r="L250" i="1"/>
  <c r="M250" i="1" s="1"/>
  <c r="N250" i="1" s="1"/>
  <c r="I250" i="1"/>
  <c r="H251" i="1"/>
  <c r="C305" i="1" l="1"/>
  <c r="D318" i="1"/>
  <c r="E318" i="1" s="1"/>
  <c r="F318" i="1" s="1"/>
  <c r="G319" i="1" s="1"/>
  <c r="P318" i="1"/>
  <c r="A319" i="1"/>
  <c r="U318" i="1"/>
  <c r="R317" i="1"/>
  <c r="S317" i="1" s="1"/>
  <c r="T318" i="1"/>
  <c r="O250" i="1"/>
  <c r="Q249" i="1"/>
  <c r="B249" i="1" s="1"/>
  <c r="I251" i="1"/>
  <c r="H252" i="1"/>
  <c r="L251" i="1"/>
  <c r="M251" i="1" s="1"/>
  <c r="N251" i="1" s="1"/>
  <c r="K252" i="1"/>
  <c r="T319" i="1" l="1"/>
  <c r="U319" i="1"/>
  <c r="R318" i="1"/>
  <c r="S318" i="1" s="1"/>
  <c r="P319" i="1"/>
  <c r="A320" i="1"/>
  <c r="D319" i="1"/>
  <c r="E319" i="1" s="1"/>
  <c r="F319" i="1" s="1"/>
  <c r="G320" i="1" s="1"/>
  <c r="C306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C307" i="1" l="1"/>
  <c r="P320" i="1"/>
  <c r="A321" i="1"/>
  <c r="D320" i="1"/>
  <c r="E320" i="1" s="1"/>
  <c r="F320" i="1" s="1"/>
  <c r="G321" i="1" s="1"/>
  <c r="U320" i="1"/>
  <c r="R319" i="1"/>
  <c r="S319" i="1" s="1"/>
  <c r="T320" i="1"/>
  <c r="O252" i="1"/>
  <c r="H254" i="1"/>
  <c r="I253" i="1"/>
  <c r="L253" i="1"/>
  <c r="M253" i="1" s="1"/>
  <c r="N253" i="1" s="1"/>
  <c r="K254" i="1"/>
  <c r="T321" i="1" l="1"/>
  <c r="U321" i="1"/>
  <c r="R320" i="1"/>
  <c r="S320" i="1" s="1"/>
  <c r="C308" i="1"/>
  <c r="P321" i="1"/>
  <c r="A322" i="1"/>
  <c r="D321" i="1"/>
  <c r="E321" i="1" s="1"/>
  <c r="F321" i="1" s="1"/>
  <c r="G322" i="1" s="1"/>
  <c r="O253" i="1"/>
  <c r="Q252" i="1"/>
  <c r="B252" i="1" s="1"/>
  <c r="L254" i="1"/>
  <c r="M254" i="1" s="1"/>
  <c r="N254" i="1" s="1"/>
  <c r="K255" i="1"/>
  <c r="I254" i="1"/>
  <c r="H255" i="1"/>
  <c r="C309" i="1" l="1"/>
  <c r="T322" i="1"/>
  <c r="U322" i="1"/>
  <c r="R321" i="1"/>
  <c r="S321" i="1" s="1"/>
  <c r="P322" i="1"/>
  <c r="A323" i="1"/>
  <c r="D322" i="1"/>
  <c r="E322" i="1" s="1"/>
  <c r="F322" i="1" s="1"/>
  <c r="G323" i="1" s="1"/>
  <c r="O254" i="1"/>
  <c r="Q253" i="1"/>
  <c r="B253" i="1" s="1"/>
  <c r="I255" i="1"/>
  <c r="H256" i="1"/>
  <c r="L255" i="1"/>
  <c r="M255" i="1" s="1"/>
  <c r="N255" i="1" s="1"/>
  <c r="K256" i="1"/>
  <c r="A324" i="1" l="1"/>
  <c r="D323" i="1"/>
  <c r="E323" i="1" s="1"/>
  <c r="F323" i="1" s="1"/>
  <c r="G324" i="1" s="1"/>
  <c r="P323" i="1"/>
  <c r="U323" i="1"/>
  <c r="R322" i="1"/>
  <c r="S322" i="1" s="1"/>
  <c r="T323" i="1"/>
  <c r="C310" i="1"/>
  <c r="O255" i="1"/>
  <c r="Q255" i="1" s="1"/>
  <c r="B255" i="1" s="1"/>
  <c r="Q254" i="1"/>
  <c r="B254" i="1" s="1"/>
  <c r="L256" i="1"/>
  <c r="M256" i="1" s="1"/>
  <c r="N256" i="1" s="1"/>
  <c r="K257" i="1"/>
  <c r="I256" i="1"/>
  <c r="H257" i="1"/>
  <c r="C311" i="1" l="1"/>
  <c r="U324" i="1"/>
  <c r="R323" i="1"/>
  <c r="S323" i="1" s="1"/>
  <c r="T324" i="1"/>
  <c r="D324" i="1"/>
  <c r="E324" i="1" s="1"/>
  <c r="F324" i="1" s="1"/>
  <c r="G325" i="1" s="1"/>
  <c r="P324" i="1"/>
  <c r="A325" i="1"/>
  <c r="O256" i="1"/>
  <c r="Q256" i="1" s="1"/>
  <c r="B256" i="1" s="1"/>
  <c r="I257" i="1"/>
  <c r="H258" i="1"/>
  <c r="L257" i="1"/>
  <c r="M257" i="1" s="1"/>
  <c r="N257" i="1" s="1"/>
  <c r="K258" i="1"/>
  <c r="P325" i="1" l="1"/>
  <c r="A326" i="1"/>
  <c r="D325" i="1"/>
  <c r="E325" i="1" s="1"/>
  <c r="F325" i="1" s="1"/>
  <c r="G326" i="1" s="1"/>
  <c r="C312" i="1"/>
  <c r="U325" i="1"/>
  <c r="R324" i="1"/>
  <c r="S324" i="1" s="1"/>
  <c r="T325" i="1"/>
  <c r="O257" i="1"/>
  <c r="Q257" i="1" s="1"/>
  <c r="B257" i="1" s="1"/>
  <c r="K259" i="1"/>
  <c r="L258" i="1"/>
  <c r="M258" i="1" s="1"/>
  <c r="N258" i="1" s="1"/>
  <c r="H259" i="1"/>
  <c r="I258" i="1"/>
  <c r="C313" i="1" l="1"/>
  <c r="P326" i="1"/>
  <c r="A327" i="1"/>
  <c r="D326" i="1"/>
  <c r="E326" i="1" s="1"/>
  <c r="F326" i="1" s="1"/>
  <c r="G327" i="1" s="1"/>
  <c r="R325" i="1"/>
  <c r="S325" i="1" s="1"/>
  <c r="T326" i="1"/>
  <c r="U326" i="1"/>
  <c r="O258" i="1"/>
  <c r="I259" i="1"/>
  <c r="H260" i="1"/>
  <c r="K260" i="1"/>
  <c r="L259" i="1"/>
  <c r="M259" i="1" s="1"/>
  <c r="N259" i="1" s="1"/>
  <c r="D327" i="1" l="1"/>
  <c r="E327" i="1" s="1"/>
  <c r="F327" i="1" s="1"/>
  <c r="G328" i="1" s="1"/>
  <c r="P327" i="1"/>
  <c r="A328" i="1"/>
  <c r="U327" i="1"/>
  <c r="R326" i="1"/>
  <c r="S326" i="1" s="1"/>
  <c r="T327" i="1"/>
  <c r="C314" i="1"/>
  <c r="O259" i="1"/>
  <c r="Q259" i="1" s="1"/>
  <c r="B259" i="1" s="1"/>
  <c r="Q258" i="1"/>
  <c r="B258" i="1" s="1"/>
  <c r="K261" i="1"/>
  <c r="L260" i="1"/>
  <c r="M260" i="1" s="1"/>
  <c r="N260" i="1" s="1"/>
  <c r="I260" i="1"/>
  <c r="H261" i="1"/>
  <c r="C315" i="1" l="1"/>
  <c r="P328" i="1"/>
  <c r="D328" i="1"/>
  <c r="E328" i="1" s="1"/>
  <c r="F328" i="1" s="1"/>
  <c r="G329" i="1" s="1"/>
  <c r="A329" i="1"/>
  <c r="U328" i="1"/>
  <c r="R327" i="1"/>
  <c r="S327" i="1" s="1"/>
  <c r="T328" i="1"/>
  <c r="O260" i="1"/>
  <c r="I261" i="1"/>
  <c r="H262" i="1"/>
  <c r="K262" i="1"/>
  <c r="L261" i="1"/>
  <c r="M261" i="1" s="1"/>
  <c r="N261" i="1" s="1"/>
  <c r="P329" i="1" l="1"/>
  <c r="A330" i="1"/>
  <c r="D329" i="1"/>
  <c r="E329" i="1" s="1"/>
  <c r="F329" i="1" s="1"/>
  <c r="G330" i="1" s="1"/>
  <c r="C316" i="1"/>
  <c r="T329" i="1"/>
  <c r="U329" i="1"/>
  <c r="R328" i="1"/>
  <c r="S328" i="1" s="1"/>
  <c r="O261" i="1"/>
  <c r="Q261" i="1" s="1"/>
  <c r="B261" i="1" s="1"/>
  <c r="Q260" i="1"/>
  <c r="B260" i="1" s="1"/>
  <c r="L262" i="1"/>
  <c r="M262" i="1" s="1"/>
  <c r="N262" i="1" s="1"/>
  <c r="K263" i="1"/>
  <c r="I262" i="1"/>
  <c r="H263" i="1"/>
  <c r="C317" i="1" l="1"/>
  <c r="P330" i="1"/>
  <c r="A331" i="1"/>
  <c r="D330" i="1"/>
  <c r="E330" i="1" s="1"/>
  <c r="F330" i="1" s="1"/>
  <c r="G331" i="1" s="1"/>
  <c r="U330" i="1"/>
  <c r="R329" i="1"/>
  <c r="S329" i="1" s="1"/>
  <c r="T330" i="1"/>
  <c r="O262" i="1"/>
  <c r="H264" i="1"/>
  <c r="I263" i="1"/>
  <c r="L263" i="1"/>
  <c r="M263" i="1" s="1"/>
  <c r="N263" i="1" s="1"/>
  <c r="K264" i="1"/>
  <c r="P331" i="1" l="1"/>
  <c r="A332" i="1"/>
  <c r="D331" i="1"/>
  <c r="E331" i="1" s="1"/>
  <c r="F331" i="1" s="1"/>
  <c r="G332" i="1" s="1"/>
  <c r="U331" i="1"/>
  <c r="R330" i="1"/>
  <c r="S330" i="1" s="1"/>
  <c r="T331" i="1"/>
  <c r="C318" i="1"/>
  <c r="O263" i="1"/>
  <c r="Q262" i="1"/>
  <c r="B262" i="1" s="1"/>
  <c r="K265" i="1"/>
  <c r="L264" i="1"/>
  <c r="M264" i="1" s="1"/>
  <c r="N264" i="1" s="1"/>
  <c r="H265" i="1"/>
  <c r="I264" i="1"/>
  <c r="C319" i="1" l="1"/>
  <c r="D332" i="1"/>
  <c r="E332" i="1" s="1"/>
  <c r="F332" i="1" s="1"/>
  <c r="G333" i="1" s="1"/>
  <c r="A333" i="1"/>
  <c r="P332" i="1"/>
  <c r="U332" i="1"/>
  <c r="R331" i="1"/>
  <c r="S331" i="1" s="1"/>
  <c r="T332" i="1"/>
  <c r="O264" i="1"/>
  <c r="Q263" i="1"/>
  <c r="B263" i="1" s="1"/>
  <c r="H266" i="1"/>
  <c r="H267" i="1" s="1"/>
  <c r="I265" i="1"/>
  <c r="K266" i="1"/>
  <c r="K267" i="1" s="1"/>
  <c r="L265" i="1"/>
  <c r="M265" i="1" s="1"/>
  <c r="N265" i="1" s="1"/>
  <c r="H268" i="1" l="1"/>
  <c r="I267" i="1"/>
  <c r="L267" i="1"/>
  <c r="K268" i="1"/>
  <c r="R332" i="1"/>
  <c r="S332" i="1" s="1"/>
  <c r="U333" i="1"/>
  <c r="T333" i="1"/>
  <c r="C320" i="1"/>
  <c r="A334" i="1"/>
  <c r="D333" i="1"/>
  <c r="E333" i="1" s="1"/>
  <c r="F333" i="1" s="1"/>
  <c r="G334" i="1" s="1"/>
  <c r="P333" i="1"/>
  <c r="O265" i="1"/>
  <c r="Q265" i="1" s="1"/>
  <c r="B265" i="1" s="1"/>
  <c r="Q264" i="1"/>
  <c r="B264" i="1" s="1"/>
  <c r="L266" i="1"/>
  <c r="I266" i="1"/>
  <c r="L268" i="1" l="1"/>
  <c r="M268" i="1" s="1"/>
  <c r="N268" i="1" s="1"/>
  <c r="K269" i="1"/>
  <c r="I268" i="1"/>
  <c r="H269" i="1"/>
  <c r="U334" i="1"/>
  <c r="R333" i="1"/>
  <c r="S333" i="1" s="1"/>
  <c r="T334" i="1"/>
  <c r="D334" i="1"/>
  <c r="E334" i="1" s="1"/>
  <c r="F334" i="1" s="1"/>
  <c r="G335" i="1" s="1"/>
  <c r="P334" i="1"/>
  <c r="A335" i="1"/>
  <c r="M266" i="1"/>
  <c r="N266" i="1" s="1"/>
  <c r="O266" i="1" s="1"/>
  <c r="M267" i="1"/>
  <c r="N267" i="1" s="1"/>
  <c r="O267" i="1" s="1"/>
  <c r="Q267" i="1" s="1"/>
  <c r="B267" i="1" s="1"/>
  <c r="C321" i="1"/>
  <c r="O268" i="1" l="1"/>
  <c r="Q268" i="1" s="1"/>
  <c r="B268" i="1" s="1"/>
  <c r="I269" i="1"/>
  <c r="H270" i="1"/>
  <c r="L269" i="1"/>
  <c r="M269" i="1" s="1"/>
  <c r="N269" i="1" s="1"/>
  <c r="K270" i="1"/>
  <c r="C322" i="1"/>
  <c r="D335" i="1"/>
  <c r="E335" i="1" s="1"/>
  <c r="F335" i="1" s="1"/>
  <c r="G336" i="1" s="1"/>
  <c r="P335" i="1"/>
  <c r="A336" i="1"/>
  <c r="U335" i="1"/>
  <c r="R334" i="1"/>
  <c r="S334" i="1" s="1"/>
  <c r="T335" i="1"/>
  <c r="Q266" i="1"/>
  <c r="B266" i="1" s="1"/>
  <c r="L270" i="1" l="1"/>
  <c r="M270" i="1" s="1"/>
  <c r="N270" i="1" s="1"/>
  <c r="K271" i="1"/>
  <c r="I270" i="1"/>
  <c r="H271" i="1"/>
  <c r="O269" i="1"/>
  <c r="Q269" i="1" s="1"/>
  <c r="B269" i="1" s="1"/>
  <c r="P336" i="1"/>
  <c r="A337" i="1"/>
  <c r="D336" i="1"/>
  <c r="E336" i="1" s="1"/>
  <c r="F336" i="1" s="1"/>
  <c r="G337" i="1" s="1"/>
  <c r="U336" i="1"/>
  <c r="R335" i="1"/>
  <c r="S335" i="1" s="1"/>
  <c r="T336" i="1"/>
  <c r="C323" i="1"/>
  <c r="I271" i="1" l="1"/>
  <c r="H272" i="1"/>
  <c r="O270" i="1"/>
  <c r="Q270" i="1" s="1"/>
  <c r="B270" i="1" s="1"/>
  <c r="L271" i="1"/>
  <c r="M271" i="1" s="1"/>
  <c r="N271" i="1" s="1"/>
  <c r="K272" i="1"/>
  <c r="U337" i="1"/>
  <c r="R336" i="1"/>
  <c r="S336" i="1" s="1"/>
  <c r="T337" i="1"/>
  <c r="C324" i="1"/>
  <c r="A338" i="1"/>
  <c r="D337" i="1"/>
  <c r="E337" i="1" s="1"/>
  <c r="F337" i="1" s="1"/>
  <c r="G338" i="1" s="1"/>
  <c r="P337" i="1"/>
  <c r="A5" i="1"/>
  <c r="L272" i="1" l="1"/>
  <c r="M272" i="1" s="1"/>
  <c r="N272" i="1" s="1"/>
  <c r="K273" i="1"/>
  <c r="I272" i="1"/>
  <c r="H273" i="1"/>
  <c r="O271" i="1"/>
  <c r="Q271" i="1" s="1"/>
  <c r="B271" i="1" s="1"/>
  <c r="C325" i="1"/>
  <c r="U338" i="1"/>
  <c r="R337" i="1"/>
  <c r="S337" i="1" s="1"/>
  <c r="T338" i="1"/>
  <c r="P338" i="1"/>
  <c r="A339" i="1"/>
  <c r="D338" i="1"/>
  <c r="E338" i="1" s="1"/>
  <c r="F338" i="1" s="1"/>
  <c r="G339" i="1" s="1"/>
  <c r="I273" i="1" l="1"/>
  <c r="H274" i="1"/>
  <c r="O272" i="1"/>
  <c r="Q272" i="1" s="1"/>
  <c r="B272" i="1" s="1"/>
  <c r="L273" i="1"/>
  <c r="M273" i="1" s="1"/>
  <c r="N273" i="1" s="1"/>
  <c r="K274" i="1"/>
  <c r="P339" i="1"/>
  <c r="A340" i="1"/>
  <c r="D339" i="1"/>
  <c r="E339" i="1" s="1"/>
  <c r="F339" i="1" s="1"/>
  <c r="G340" i="1" s="1"/>
  <c r="U339" i="1"/>
  <c r="R338" i="1"/>
  <c r="S338" i="1" s="1"/>
  <c r="T339" i="1"/>
  <c r="C326" i="1"/>
  <c r="L274" i="1" l="1"/>
  <c r="M274" i="1" s="1"/>
  <c r="N274" i="1" s="1"/>
  <c r="K275" i="1"/>
  <c r="I274" i="1"/>
  <c r="H275" i="1"/>
  <c r="O273" i="1"/>
  <c r="Q273" i="1" s="1"/>
  <c r="B273" i="1" s="1"/>
  <c r="P340" i="1"/>
  <c r="A341" i="1"/>
  <c r="D340" i="1"/>
  <c r="E340" i="1" s="1"/>
  <c r="F340" i="1" s="1"/>
  <c r="G341" i="1" s="1"/>
  <c r="T340" i="1"/>
  <c r="U340" i="1"/>
  <c r="R339" i="1"/>
  <c r="S339" i="1" s="1"/>
  <c r="C327" i="1"/>
  <c r="I275" i="1" l="1"/>
  <c r="H276" i="1"/>
  <c r="O274" i="1"/>
  <c r="Q274" i="1" s="1"/>
  <c r="B274" i="1" s="1"/>
  <c r="L275" i="1"/>
  <c r="M275" i="1" s="1"/>
  <c r="N275" i="1" s="1"/>
  <c r="K276" i="1"/>
  <c r="C328" i="1"/>
  <c r="A342" i="1"/>
  <c r="D341" i="1"/>
  <c r="E341" i="1" s="1"/>
  <c r="F341" i="1" s="1"/>
  <c r="G342" i="1" s="1"/>
  <c r="P341" i="1"/>
  <c r="U341" i="1"/>
  <c r="R340" i="1"/>
  <c r="S340" i="1" s="1"/>
  <c r="T341" i="1"/>
  <c r="L276" i="1" l="1"/>
  <c r="M276" i="1" s="1"/>
  <c r="N276" i="1" s="1"/>
  <c r="K277" i="1"/>
  <c r="H277" i="1"/>
  <c r="I276" i="1"/>
  <c r="O275" i="1"/>
  <c r="Q275" i="1" s="1"/>
  <c r="B275" i="1" s="1"/>
  <c r="A343" i="1"/>
  <c r="D342" i="1"/>
  <c r="E342" i="1" s="1"/>
  <c r="F342" i="1" s="1"/>
  <c r="G343" i="1" s="1"/>
  <c r="P342" i="1"/>
  <c r="C329" i="1"/>
  <c r="U342" i="1"/>
  <c r="R341" i="1"/>
  <c r="S341" i="1" s="1"/>
  <c r="T342" i="1"/>
  <c r="O276" i="1" l="1"/>
  <c r="Q276" i="1" s="1"/>
  <c r="B276" i="1" s="1"/>
  <c r="I277" i="1"/>
  <c r="H278" i="1"/>
  <c r="L277" i="1"/>
  <c r="M277" i="1" s="1"/>
  <c r="N277" i="1" s="1"/>
  <c r="K278" i="1"/>
  <c r="C330" i="1"/>
  <c r="U343" i="1"/>
  <c r="R342" i="1"/>
  <c r="S342" i="1" s="1"/>
  <c r="T343" i="1"/>
  <c r="D343" i="1"/>
  <c r="E343" i="1" s="1"/>
  <c r="F343" i="1" s="1"/>
  <c r="G344" i="1" s="1"/>
  <c r="P343" i="1"/>
  <c r="A344" i="1"/>
  <c r="L278" i="1" l="1"/>
  <c r="M278" i="1" s="1"/>
  <c r="N278" i="1" s="1"/>
  <c r="K279" i="1"/>
  <c r="I278" i="1"/>
  <c r="H279" i="1"/>
  <c r="O277" i="1"/>
  <c r="Q277" i="1" s="1"/>
  <c r="B277" i="1" s="1"/>
  <c r="A345" i="1"/>
  <c r="D344" i="1"/>
  <c r="E344" i="1" s="1"/>
  <c r="F344" i="1" s="1"/>
  <c r="G345" i="1" s="1"/>
  <c r="P344" i="1"/>
  <c r="U344" i="1"/>
  <c r="R343" i="1"/>
  <c r="S343" i="1" s="1"/>
  <c r="T344" i="1"/>
  <c r="C331" i="1"/>
  <c r="I279" i="1" l="1"/>
  <c r="H280" i="1"/>
  <c r="O278" i="1"/>
  <c r="Q278" i="1" s="1"/>
  <c r="B278" i="1" s="1"/>
  <c r="L279" i="1"/>
  <c r="M279" i="1" s="1"/>
  <c r="N279" i="1" s="1"/>
  <c r="K280" i="1"/>
  <c r="U345" i="1"/>
  <c r="R344" i="1"/>
  <c r="S344" i="1" s="1"/>
  <c r="T345" i="1"/>
  <c r="D345" i="1"/>
  <c r="E345" i="1" s="1"/>
  <c r="F345" i="1" s="1"/>
  <c r="G346" i="1" s="1"/>
  <c r="P345" i="1"/>
  <c r="A346" i="1"/>
  <c r="C332" i="1"/>
  <c r="L280" i="1" l="1"/>
  <c r="M280" i="1" s="1"/>
  <c r="N280" i="1" s="1"/>
  <c r="K281" i="1"/>
  <c r="I280" i="1"/>
  <c r="H281" i="1"/>
  <c r="O279" i="1"/>
  <c r="Q279" i="1" s="1"/>
  <c r="B279" i="1" s="1"/>
  <c r="C333" i="1"/>
  <c r="D346" i="1"/>
  <c r="E346" i="1" s="1"/>
  <c r="F346" i="1" s="1"/>
  <c r="G347" i="1" s="1"/>
  <c r="P346" i="1"/>
  <c r="A347" i="1"/>
  <c r="U346" i="1"/>
  <c r="R345" i="1"/>
  <c r="S345" i="1" s="1"/>
  <c r="T346" i="1"/>
  <c r="L281" i="1" l="1"/>
  <c r="M281" i="1" s="1"/>
  <c r="N281" i="1" s="1"/>
  <c r="K282" i="1"/>
  <c r="I281" i="1"/>
  <c r="H282" i="1"/>
  <c r="O280" i="1"/>
  <c r="Q280" i="1" s="1"/>
  <c r="B280" i="1" s="1"/>
  <c r="P347" i="1"/>
  <c r="A348" i="1"/>
  <c r="D347" i="1"/>
  <c r="E347" i="1" s="1"/>
  <c r="F347" i="1" s="1"/>
  <c r="G348" i="1" s="1"/>
  <c r="U347" i="1"/>
  <c r="R346" i="1"/>
  <c r="S346" i="1" s="1"/>
  <c r="T347" i="1"/>
  <c r="C334" i="1"/>
  <c r="L282" i="1" l="1"/>
  <c r="M282" i="1" s="1"/>
  <c r="N282" i="1" s="1"/>
  <c r="K283" i="1"/>
  <c r="H283" i="1"/>
  <c r="I282" i="1"/>
  <c r="O281" i="1"/>
  <c r="Q281" i="1" s="1"/>
  <c r="B281" i="1" s="1"/>
  <c r="C335" i="1"/>
  <c r="P348" i="1"/>
  <c r="A349" i="1"/>
  <c r="D348" i="1"/>
  <c r="E348" i="1" s="1"/>
  <c r="F348" i="1" s="1"/>
  <c r="G349" i="1" s="1"/>
  <c r="U348" i="1"/>
  <c r="R347" i="1"/>
  <c r="S347" i="1" s="1"/>
  <c r="T348" i="1"/>
  <c r="I283" i="1" l="1"/>
  <c r="H284" i="1"/>
  <c r="O282" i="1"/>
  <c r="Q282" i="1" s="1"/>
  <c r="B282" i="1" s="1"/>
  <c r="L283" i="1"/>
  <c r="M283" i="1" s="1"/>
  <c r="N283" i="1" s="1"/>
  <c r="K284" i="1"/>
  <c r="C336" i="1"/>
  <c r="D349" i="1"/>
  <c r="E349" i="1" s="1"/>
  <c r="F349" i="1" s="1"/>
  <c r="G350" i="1" s="1"/>
  <c r="A350" i="1"/>
  <c r="P349" i="1"/>
  <c r="U349" i="1"/>
  <c r="R348" i="1"/>
  <c r="S348" i="1" s="1"/>
  <c r="T349" i="1"/>
  <c r="L284" i="1" l="1"/>
  <c r="M284" i="1" s="1"/>
  <c r="N284" i="1" s="1"/>
  <c r="K285" i="1"/>
  <c r="H285" i="1"/>
  <c r="I284" i="1"/>
  <c r="O283" i="1"/>
  <c r="Q283" i="1" s="1"/>
  <c r="B283" i="1" s="1"/>
  <c r="C337" i="1"/>
  <c r="U350" i="1"/>
  <c r="R349" i="1"/>
  <c r="S349" i="1" s="1"/>
  <c r="T350" i="1"/>
  <c r="P350" i="1"/>
  <c r="D350" i="1"/>
  <c r="E350" i="1" s="1"/>
  <c r="F350" i="1" s="1"/>
  <c r="G351" i="1" s="1"/>
  <c r="A351" i="1"/>
  <c r="O284" i="1" l="1"/>
  <c r="Q284" i="1" s="1"/>
  <c r="B284" i="1" s="1"/>
  <c r="I285" i="1"/>
  <c r="H286" i="1"/>
  <c r="L285" i="1"/>
  <c r="M285" i="1" s="1"/>
  <c r="N285" i="1" s="1"/>
  <c r="K286" i="1"/>
  <c r="D351" i="1"/>
  <c r="E351" i="1" s="1"/>
  <c r="F351" i="1" s="1"/>
  <c r="G352" i="1" s="1"/>
  <c r="P351" i="1"/>
  <c r="A352" i="1"/>
  <c r="C338" i="1"/>
  <c r="T351" i="1"/>
  <c r="U351" i="1"/>
  <c r="R350" i="1"/>
  <c r="S350" i="1" s="1"/>
  <c r="O285" i="1" l="1"/>
  <c r="Q285" i="1" s="1"/>
  <c r="B285" i="1" s="1"/>
  <c r="L286" i="1"/>
  <c r="M286" i="1" s="1"/>
  <c r="N286" i="1" s="1"/>
  <c r="K287" i="1"/>
  <c r="I286" i="1"/>
  <c r="H287" i="1"/>
  <c r="C339" i="1"/>
  <c r="A353" i="1"/>
  <c r="D352" i="1"/>
  <c r="E352" i="1" s="1"/>
  <c r="F352" i="1" s="1"/>
  <c r="G353" i="1" s="1"/>
  <c r="P352" i="1"/>
  <c r="U352" i="1"/>
  <c r="R351" i="1"/>
  <c r="S351" i="1" s="1"/>
  <c r="T352" i="1"/>
  <c r="O286" i="1" l="1"/>
  <c r="Q286" i="1" s="1"/>
  <c r="B286" i="1" s="1"/>
  <c r="I287" i="1"/>
  <c r="H288" i="1"/>
  <c r="L287" i="1"/>
  <c r="M287" i="1" s="1"/>
  <c r="N287" i="1" s="1"/>
  <c r="K288" i="1"/>
  <c r="U353" i="1"/>
  <c r="R352" i="1"/>
  <c r="S352" i="1" s="1"/>
  <c r="T353" i="1"/>
  <c r="D353" i="1"/>
  <c r="E353" i="1" s="1"/>
  <c r="F353" i="1" s="1"/>
  <c r="G354" i="1" s="1"/>
  <c r="P353" i="1"/>
  <c r="A354" i="1"/>
  <c r="C340" i="1"/>
  <c r="O287" i="1" l="1"/>
  <c r="Q287" i="1" s="1"/>
  <c r="B287" i="1" s="1"/>
  <c r="L288" i="1"/>
  <c r="M288" i="1" s="1"/>
  <c r="N288" i="1" s="1"/>
  <c r="K289" i="1"/>
  <c r="I288" i="1"/>
  <c r="H289" i="1"/>
  <c r="C341" i="1"/>
  <c r="D354" i="1"/>
  <c r="E354" i="1" s="1"/>
  <c r="F354" i="1" s="1"/>
  <c r="G355" i="1" s="1"/>
  <c r="P354" i="1"/>
  <c r="A355" i="1"/>
  <c r="U354" i="1"/>
  <c r="R353" i="1"/>
  <c r="S353" i="1" s="1"/>
  <c r="T354" i="1"/>
  <c r="I289" i="1" l="1"/>
  <c r="H290" i="1"/>
  <c r="O288" i="1"/>
  <c r="Q288" i="1" s="1"/>
  <c r="B288" i="1" s="1"/>
  <c r="L289" i="1"/>
  <c r="M289" i="1" s="1"/>
  <c r="N289" i="1" s="1"/>
  <c r="K290" i="1"/>
  <c r="P355" i="1"/>
  <c r="A356" i="1"/>
  <c r="D355" i="1"/>
  <c r="E355" i="1" s="1"/>
  <c r="F355" i="1" s="1"/>
  <c r="G356" i="1" s="1"/>
  <c r="C342" i="1"/>
  <c r="R354" i="1"/>
  <c r="S354" i="1" s="1"/>
  <c r="U355" i="1"/>
  <c r="T355" i="1"/>
  <c r="L290" i="1" l="1"/>
  <c r="M290" i="1" s="1"/>
  <c r="N290" i="1" s="1"/>
  <c r="K291" i="1"/>
  <c r="H291" i="1"/>
  <c r="I290" i="1"/>
  <c r="O289" i="1"/>
  <c r="Q289" i="1" s="1"/>
  <c r="B289" i="1" s="1"/>
  <c r="P356" i="1"/>
  <c r="A357" i="1"/>
  <c r="D356" i="1"/>
  <c r="E356" i="1" s="1"/>
  <c r="F356" i="1" s="1"/>
  <c r="G357" i="1" s="1"/>
  <c r="T356" i="1"/>
  <c r="U356" i="1"/>
  <c r="R355" i="1"/>
  <c r="S355" i="1" s="1"/>
  <c r="C343" i="1"/>
  <c r="O290" i="1" l="1"/>
  <c r="Q290" i="1" s="1"/>
  <c r="B290" i="1" s="1"/>
  <c r="I291" i="1"/>
  <c r="H292" i="1"/>
  <c r="L291" i="1"/>
  <c r="M291" i="1" s="1"/>
  <c r="N291" i="1" s="1"/>
  <c r="K292" i="1"/>
  <c r="C344" i="1"/>
  <c r="P357" i="1"/>
  <c r="A358" i="1"/>
  <c r="D357" i="1"/>
  <c r="E357" i="1" s="1"/>
  <c r="F357" i="1" s="1"/>
  <c r="G358" i="1" s="1"/>
  <c r="U357" i="1"/>
  <c r="R356" i="1"/>
  <c r="S356" i="1" s="1"/>
  <c r="T357" i="1"/>
  <c r="I292" i="1" l="1"/>
  <c r="H293" i="1"/>
  <c r="O291" i="1"/>
  <c r="Q291" i="1" s="1"/>
  <c r="B291" i="1" s="1"/>
  <c r="L292" i="1"/>
  <c r="M292" i="1" s="1"/>
  <c r="N292" i="1" s="1"/>
  <c r="K293" i="1"/>
  <c r="D358" i="1"/>
  <c r="E358" i="1" s="1"/>
  <c r="F358" i="1" s="1"/>
  <c r="G359" i="1" s="1"/>
  <c r="P358" i="1"/>
  <c r="A359" i="1"/>
  <c r="U358" i="1"/>
  <c r="R357" i="1"/>
  <c r="S357" i="1" s="1"/>
  <c r="T358" i="1"/>
  <c r="C345" i="1"/>
  <c r="L293" i="1" l="1"/>
  <c r="M293" i="1" s="1"/>
  <c r="N293" i="1" s="1"/>
  <c r="K294" i="1"/>
  <c r="I293" i="1"/>
  <c r="H294" i="1"/>
  <c r="O292" i="1"/>
  <c r="Q292" i="1" s="1"/>
  <c r="B292" i="1" s="1"/>
  <c r="D359" i="1"/>
  <c r="E359" i="1" s="1"/>
  <c r="F359" i="1" s="1"/>
  <c r="G360" i="1" s="1"/>
  <c r="P359" i="1"/>
  <c r="A360" i="1"/>
  <c r="C346" i="1"/>
  <c r="R358" i="1"/>
  <c r="S358" i="1" s="1"/>
  <c r="T359" i="1"/>
  <c r="U359" i="1"/>
  <c r="I294" i="1" l="1"/>
  <c r="H295" i="1"/>
  <c r="O293" i="1"/>
  <c r="Q293" i="1" s="1"/>
  <c r="B293" i="1" s="1"/>
  <c r="L294" i="1"/>
  <c r="M294" i="1" s="1"/>
  <c r="N294" i="1" s="1"/>
  <c r="K295" i="1"/>
  <c r="A361" i="1"/>
  <c r="D360" i="1"/>
  <c r="E360" i="1" s="1"/>
  <c r="F360" i="1" s="1"/>
  <c r="G361" i="1" s="1"/>
  <c r="P360" i="1"/>
  <c r="U360" i="1"/>
  <c r="R359" i="1"/>
  <c r="S359" i="1" s="1"/>
  <c r="T360" i="1"/>
  <c r="C347" i="1"/>
  <c r="L295" i="1" l="1"/>
  <c r="M295" i="1" s="1"/>
  <c r="N295" i="1" s="1"/>
  <c r="K296" i="1"/>
  <c r="I295" i="1"/>
  <c r="H296" i="1"/>
  <c r="O294" i="1"/>
  <c r="Q294" i="1" s="1"/>
  <c r="B294" i="1" s="1"/>
  <c r="D361" i="1"/>
  <c r="E361" i="1" s="1"/>
  <c r="F361" i="1" s="1"/>
  <c r="G362" i="1" s="1"/>
  <c r="P361" i="1"/>
  <c r="A362" i="1"/>
  <c r="C348" i="1"/>
  <c r="U361" i="1"/>
  <c r="R360" i="1"/>
  <c r="S360" i="1" s="1"/>
  <c r="T361" i="1"/>
  <c r="O295" i="1" l="1"/>
  <c r="Q295" i="1" s="1"/>
  <c r="B295" i="1" s="1"/>
  <c r="I296" i="1"/>
  <c r="H297" i="1"/>
  <c r="L296" i="1"/>
  <c r="M296" i="1" s="1"/>
  <c r="N296" i="1" s="1"/>
  <c r="K297" i="1"/>
  <c r="C349" i="1"/>
  <c r="D362" i="1"/>
  <c r="E362" i="1" s="1"/>
  <c r="F362" i="1" s="1"/>
  <c r="G363" i="1" s="1"/>
  <c r="P362" i="1"/>
  <c r="A363" i="1"/>
  <c r="U362" i="1"/>
  <c r="R361" i="1"/>
  <c r="S361" i="1" s="1"/>
  <c r="T362" i="1"/>
  <c r="O296" i="1" l="1"/>
  <c r="Q296" i="1" s="1"/>
  <c r="B296" i="1" s="1"/>
  <c r="L297" i="1"/>
  <c r="M297" i="1" s="1"/>
  <c r="N297" i="1" s="1"/>
  <c r="K298" i="1"/>
  <c r="H298" i="1"/>
  <c r="I297" i="1"/>
  <c r="P363" i="1"/>
  <c r="A364" i="1"/>
  <c r="D363" i="1"/>
  <c r="E363" i="1" s="1"/>
  <c r="F363" i="1" s="1"/>
  <c r="G364" i="1" s="1"/>
  <c r="T363" i="1"/>
  <c r="U363" i="1"/>
  <c r="R362" i="1"/>
  <c r="S362" i="1" s="1"/>
  <c r="C350" i="1"/>
  <c r="O297" i="1" l="1"/>
  <c r="Q297" i="1" s="1"/>
  <c r="B297" i="1" s="1"/>
  <c r="H299" i="1"/>
  <c r="I298" i="1"/>
  <c r="L298" i="1"/>
  <c r="M298" i="1" s="1"/>
  <c r="N298" i="1" s="1"/>
  <c r="K299" i="1"/>
  <c r="P364" i="1"/>
  <c r="A365" i="1"/>
  <c r="D364" i="1"/>
  <c r="E364" i="1" s="1"/>
  <c r="F364" i="1" s="1"/>
  <c r="G365" i="1" s="1"/>
  <c r="U364" i="1"/>
  <c r="R363" i="1"/>
  <c r="S363" i="1" s="1"/>
  <c r="T364" i="1"/>
  <c r="C351" i="1"/>
  <c r="O298" i="1" l="1"/>
  <c r="Q298" i="1" s="1"/>
  <c r="B298" i="1" s="1"/>
  <c r="L299" i="1"/>
  <c r="M299" i="1" s="1"/>
  <c r="N299" i="1" s="1"/>
  <c r="K300" i="1"/>
  <c r="I299" i="1"/>
  <c r="H300" i="1"/>
  <c r="A366" i="1"/>
  <c r="D365" i="1"/>
  <c r="E365" i="1" s="1"/>
  <c r="F365" i="1" s="1"/>
  <c r="G366" i="1" s="1"/>
  <c r="P365" i="1"/>
  <c r="R364" i="1"/>
  <c r="S364" i="1" s="1"/>
  <c r="T365" i="1"/>
  <c r="U365" i="1"/>
  <c r="C352" i="1"/>
  <c r="L300" i="1" l="1"/>
  <c r="M300" i="1" s="1"/>
  <c r="N300" i="1" s="1"/>
  <c r="K301" i="1"/>
  <c r="H301" i="1"/>
  <c r="I300" i="1"/>
  <c r="O299" i="1"/>
  <c r="Q299" i="1" s="1"/>
  <c r="B299" i="1" s="1"/>
  <c r="P366" i="1"/>
  <c r="A367" i="1"/>
  <c r="D366" i="1"/>
  <c r="E366" i="1" s="1"/>
  <c r="F366" i="1" s="1"/>
  <c r="G367" i="1" s="1"/>
  <c r="U366" i="1"/>
  <c r="R365" i="1"/>
  <c r="S365" i="1" s="1"/>
  <c r="T366" i="1"/>
  <c r="C353" i="1"/>
  <c r="O300" i="1" l="1"/>
  <c r="Q300" i="1" s="1"/>
  <c r="B300" i="1" s="1"/>
  <c r="I301" i="1"/>
  <c r="H302" i="1"/>
  <c r="L301" i="1"/>
  <c r="M301" i="1" s="1"/>
  <c r="N301" i="1" s="1"/>
  <c r="K302" i="1"/>
  <c r="P367" i="1"/>
  <c r="A368" i="1"/>
  <c r="D367" i="1"/>
  <c r="E367" i="1" s="1"/>
  <c r="F367" i="1" s="1"/>
  <c r="G368" i="1" s="1"/>
  <c r="C354" i="1"/>
  <c r="T367" i="1"/>
  <c r="U367" i="1"/>
  <c r="R366" i="1"/>
  <c r="S366" i="1" s="1"/>
  <c r="H303" i="1" l="1"/>
  <c r="I302" i="1"/>
  <c r="L302" i="1"/>
  <c r="M302" i="1" s="1"/>
  <c r="N302" i="1" s="1"/>
  <c r="K303" i="1"/>
  <c r="O301" i="1"/>
  <c r="Q301" i="1" s="1"/>
  <c r="B301" i="1" s="1"/>
  <c r="C355" i="1"/>
  <c r="A369" i="1"/>
  <c r="D368" i="1"/>
  <c r="E368" i="1" s="1"/>
  <c r="F368" i="1" s="1"/>
  <c r="G369" i="1" s="1"/>
  <c r="P368" i="1"/>
  <c r="U368" i="1"/>
  <c r="R367" i="1"/>
  <c r="S367" i="1" s="1"/>
  <c r="T368" i="1"/>
  <c r="O302" i="1" l="1"/>
  <c r="Q302" i="1" s="1"/>
  <c r="B302" i="1" s="1"/>
  <c r="L303" i="1"/>
  <c r="M303" i="1" s="1"/>
  <c r="N303" i="1" s="1"/>
  <c r="K304" i="1"/>
  <c r="I303" i="1"/>
  <c r="H304" i="1"/>
  <c r="U369" i="1"/>
  <c r="R368" i="1"/>
  <c r="S368" i="1" s="1"/>
  <c r="T369" i="1"/>
  <c r="D369" i="1"/>
  <c r="E369" i="1" s="1"/>
  <c r="F369" i="1" s="1"/>
  <c r="G370" i="1" s="1"/>
  <c r="P369" i="1"/>
  <c r="A370" i="1"/>
  <c r="C356" i="1"/>
  <c r="I304" i="1" l="1"/>
  <c r="H305" i="1"/>
  <c r="O303" i="1"/>
  <c r="Q303" i="1" s="1"/>
  <c r="B303" i="1" s="1"/>
  <c r="L304" i="1"/>
  <c r="M304" i="1" s="1"/>
  <c r="N304" i="1" s="1"/>
  <c r="K305" i="1"/>
  <c r="C357" i="1"/>
  <c r="D370" i="1"/>
  <c r="E370" i="1" s="1"/>
  <c r="F370" i="1" s="1"/>
  <c r="G371" i="1" s="1"/>
  <c r="P370" i="1"/>
  <c r="A371" i="1"/>
  <c r="R369" i="1"/>
  <c r="S369" i="1" s="1"/>
  <c r="U370" i="1"/>
  <c r="T370" i="1"/>
  <c r="I305" i="1" l="1"/>
  <c r="H306" i="1"/>
  <c r="O304" i="1"/>
  <c r="Q304" i="1" s="1"/>
  <c r="B304" i="1" s="1"/>
  <c r="L305" i="1"/>
  <c r="M305" i="1" s="1"/>
  <c r="N305" i="1" s="1"/>
  <c r="K306" i="1"/>
  <c r="C358" i="1"/>
  <c r="P371" i="1"/>
  <c r="A372" i="1"/>
  <c r="D371" i="1"/>
  <c r="E371" i="1" s="1"/>
  <c r="F371" i="1" s="1"/>
  <c r="G372" i="1" s="1"/>
  <c r="T371" i="1"/>
  <c r="U371" i="1"/>
  <c r="R370" i="1"/>
  <c r="S370" i="1" s="1"/>
  <c r="L306" i="1" l="1"/>
  <c r="M306" i="1" s="1"/>
  <c r="N306" i="1" s="1"/>
  <c r="K307" i="1"/>
  <c r="H307" i="1"/>
  <c r="I306" i="1"/>
  <c r="O305" i="1"/>
  <c r="Q305" i="1" s="1"/>
  <c r="B305" i="1" s="1"/>
  <c r="P372" i="1"/>
  <c r="A373" i="1"/>
  <c r="D372" i="1"/>
  <c r="E372" i="1" s="1"/>
  <c r="F372" i="1" s="1"/>
  <c r="G373" i="1" s="1"/>
  <c r="U372" i="1"/>
  <c r="R371" i="1"/>
  <c r="S371" i="1" s="1"/>
  <c r="T372" i="1"/>
  <c r="C359" i="1"/>
  <c r="O306" i="1" l="1"/>
  <c r="Q306" i="1" s="1"/>
  <c r="B306" i="1" s="1"/>
  <c r="I307" i="1"/>
  <c r="H308" i="1"/>
  <c r="L307" i="1"/>
  <c r="M307" i="1" s="1"/>
  <c r="N307" i="1" s="1"/>
  <c r="K308" i="1"/>
  <c r="C360" i="1"/>
  <c r="D373" i="1"/>
  <c r="E373" i="1" s="1"/>
  <c r="F373" i="1" s="1"/>
  <c r="G374" i="1" s="1"/>
  <c r="P373" i="1"/>
  <c r="A374" i="1"/>
  <c r="U373" i="1"/>
  <c r="R372" i="1"/>
  <c r="S372" i="1" s="1"/>
  <c r="T373" i="1"/>
  <c r="L308" i="1" l="1"/>
  <c r="M308" i="1" s="1"/>
  <c r="N308" i="1" s="1"/>
  <c r="K309" i="1"/>
  <c r="H309" i="1"/>
  <c r="I308" i="1"/>
  <c r="O307" i="1"/>
  <c r="Q307" i="1" s="1"/>
  <c r="B307" i="1" s="1"/>
  <c r="C361" i="1"/>
  <c r="P374" i="1"/>
  <c r="A375" i="1"/>
  <c r="D374" i="1"/>
  <c r="E374" i="1" s="1"/>
  <c r="F374" i="1" s="1"/>
  <c r="G375" i="1" s="1"/>
  <c r="U374" i="1"/>
  <c r="R373" i="1"/>
  <c r="S373" i="1" s="1"/>
  <c r="T374" i="1"/>
  <c r="O308" i="1" l="1"/>
  <c r="Q308" i="1" s="1"/>
  <c r="B308" i="1" s="1"/>
  <c r="H310" i="1"/>
  <c r="I309" i="1"/>
  <c r="L309" i="1"/>
  <c r="M309" i="1" s="1"/>
  <c r="N309" i="1" s="1"/>
  <c r="K310" i="1"/>
  <c r="A376" i="1"/>
  <c r="D375" i="1"/>
  <c r="E375" i="1" s="1"/>
  <c r="F375" i="1" s="1"/>
  <c r="G376" i="1" s="1"/>
  <c r="P375" i="1"/>
  <c r="T375" i="1"/>
  <c r="U375" i="1"/>
  <c r="R374" i="1"/>
  <c r="S374" i="1" s="1"/>
  <c r="C362" i="1"/>
  <c r="L310" i="1" l="1"/>
  <c r="M310" i="1" s="1"/>
  <c r="N310" i="1" s="1"/>
  <c r="K311" i="1"/>
  <c r="O309" i="1"/>
  <c r="Q309" i="1" s="1"/>
  <c r="B309" i="1" s="1"/>
  <c r="I310" i="1"/>
  <c r="H311" i="1"/>
  <c r="A377" i="1"/>
  <c r="P376" i="1"/>
  <c r="D376" i="1"/>
  <c r="E376" i="1" s="1"/>
  <c r="F376" i="1" s="1"/>
  <c r="G377" i="1" s="1"/>
  <c r="T376" i="1"/>
  <c r="R375" i="1"/>
  <c r="S375" i="1" s="1"/>
  <c r="U376" i="1"/>
  <c r="C363" i="1"/>
  <c r="I311" i="1" l="1"/>
  <c r="H312" i="1"/>
  <c r="L311" i="1"/>
  <c r="M311" i="1" s="1"/>
  <c r="N311" i="1" s="1"/>
  <c r="K312" i="1"/>
  <c r="O310" i="1"/>
  <c r="Q310" i="1" s="1"/>
  <c r="B310" i="1" s="1"/>
  <c r="P377" i="1"/>
  <c r="A378" i="1"/>
  <c r="D377" i="1"/>
  <c r="E377" i="1" s="1"/>
  <c r="F377" i="1" s="1"/>
  <c r="G378" i="1" s="1"/>
  <c r="C364" i="1"/>
  <c r="T377" i="1"/>
  <c r="U377" i="1"/>
  <c r="R376" i="1"/>
  <c r="S376" i="1" s="1"/>
  <c r="I312" i="1" l="1"/>
  <c r="H313" i="1"/>
  <c r="L312" i="1"/>
  <c r="M312" i="1" s="1"/>
  <c r="N312" i="1" s="1"/>
  <c r="K313" i="1"/>
  <c r="O311" i="1"/>
  <c r="Q311" i="1" s="1"/>
  <c r="B311" i="1" s="1"/>
  <c r="D378" i="1"/>
  <c r="E378" i="1" s="1"/>
  <c r="F378" i="1" s="1"/>
  <c r="G379" i="1" s="1"/>
  <c r="P378" i="1"/>
  <c r="A379" i="1"/>
  <c r="U378" i="1"/>
  <c r="R377" i="1"/>
  <c r="S377" i="1" s="1"/>
  <c r="T378" i="1"/>
  <c r="C365" i="1"/>
  <c r="L313" i="1" l="1"/>
  <c r="M313" i="1" s="1"/>
  <c r="N313" i="1" s="1"/>
  <c r="K314" i="1"/>
  <c r="H314" i="1"/>
  <c r="I313" i="1"/>
  <c r="O312" i="1"/>
  <c r="Q312" i="1" s="1"/>
  <c r="B312" i="1" s="1"/>
  <c r="C366" i="1"/>
  <c r="P379" i="1"/>
  <c r="A380" i="1"/>
  <c r="D379" i="1"/>
  <c r="E379" i="1" s="1"/>
  <c r="F379" i="1" s="1"/>
  <c r="G380" i="1" s="1"/>
  <c r="U379" i="1"/>
  <c r="T379" i="1"/>
  <c r="R378" i="1"/>
  <c r="S378" i="1" s="1"/>
  <c r="I314" i="1" l="1"/>
  <c r="H315" i="1"/>
  <c r="L314" i="1"/>
  <c r="M314" i="1" s="1"/>
  <c r="N314" i="1" s="1"/>
  <c r="K315" i="1"/>
  <c r="O313" i="1"/>
  <c r="Q313" i="1" s="1"/>
  <c r="B313" i="1" s="1"/>
  <c r="P380" i="1"/>
  <c r="A381" i="1"/>
  <c r="D380" i="1"/>
  <c r="E380" i="1" s="1"/>
  <c r="F380" i="1" s="1"/>
  <c r="G381" i="1" s="1"/>
  <c r="U380" i="1"/>
  <c r="R379" i="1"/>
  <c r="S379" i="1" s="1"/>
  <c r="T380" i="1"/>
  <c r="C367" i="1"/>
  <c r="O314" i="1" l="1"/>
  <c r="Q314" i="1" s="1"/>
  <c r="B314" i="1" s="1"/>
  <c r="L315" i="1"/>
  <c r="M315" i="1" s="1"/>
  <c r="N315" i="1" s="1"/>
  <c r="K316" i="1"/>
  <c r="H316" i="1"/>
  <c r="I315" i="1"/>
  <c r="D381" i="1"/>
  <c r="E381" i="1" s="1"/>
  <c r="F381" i="1" s="1"/>
  <c r="G382" i="1" s="1"/>
  <c r="P381" i="1"/>
  <c r="A382" i="1"/>
  <c r="C368" i="1"/>
  <c r="U381" i="1"/>
  <c r="R380" i="1"/>
  <c r="S380" i="1" s="1"/>
  <c r="T381" i="1"/>
  <c r="I316" i="1" l="1"/>
  <c r="H317" i="1"/>
  <c r="O315" i="1"/>
  <c r="Q315" i="1" s="1"/>
  <c r="B315" i="1" s="1"/>
  <c r="L316" i="1"/>
  <c r="M316" i="1" s="1"/>
  <c r="N316" i="1" s="1"/>
  <c r="K317" i="1"/>
  <c r="C369" i="1"/>
  <c r="A383" i="1"/>
  <c r="D382" i="1"/>
  <c r="E382" i="1" s="1"/>
  <c r="F382" i="1" s="1"/>
  <c r="G383" i="1" s="1"/>
  <c r="P382" i="1"/>
  <c r="U382" i="1"/>
  <c r="R381" i="1"/>
  <c r="S381" i="1" s="1"/>
  <c r="T382" i="1"/>
  <c r="L317" i="1" l="1"/>
  <c r="M317" i="1" s="1"/>
  <c r="N317" i="1" s="1"/>
  <c r="K318" i="1"/>
  <c r="H318" i="1"/>
  <c r="I317" i="1"/>
  <c r="O316" i="1"/>
  <c r="Q316" i="1" s="1"/>
  <c r="B316" i="1" s="1"/>
  <c r="T383" i="1"/>
  <c r="U383" i="1"/>
  <c r="R382" i="1"/>
  <c r="S382" i="1" s="1"/>
  <c r="A384" i="1"/>
  <c r="D383" i="1"/>
  <c r="E383" i="1" s="1"/>
  <c r="F383" i="1" s="1"/>
  <c r="G384" i="1" s="1"/>
  <c r="P383" i="1"/>
  <c r="C370" i="1"/>
  <c r="O317" i="1" l="1"/>
  <c r="Q317" i="1" s="1"/>
  <c r="B317" i="1" s="1"/>
  <c r="I318" i="1"/>
  <c r="H319" i="1"/>
  <c r="L318" i="1"/>
  <c r="M318" i="1" s="1"/>
  <c r="N318" i="1" s="1"/>
  <c r="K319" i="1"/>
  <c r="P384" i="1"/>
  <c r="A385" i="1"/>
  <c r="D384" i="1"/>
  <c r="E384" i="1" s="1"/>
  <c r="F384" i="1" s="1"/>
  <c r="G385" i="1" s="1"/>
  <c r="C371" i="1"/>
  <c r="U384" i="1"/>
  <c r="R383" i="1"/>
  <c r="S383" i="1" s="1"/>
  <c r="T384" i="1"/>
  <c r="L319" i="1" l="1"/>
  <c r="M319" i="1" s="1"/>
  <c r="N319" i="1" s="1"/>
  <c r="K320" i="1"/>
  <c r="I319" i="1"/>
  <c r="H320" i="1"/>
  <c r="O318" i="1"/>
  <c r="Q318" i="1" s="1"/>
  <c r="B318" i="1" s="1"/>
  <c r="P385" i="1"/>
  <c r="A386" i="1"/>
  <c r="D385" i="1"/>
  <c r="E385" i="1" s="1"/>
  <c r="F385" i="1" s="1"/>
  <c r="G386" i="1" s="1"/>
  <c r="U385" i="1"/>
  <c r="R384" i="1"/>
  <c r="S384" i="1" s="1"/>
  <c r="T385" i="1"/>
  <c r="C372" i="1"/>
  <c r="O319" i="1" l="1"/>
  <c r="Q319" i="1" s="1"/>
  <c r="B319" i="1" s="1"/>
  <c r="H321" i="1"/>
  <c r="I320" i="1"/>
  <c r="L320" i="1"/>
  <c r="M320" i="1" s="1"/>
  <c r="N320" i="1" s="1"/>
  <c r="K321" i="1"/>
  <c r="D386" i="1"/>
  <c r="E386" i="1" s="1"/>
  <c r="F386" i="1" s="1"/>
  <c r="G387" i="1" s="1"/>
  <c r="P386" i="1"/>
  <c r="A387" i="1"/>
  <c r="U386" i="1"/>
  <c r="R385" i="1"/>
  <c r="S385" i="1" s="1"/>
  <c r="T386" i="1"/>
  <c r="C373" i="1"/>
  <c r="L321" i="1" l="1"/>
  <c r="M321" i="1" s="1"/>
  <c r="N321" i="1" s="1"/>
  <c r="K322" i="1"/>
  <c r="O320" i="1"/>
  <c r="Q320" i="1" s="1"/>
  <c r="B320" i="1" s="1"/>
  <c r="I321" i="1"/>
  <c r="H322" i="1"/>
  <c r="P387" i="1"/>
  <c r="A388" i="1"/>
  <c r="D387" i="1"/>
  <c r="E387" i="1" s="1"/>
  <c r="F387" i="1" s="1"/>
  <c r="G388" i="1" s="1"/>
  <c r="C374" i="1"/>
  <c r="U387" i="1"/>
  <c r="R386" i="1"/>
  <c r="S386" i="1" s="1"/>
  <c r="T387" i="1"/>
  <c r="I322" i="1" l="1"/>
  <c r="H323" i="1"/>
  <c r="O321" i="1"/>
  <c r="Q321" i="1" s="1"/>
  <c r="B321" i="1" s="1"/>
  <c r="L322" i="1"/>
  <c r="M322" i="1" s="1"/>
  <c r="N322" i="1" s="1"/>
  <c r="K323" i="1"/>
  <c r="P388" i="1"/>
  <c r="A389" i="1"/>
  <c r="D388" i="1"/>
  <c r="E388" i="1" s="1"/>
  <c r="F388" i="1" s="1"/>
  <c r="G389" i="1" s="1"/>
  <c r="R387" i="1"/>
  <c r="S387" i="1" s="1"/>
  <c r="T388" i="1"/>
  <c r="U388" i="1"/>
  <c r="C375" i="1"/>
  <c r="I323" i="1" l="1"/>
  <c r="H324" i="1"/>
  <c r="L323" i="1"/>
  <c r="M323" i="1" s="1"/>
  <c r="N323" i="1" s="1"/>
  <c r="K324" i="1"/>
  <c r="O322" i="1"/>
  <c r="Q322" i="1" s="1"/>
  <c r="B322" i="1" s="1"/>
  <c r="C376" i="1"/>
  <c r="A390" i="1"/>
  <c r="D389" i="1"/>
  <c r="E389" i="1" s="1"/>
  <c r="F389" i="1" s="1"/>
  <c r="G390" i="1" s="1"/>
  <c r="P389" i="1"/>
  <c r="U389" i="1"/>
  <c r="R388" i="1"/>
  <c r="S388" i="1" s="1"/>
  <c r="T389" i="1"/>
  <c r="O323" i="1" l="1"/>
  <c r="Q323" i="1" s="1"/>
  <c r="B323" i="1" s="1"/>
  <c r="L324" i="1"/>
  <c r="M324" i="1" s="1"/>
  <c r="N324" i="1" s="1"/>
  <c r="K325" i="1"/>
  <c r="I324" i="1"/>
  <c r="H325" i="1"/>
  <c r="D390" i="1"/>
  <c r="E390" i="1" s="1"/>
  <c r="F390" i="1" s="1"/>
  <c r="G391" i="1" s="1"/>
  <c r="A391" i="1"/>
  <c r="P390" i="1"/>
  <c r="C377" i="1"/>
  <c r="U390" i="1"/>
  <c r="R389" i="1"/>
  <c r="S389" i="1" s="1"/>
  <c r="T390" i="1"/>
  <c r="O324" i="1" l="1"/>
  <c r="Q324" i="1" s="1"/>
  <c r="B324" i="1" s="1"/>
  <c r="H326" i="1"/>
  <c r="I325" i="1"/>
  <c r="L325" i="1"/>
  <c r="M325" i="1" s="1"/>
  <c r="N325" i="1" s="1"/>
  <c r="K326" i="1"/>
  <c r="C378" i="1"/>
  <c r="R390" i="1"/>
  <c r="S390" i="1" s="1"/>
  <c r="T391" i="1"/>
  <c r="U391" i="1"/>
  <c r="D391" i="1"/>
  <c r="E391" i="1" s="1"/>
  <c r="F391" i="1" s="1"/>
  <c r="G392" i="1" s="1"/>
  <c r="A392" i="1"/>
  <c r="P391" i="1"/>
  <c r="L326" i="1" l="1"/>
  <c r="M326" i="1" s="1"/>
  <c r="N326" i="1" s="1"/>
  <c r="K327" i="1"/>
  <c r="O325" i="1"/>
  <c r="Q325" i="1" s="1"/>
  <c r="B325" i="1" s="1"/>
  <c r="I326" i="1"/>
  <c r="H327" i="1"/>
  <c r="T392" i="1"/>
  <c r="U392" i="1"/>
  <c r="R391" i="1"/>
  <c r="S391" i="1" s="1"/>
  <c r="A393" i="1"/>
  <c r="D392" i="1"/>
  <c r="E392" i="1" s="1"/>
  <c r="F392" i="1" s="1"/>
  <c r="G393" i="1" s="1"/>
  <c r="P392" i="1"/>
  <c r="C379" i="1"/>
  <c r="O326" i="1" l="1"/>
  <c r="Q326" i="1" s="1"/>
  <c r="B326" i="1" s="1"/>
  <c r="I327" i="1"/>
  <c r="H328" i="1"/>
  <c r="L327" i="1"/>
  <c r="M327" i="1" s="1"/>
  <c r="N327" i="1" s="1"/>
  <c r="K328" i="1"/>
  <c r="D393" i="1"/>
  <c r="E393" i="1" s="1"/>
  <c r="F393" i="1" s="1"/>
  <c r="G394" i="1" s="1"/>
  <c r="P393" i="1"/>
  <c r="A394" i="1"/>
  <c r="C380" i="1"/>
  <c r="U393" i="1"/>
  <c r="R392" i="1"/>
  <c r="S392" i="1" s="1"/>
  <c r="T393" i="1"/>
  <c r="L328" i="1" l="1"/>
  <c r="M328" i="1" s="1"/>
  <c r="N328" i="1" s="1"/>
  <c r="K329" i="1"/>
  <c r="I328" i="1"/>
  <c r="H329" i="1"/>
  <c r="O327" i="1"/>
  <c r="Q327" i="1" s="1"/>
  <c r="B327" i="1" s="1"/>
  <c r="C381" i="1"/>
  <c r="P394" i="1"/>
  <c r="A395" i="1"/>
  <c r="D394" i="1"/>
  <c r="E394" i="1" s="1"/>
  <c r="F394" i="1" s="1"/>
  <c r="G395" i="1" s="1"/>
  <c r="U394" i="1"/>
  <c r="R393" i="1"/>
  <c r="S393" i="1" s="1"/>
  <c r="T394" i="1"/>
  <c r="H330" i="1" l="1"/>
  <c r="I329" i="1"/>
  <c r="O328" i="1"/>
  <c r="Q328" i="1" s="1"/>
  <c r="B328" i="1" s="1"/>
  <c r="L329" i="1"/>
  <c r="M329" i="1" s="1"/>
  <c r="N329" i="1" s="1"/>
  <c r="K330" i="1"/>
  <c r="P395" i="1"/>
  <c r="A396" i="1"/>
  <c r="D395" i="1"/>
  <c r="E395" i="1" s="1"/>
  <c r="F395" i="1" s="1"/>
  <c r="G396" i="1" s="1"/>
  <c r="U395" i="1"/>
  <c r="R394" i="1"/>
  <c r="S394" i="1" s="1"/>
  <c r="T395" i="1"/>
  <c r="C382" i="1"/>
  <c r="I330" i="1" l="1"/>
  <c r="H331" i="1"/>
  <c r="L330" i="1"/>
  <c r="M330" i="1" s="1"/>
  <c r="N330" i="1" s="1"/>
  <c r="K331" i="1"/>
  <c r="O329" i="1"/>
  <c r="Q329" i="1" s="1"/>
  <c r="B329" i="1" s="1"/>
  <c r="C383" i="1"/>
  <c r="P396" i="1"/>
  <c r="A397" i="1"/>
  <c r="D396" i="1"/>
  <c r="E396" i="1" s="1"/>
  <c r="F396" i="1" s="1"/>
  <c r="G397" i="1" s="1"/>
  <c r="U396" i="1"/>
  <c r="R395" i="1"/>
  <c r="S395" i="1" s="1"/>
  <c r="T396" i="1"/>
  <c r="O330" i="1" l="1"/>
  <c r="Q330" i="1" s="1"/>
  <c r="B330" i="1" s="1"/>
  <c r="L331" i="1"/>
  <c r="M331" i="1" s="1"/>
  <c r="N331" i="1" s="1"/>
  <c r="K332" i="1"/>
  <c r="I331" i="1"/>
  <c r="H332" i="1"/>
  <c r="A398" i="1"/>
  <c r="D397" i="1"/>
  <c r="E397" i="1" s="1"/>
  <c r="F397" i="1" s="1"/>
  <c r="G398" i="1" s="1"/>
  <c r="P397" i="1"/>
  <c r="R396" i="1"/>
  <c r="S396" i="1" s="1"/>
  <c r="U397" i="1"/>
  <c r="T397" i="1"/>
  <c r="C384" i="1"/>
  <c r="L332" i="1" l="1"/>
  <c r="M332" i="1" s="1"/>
  <c r="N332" i="1" s="1"/>
  <c r="K333" i="1"/>
  <c r="O331" i="1"/>
  <c r="Q331" i="1" s="1"/>
  <c r="B331" i="1" s="1"/>
  <c r="I332" i="1"/>
  <c r="H333" i="1"/>
  <c r="C385" i="1"/>
  <c r="R397" i="1"/>
  <c r="S397" i="1" s="1"/>
  <c r="U398" i="1"/>
  <c r="T398" i="1"/>
  <c r="P398" i="1"/>
  <c r="A399" i="1"/>
  <c r="D398" i="1"/>
  <c r="E398" i="1" s="1"/>
  <c r="F398" i="1" s="1"/>
  <c r="G399" i="1" s="1"/>
  <c r="I333" i="1" l="1"/>
  <c r="H334" i="1"/>
  <c r="O332" i="1"/>
  <c r="Q332" i="1" s="1"/>
  <c r="B332" i="1" s="1"/>
  <c r="L333" i="1"/>
  <c r="M333" i="1" s="1"/>
  <c r="N333" i="1" s="1"/>
  <c r="K334" i="1"/>
  <c r="D399" i="1"/>
  <c r="E399" i="1" s="1"/>
  <c r="F399" i="1" s="1"/>
  <c r="G400" i="1" s="1"/>
  <c r="P399" i="1"/>
  <c r="A400" i="1"/>
  <c r="C386" i="1"/>
  <c r="R398" i="1"/>
  <c r="S398" i="1" s="1"/>
  <c r="T399" i="1"/>
  <c r="U399" i="1"/>
  <c r="I334" i="1" l="1"/>
  <c r="H335" i="1"/>
  <c r="L334" i="1"/>
  <c r="M334" i="1" s="1"/>
  <c r="N334" i="1" s="1"/>
  <c r="K335" i="1"/>
  <c r="O333" i="1"/>
  <c r="Q333" i="1" s="1"/>
  <c r="B333" i="1" s="1"/>
  <c r="A401" i="1"/>
  <c r="D400" i="1"/>
  <c r="E400" i="1" s="1"/>
  <c r="F400" i="1" s="1"/>
  <c r="G401" i="1" s="1"/>
  <c r="P400" i="1"/>
  <c r="R399" i="1"/>
  <c r="S399" i="1" s="1"/>
  <c r="U400" i="1"/>
  <c r="T400" i="1"/>
  <c r="C387" i="1"/>
  <c r="L335" i="1" l="1"/>
  <c r="M335" i="1" s="1"/>
  <c r="N335" i="1" s="1"/>
  <c r="K336" i="1"/>
  <c r="I335" i="1"/>
  <c r="H336" i="1"/>
  <c r="O334" i="1"/>
  <c r="Q334" i="1" s="1"/>
  <c r="B334" i="1" s="1"/>
  <c r="C388" i="1"/>
  <c r="U401" i="1"/>
  <c r="R400" i="1"/>
  <c r="S400" i="1" s="1"/>
  <c r="T401" i="1"/>
  <c r="P401" i="1"/>
  <c r="A402" i="1"/>
  <c r="D401" i="1"/>
  <c r="E401" i="1" s="1"/>
  <c r="F401" i="1" s="1"/>
  <c r="G402" i="1" s="1"/>
  <c r="I336" i="1" l="1"/>
  <c r="H337" i="1"/>
  <c r="O335" i="1"/>
  <c r="Q335" i="1" s="1"/>
  <c r="B335" i="1" s="1"/>
  <c r="L336" i="1"/>
  <c r="M336" i="1" s="1"/>
  <c r="N336" i="1" s="1"/>
  <c r="K337" i="1"/>
  <c r="D402" i="1"/>
  <c r="E402" i="1" s="1"/>
  <c r="F402" i="1" s="1"/>
  <c r="G403" i="1" s="1"/>
  <c r="P402" i="1"/>
  <c r="A403" i="1"/>
  <c r="U402" i="1"/>
  <c r="R401" i="1"/>
  <c r="S401" i="1" s="1"/>
  <c r="T402" i="1"/>
  <c r="C389" i="1"/>
  <c r="L337" i="1" l="1"/>
  <c r="M337" i="1" s="1"/>
  <c r="N337" i="1" s="1"/>
  <c r="K338" i="1"/>
  <c r="H338" i="1"/>
  <c r="I337" i="1"/>
  <c r="O336" i="1"/>
  <c r="Q336" i="1" s="1"/>
  <c r="B336" i="1" s="1"/>
  <c r="P403" i="1"/>
  <c r="A404" i="1"/>
  <c r="D403" i="1"/>
  <c r="E403" i="1" s="1"/>
  <c r="F403" i="1" s="1"/>
  <c r="G404" i="1" s="1"/>
  <c r="U403" i="1"/>
  <c r="R402" i="1"/>
  <c r="S402" i="1" s="1"/>
  <c r="T403" i="1"/>
  <c r="C390" i="1"/>
  <c r="O337" i="1" l="1"/>
  <c r="Q337" i="1" s="1"/>
  <c r="B337" i="1" s="1"/>
  <c r="I338" i="1"/>
  <c r="H339" i="1"/>
  <c r="L338" i="1"/>
  <c r="M338" i="1" s="1"/>
  <c r="N338" i="1" s="1"/>
  <c r="K339" i="1"/>
  <c r="C391" i="1"/>
  <c r="P404" i="1"/>
  <c r="A405" i="1"/>
  <c r="D404" i="1"/>
  <c r="E404" i="1" s="1"/>
  <c r="F404" i="1" s="1"/>
  <c r="G405" i="1" s="1"/>
  <c r="R403" i="1"/>
  <c r="S403" i="1" s="1"/>
  <c r="T404" i="1"/>
  <c r="U404" i="1"/>
  <c r="L339" i="1" l="1"/>
  <c r="M339" i="1" s="1"/>
  <c r="N339" i="1" s="1"/>
  <c r="K340" i="1"/>
  <c r="I339" i="1"/>
  <c r="H340" i="1"/>
  <c r="O338" i="1"/>
  <c r="Q338" i="1" s="1"/>
  <c r="B338" i="1" s="1"/>
  <c r="C392" i="1"/>
  <c r="A406" i="1"/>
  <c r="D405" i="1"/>
  <c r="E405" i="1" s="1"/>
  <c r="F405" i="1" s="1"/>
  <c r="G406" i="1" s="1"/>
  <c r="P405" i="1"/>
  <c r="T405" i="1"/>
  <c r="U405" i="1"/>
  <c r="R404" i="1"/>
  <c r="S404" i="1" s="1"/>
  <c r="L340" i="1" l="1"/>
  <c r="M340" i="1" s="1"/>
  <c r="N340" i="1" s="1"/>
  <c r="K341" i="1"/>
  <c r="I340" i="1"/>
  <c r="H341" i="1"/>
  <c r="O339" i="1"/>
  <c r="Q339" i="1" s="1"/>
  <c r="B339" i="1" s="1"/>
  <c r="A407" i="1"/>
  <c r="P406" i="1"/>
  <c r="D406" i="1"/>
  <c r="E406" i="1" s="1"/>
  <c r="F406" i="1" s="1"/>
  <c r="G407" i="1" s="1"/>
  <c r="C393" i="1"/>
  <c r="U406" i="1"/>
  <c r="R405" i="1"/>
  <c r="S405" i="1" s="1"/>
  <c r="T406" i="1"/>
  <c r="H342" i="1" l="1"/>
  <c r="I341" i="1"/>
  <c r="O340" i="1"/>
  <c r="Q340" i="1" s="1"/>
  <c r="B340" i="1" s="1"/>
  <c r="L341" i="1"/>
  <c r="M341" i="1" s="1"/>
  <c r="N341" i="1" s="1"/>
  <c r="K342" i="1"/>
  <c r="T407" i="1"/>
  <c r="R406" i="1"/>
  <c r="S406" i="1" s="1"/>
  <c r="U407" i="1"/>
  <c r="A408" i="1"/>
  <c r="D407" i="1"/>
  <c r="E407" i="1" s="1"/>
  <c r="F407" i="1" s="1"/>
  <c r="G408" i="1" s="1"/>
  <c r="P407" i="1"/>
  <c r="C394" i="1"/>
  <c r="O341" i="1" l="1"/>
  <c r="Q341" i="1" s="1"/>
  <c r="B341" i="1" s="1"/>
  <c r="I342" i="1"/>
  <c r="H343" i="1"/>
  <c r="L342" i="1"/>
  <c r="M342" i="1" s="1"/>
  <c r="N342" i="1" s="1"/>
  <c r="K343" i="1"/>
  <c r="P408" i="1"/>
  <c r="D408" i="1"/>
  <c r="E408" i="1" s="1"/>
  <c r="F408" i="1" s="1"/>
  <c r="G409" i="1" s="1"/>
  <c r="A409" i="1"/>
  <c r="C395" i="1"/>
  <c r="U408" i="1"/>
  <c r="T408" i="1"/>
  <c r="R407" i="1"/>
  <c r="S407" i="1" s="1"/>
  <c r="O342" i="1" l="1"/>
  <c r="Q342" i="1" s="1"/>
  <c r="B342" i="1" s="1"/>
  <c r="H344" i="1"/>
  <c r="I343" i="1"/>
  <c r="L343" i="1"/>
  <c r="M343" i="1" s="1"/>
  <c r="N343" i="1" s="1"/>
  <c r="K344" i="1"/>
  <c r="C396" i="1"/>
  <c r="P409" i="1"/>
  <c r="D409" i="1"/>
  <c r="E409" i="1" s="1"/>
  <c r="F409" i="1" s="1"/>
  <c r="G410" i="1" s="1"/>
  <c r="A410" i="1"/>
  <c r="U409" i="1"/>
  <c r="R408" i="1"/>
  <c r="S408" i="1" s="1"/>
  <c r="T409" i="1"/>
  <c r="I344" i="1" l="1"/>
  <c r="H345" i="1"/>
  <c r="O343" i="1"/>
  <c r="Q343" i="1" s="1"/>
  <c r="B343" i="1" s="1"/>
  <c r="L344" i="1"/>
  <c r="M344" i="1" s="1"/>
  <c r="N344" i="1" s="1"/>
  <c r="K345" i="1"/>
  <c r="U410" i="1"/>
  <c r="T410" i="1"/>
  <c r="R409" i="1"/>
  <c r="S409" i="1" s="1"/>
  <c r="D410" i="1"/>
  <c r="E410" i="1" s="1"/>
  <c r="F410" i="1" s="1"/>
  <c r="G411" i="1" s="1"/>
  <c r="P410" i="1"/>
  <c r="A411" i="1"/>
  <c r="C397" i="1"/>
  <c r="O344" i="1" l="1"/>
  <c r="Q344" i="1" s="1"/>
  <c r="B344" i="1" s="1"/>
  <c r="L345" i="1"/>
  <c r="M345" i="1" s="1"/>
  <c r="N345" i="1" s="1"/>
  <c r="K346" i="1"/>
  <c r="I345" i="1"/>
  <c r="H346" i="1"/>
  <c r="C398" i="1"/>
  <c r="P411" i="1"/>
  <c r="D411" i="1"/>
  <c r="E411" i="1" s="1"/>
  <c r="F411" i="1" s="1"/>
  <c r="G412" i="1" s="1"/>
  <c r="A412" i="1"/>
  <c r="T411" i="1"/>
  <c r="U411" i="1"/>
  <c r="R410" i="1"/>
  <c r="S410" i="1" s="1"/>
  <c r="O345" i="1" l="1"/>
  <c r="Q345" i="1" s="1"/>
  <c r="B345" i="1" s="1"/>
  <c r="H347" i="1"/>
  <c r="I346" i="1"/>
  <c r="L346" i="1"/>
  <c r="M346" i="1" s="1"/>
  <c r="N346" i="1" s="1"/>
  <c r="K347" i="1"/>
  <c r="R411" i="1"/>
  <c r="S411" i="1" s="1"/>
  <c r="U412" i="1"/>
  <c r="T412" i="1"/>
  <c r="C399" i="1"/>
  <c r="A413" i="1"/>
  <c r="D412" i="1"/>
  <c r="E412" i="1" s="1"/>
  <c r="F412" i="1" s="1"/>
  <c r="G413" i="1" s="1"/>
  <c r="P412" i="1"/>
  <c r="L347" i="1" l="1"/>
  <c r="M347" i="1" s="1"/>
  <c r="N347" i="1" s="1"/>
  <c r="K348" i="1"/>
  <c r="O346" i="1"/>
  <c r="Q346" i="1" s="1"/>
  <c r="B346" i="1" s="1"/>
  <c r="I347" i="1"/>
  <c r="H348" i="1"/>
  <c r="C400" i="1"/>
  <c r="U413" i="1"/>
  <c r="R412" i="1"/>
  <c r="S412" i="1" s="1"/>
  <c r="T413" i="1"/>
  <c r="D413" i="1"/>
  <c r="E413" i="1" s="1"/>
  <c r="F413" i="1" s="1"/>
  <c r="G414" i="1" s="1"/>
  <c r="A414" i="1"/>
  <c r="P413" i="1"/>
  <c r="O347" i="1" l="1"/>
  <c r="Q347" i="1" s="1"/>
  <c r="B347" i="1" s="1"/>
  <c r="I348" i="1"/>
  <c r="H349" i="1"/>
  <c r="L348" i="1"/>
  <c r="M348" i="1" s="1"/>
  <c r="N348" i="1" s="1"/>
  <c r="K349" i="1"/>
  <c r="T414" i="1"/>
  <c r="U414" i="1"/>
  <c r="R413" i="1"/>
  <c r="S413" i="1" s="1"/>
  <c r="P414" i="1"/>
  <c r="D414" i="1"/>
  <c r="E414" i="1" s="1"/>
  <c r="F414" i="1" s="1"/>
  <c r="G415" i="1" s="1"/>
  <c r="A415" i="1"/>
  <c r="C401" i="1"/>
  <c r="L349" i="1" l="1"/>
  <c r="M349" i="1" s="1"/>
  <c r="N349" i="1" s="1"/>
  <c r="K350" i="1"/>
  <c r="I349" i="1"/>
  <c r="H350" i="1"/>
  <c r="O348" i="1"/>
  <c r="Q348" i="1" s="1"/>
  <c r="B348" i="1" s="1"/>
  <c r="C402" i="1"/>
  <c r="T415" i="1"/>
  <c r="U415" i="1"/>
  <c r="R414" i="1"/>
  <c r="S414" i="1" s="1"/>
  <c r="P415" i="1"/>
  <c r="D415" i="1"/>
  <c r="E415" i="1" s="1"/>
  <c r="F415" i="1" s="1"/>
  <c r="G416" i="1" s="1"/>
  <c r="A416" i="1"/>
  <c r="I350" i="1" l="1"/>
  <c r="H351" i="1"/>
  <c r="O349" i="1"/>
  <c r="Q349" i="1" s="1"/>
  <c r="B349" i="1" s="1"/>
  <c r="L350" i="1"/>
  <c r="M350" i="1" s="1"/>
  <c r="N350" i="1" s="1"/>
  <c r="K351" i="1"/>
  <c r="P416" i="1"/>
  <c r="A417" i="1"/>
  <c r="D416" i="1"/>
  <c r="E416" i="1" s="1"/>
  <c r="F416" i="1" s="1"/>
  <c r="G417" i="1" s="1"/>
  <c r="U416" i="1"/>
  <c r="R415" i="1"/>
  <c r="S415" i="1" s="1"/>
  <c r="T416" i="1"/>
  <c r="C403" i="1"/>
  <c r="L351" i="1" l="1"/>
  <c r="M351" i="1" s="1"/>
  <c r="N351" i="1" s="1"/>
  <c r="K352" i="1"/>
  <c r="I351" i="1"/>
  <c r="H352" i="1"/>
  <c r="O350" i="1"/>
  <c r="Q350" i="1" s="1"/>
  <c r="B350" i="1" s="1"/>
  <c r="C404" i="1"/>
  <c r="D417" i="1"/>
  <c r="E417" i="1" s="1"/>
  <c r="F417" i="1" s="1"/>
  <c r="G418" i="1" s="1"/>
  <c r="P417" i="1"/>
  <c r="A418" i="1"/>
  <c r="U417" i="1"/>
  <c r="R416" i="1"/>
  <c r="S416" i="1" s="1"/>
  <c r="T417" i="1"/>
  <c r="I352" i="1" l="1"/>
  <c r="H353" i="1"/>
  <c r="O351" i="1"/>
  <c r="Q351" i="1" s="1"/>
  <c r="B351" i="1" s="1"/>
  <c r="L352" i="1"/>
  <c r="M352" i="1" s="1"/>
  <c r="N352" i="1" s="1"/>
  <c r="K353" i="1"/>
  <c r="U418" i="1"/>
  <c r="R417" i="1"/>
  <c r="S417" i="1" s="1"/>
  <c r="T418" i="1"/>
  <c r="C405" i="1"/>
  <c r="D418" i="1"/>
  <c r="E418" i="1" s="1"/>
  <c r="F418" i="1" s="1"/>
  <c r="G419" i="1" s="1"/>
  <c r="P418" i="1"/>
  <c r="A419" i="1"/>
  <c r="I353" i="1" l="1"/>
  <c r="H354" i="1"/>
  <c r="L353" i="1"/>
  <c r="M353" i="1" s="1"/>
  <c r="N353" i="1" s="1"/>
  <c r="K354" i="1"/>
  <c r="O352" i="1"/>
  <c r="Q352" i="1" s="1"/>
  <c r="B352" i="1" s="1"/>
  <c r="T419" i="1"/>
  <c r="R418" i="1"/>
  <c r="S418" i="1" s="1"/>
  <c r="U419" i="1"/>
  <c r="P419" i="1"/>
  <c r="A420" i="1"/>
  <c r="D419" i="1"/>
  <c r="E419" i="1" s="1"/>
  <c r="F419" i="1" s="1"/>
  <c r="G420" i="1" s="1"/>
  <c r="C406" i="1"/>
  <c r="L354" i="1" l="1"/>
  <c r="M354" i="1" s="1"/>
  <c r="N354" i="1" s="1"/>
  <c r="K355" i="1"/>
  <c r="H355" i="1"/>
  <c r="I354" i="1"/>
  <c r="O353" i="1"/>
  <c r="Q353" i="1" s="1"/>
  <c r="B353" i="1" s="1"/>
  <c r="A421" i="1"/>
  <c r="P420" i="1"/>
  <c r="D420" i="1"/>
  <c r="E420" i="1" s="1"/>
  <c r="F420" i="1" s="1"/>
  <c r="G421" i="1" s="1"/>
  <c r="T420" i="1"/>
  <c r="U420" i="1"/>
  <c r="R419" i="1"/>
  <c r="S419" i="1" s="1"/>
  <c r="C407" i="1"/>
  <c r="O354" i="1" l="1"/>
  <c r="Q354" i="1" s="1"/>
  <c r="B354" i="1" s="1"/>
  <c r="I355" i="1"/>
  <c r="H356" i="1"/>
  <c r="L355" i="1"/>
  <c r="M355" i="1" s="1"/>
  <c r="N355" i="1" s="1"/>
  <c r="K356" i="1"/>
  <c r="U421" i="1"/>
  <c r="R420" i="1"/>
  <c r="S420" i="1" s="1"/>
  <c r="T421" i="1"/>
  <c r="A422" i="1"/>
  <c r="D421" i="1"/>
  <c r="E421" i="1" s="1"/>
  <c r="F421" i="1" s="1"/>
  <c r="G422" i="1" s="1"/>
  <c r="P421" i="1"/>
  <c r="C408" i="1"/>
  <c r="L356" i="1" l="1"/>
  <c r="M356" i="1" s="1"/>
  <c r="N356" i="1" s="1"/>
  <c r="K357" i="1"/>
  <c r="I356" i="1"/>
  <c r="H357" i="1"/>
  <c r="O355" i="1"/>
  <c r="Q355" i="1" s="1"/>
  <c r="B355" i="1" s="1"/>
  <c r="C409" i="1"/>
  <c r="T422" i="1"/>
  <c r="U422" i="1"/>
  <c r="R421" i="1"/>
  <c r="S421" i="1" s="1"/>
  <c r="P422" i="1"/>
  <c r="D422" i="1"/>
  <c r="E422" i="1" s="1"/>
  <c r="F422" i="1" s="1"/>
  <c r="G423" i="1" s="1"/>
  <c r="A423" i="1"/>
  <c r="O356" i="1" l="1"/>
  <c r="Q356" i="1" s="1"/>
  <c r="B356" i="1" s="1"/>
  <c r="H358" i="1"/>
  <c r="I357" i="1"/>
  <c r="L357" i="1"/>
  <c r="M357" i="1" s="1"/>
  <c r="N357" i="1" s="1"/>
  <c r="K358" i="1"/>
  <c r="D423" i="1"/>
  <c r="E423" i="1" s="1"/>
  <c r="F423" i="1" s="1"/>
  <c r="G424" i="1" s="1"/>
  <c r="P423" i="1"/>
  <c r="A424" i="1"/>
  <c r="U423" i="1"/>
  <c r="T423" i="1"/>
  <c r="R422" i="1"/>
  <c r="S422" i="1" s="1"/>
  <c r="C410" i="1"/>
  <c r="O357" i="1" l="1"/>
  <c r="Q357" i="1" s="1"/>
  <c r="B357" i="1" s="1"/>
  <c r="L358" i="1"/>
  <c r="M358" i="1" s="1"/>
  <c r="N358" i="1" s="1"/>
  <c r="K359" i="1"/>
  <c r="I358" i="1"/>
  <c r="H359" i="1"/>
  <c r="A425" i="1"/>
  <c r="D424" i="1"/>
  <c r="E424" i="1" s="1"/>
  <c r="F424" i="1" s="1"/>
  <c r="G425" i="1" s="1"/>
  <c r="P424" i="1"/>
  <c r="C411" i="1"/>
  <c r="T424" i="1"/>
  <c r="U424" i="1"/>
  <c r="R423" i="1"/>
  <c r="S423" i="1" s="1"/>
  <c r="O358" i="1" l="1"/>
  <c r="Q358" i="1" s="1"/>
  <c r="B358" i="1" s="1"/>
  <c r="L359" i="1"/>
  <c r="M359" i="1" s="1"/>
  <c r="N359" i="1" s="1"/>
  <c r="K360" i="1"/>
  <c r="I359" i="1"/>
  <c r="H360" i="1"/>
  <c r="C412" i="1"/>
  <c r="U425" i="1"/>
  <c r="R424" i="1"/>
  <c r="S424" i="1" s="1"/>
  <c r="T425" i="1"/>
  <c r="D425" i="1"/>
  <c r="E425" i="1" s="1"/>
  <c r="F425" i="1" s="1"/>
  <c r="G426" i="1" s="1"/>
  <c r="P425" i="1"/>
  <c r="A426" i="1"/>
  <c r="I360" i="1" l="1"/>
  <c r="H361" i="1"/>
  <c r="O359" i="1"/>
  <c r="Q359" i="1" s="1"/>
  <c r="B359" i="1" s="1"/>
  <c r="L360" i="1"/>
  <c r="M360" i="1" s="1"/>
  <c r="N360" i="1" s="1"/>
  <c r="K361" i="1"/>
  <c r="D426" i="1"/>
  <c r="E426" i="1" s="1"/>
  <c r="F426" i="1" s="1"/>
  <c r="G427" i="1" s="1"/>
  <c r="P426" i="1"/>
  <c r="A427" i="1"/>
  <c r="U426" i="1"/>
  <c r="R425" i="1"/>
  <c r="S425" i="1" s="1"/>
  <c r="T426" i="1"/>
  <c r="C413" i="1"/>
  <c r="I361" i="1" l="1"/>
  <c r="H362" i="1"/>
  <c r="L361" i="1"/>
  <c r="M361" i="1" s="1"/>
  <c r="N361" i="1" s="1"/>
  <c r="K362" i="1"/>
  <c r="O360" i="1"/>
  <c r="Q360" i="1" s="1"/>
  <c r="B360" i="1" s="1"/>
  <c r="P427" i="1"/>
  <c r="A428" i="1"/>
  <c r="D427" i="1"/>
  <c r="E427" i="1" s="1"/>
  <c r="F427" i="1" s="1"/>
  <c r="G428" i="1" s="1"/>
  <c r="T427" i="1"/>
  <c r="U427" i="1"/>
  <c r="R426" i="1"/>
  <c r="S426" i="1" s="1"/>
  <c r="C414" i="1"/>
  <c r="O361" i="1" l="1"/>
  <c r="Q361" i="1" s="1"/>
  <c r="B361" i="1" s="1"/>
  <c r="I362" i="1"/>
  <c r="H363" i="1"/>
  <c r="L362" i="1"/>
  <c r="M362" i="1" s="1"/>
  <c r="N362" i="1" s="1"/>
  <c r="K363" i="1"/>
  <c r="C415" i="1"/>
  <c r="P428" i="1"/>
  <c r="A429" i="1"/>
  <c r="D428" i="1"/>
  <c r="E428" i="1" s="1"/>
  <c r="F428" i="1" s="1"/>
  <c r="G429" i="1" s="1"/>
  <c r="R427" i="1"/>
  <c r="S427" i="1" s="1"/>
  <c r="U428" i="1"/>
  <c r="T428" i="1"/>
  <c r="L363" i="1" l="1"/>
  <c r="M363" i="1" s="1"/>
  <c r="N363" i="1" s="1"/>
  <c r="K364" i="1"/>
  <c r="H364" i="1"/>
  <c r="I363" i="1"/>
  <c r="O362" i="1"/>
  <c r="Q362" i="1" s="1"/>
  <c r="B362" i="1" s="1"/>
  <c r="U429" i="1"/>
  <c r="R428" i="1"/>
  <c r="S428" i="1" s="1"/>
  <c r="T429" i="1"/>
  <c r="C416" i="1"/>
  <c r="A430" i="1"/>
  <c r="D429" i="1"/>
  <c r="E429" i="1" s="1"/>
  <c r="F429" i="1" s="1"/>
  <c r="G430" i="1" s="1"/>
  <c r="P429" i="1"/>
  <c r="O363" i="1" l="1"/>
  <c r="Q363" i="1" s="1"/>
  <c r="B363" i="1" s="1"/>
  <c r="L364" i="1"/>
  <c r="M364" i="1" s="1"/>
  <c r="N364" i="1" s="1"/>
  <c r="K365" i="1"/>
  <c r="I364" i="1"/>
  <c r="H365" i="1"/>
  <c r="T430" i="1"/>
  <c r="U430" i="1"/>
  <c r="R429" i="1"/>
  <c r="S429" i="1" s="1"/>
  <c r="C417" i="1"/>
  <c r="P430" i="1"/>
  <c r="A431" i="1"/>
  <c r="D430" i="1"/>
  <c r="E430" i="1" s="1"/>
  <c r="F430" i="1" s="1"/>
  <c r="G431" i="1" s="1"/>
  <c r="O364" i="1" l="1"/>
  <c r="Q364" i="1" s="1"/>
  <c r="B364" i="1" s="1"/>
  <c r="L365" i="1"/>
  <c r="M365" i="1" s="1"/>
  <c r="N365" i="1" s="1"/>
  <c r="K366" i="1"/>
  <c r="I365" i="1"/>
  <c r="H366" i="1"/>
  <c r="C418" i="1"/>
  <c r="D431" i="1"/>
  <c r="E431" i="1" s="1"/>
  <c r="F431" i="1" s="1"/>
  <c r="G432" i="1" s="1"/>
  <c r="P431" i="1"/>
  <c r="A432" i="1"/>
  <c r="U431" i="1"/>
  <c r="R430" i="1"/>
  <c r="S430" i="1" s="1"/>
  <c r="T431" i="1"/>
  <c r="O365" i="1" l="1"/>
  <c r="Q365" i="1" s="1"/>
  <c r="B365" i="1" s="1"/>
  <c r="L366" i="1"/>
  <c r="M366" i="1" s="1"/>
  <c r="N366" i="1" s="1"/>
  <c r="K367" i="1"/>
  <c r="I366" i="1"/>
  <c r="H367" i="1"/>
  <c r="C419" i="1"/>
  <c r="A433" i="1"/>
  <c r="D432" i="1"/>
  <c r="E432" i="1" s="1"/>
  <c r="F432" i="1" s="1"/>
  <c r="G433" i="1" s="1"/>
  <c r="P432" i="1"/>
  <c r="U432" i="1"/>
  <c r="R431" i="1"/>
  <c r="S431" i="1" s="1"/>
  <c r="T432" i="1"/>
  <c r="O366" i="1" l="1"/>
  <c r="Q366" i="1" s="1"/>
  <c r="B366" i="1" s="1"/>
  <c r="I367" i="1"/>
  <c r="H368" i="1"/>
  <c r="L367" i="1"/>
  <c r="M367" i="1" s="1"/>
  <c r="N367" i="1" s="1"/>
  <c r="K368" i="1"/>
  <c r="P433" i="1"/>
  <c r="A434" i="1"/>
  <c r="D433" i="1"/>
  <c r="E433" i="1" s="1"/>
  <c r="F433" i="1" s="1"/>
  <c r="G434" i="1" s="1"/>
  <c r="C420" i="1"/>
  <c r="T433" i="1"/>
  <c r="U433" i="1"/>
  <c r="R432" i="1"/>
  <c r="S432" i="1" s="1"/>
  <c r="I368" i="1" l="1"/>
  <c r="H369" i="1"/>
  <c r="O367" i="1"/>
  <c r="Q367" i="1" s="1"/>
  <c r="B367" i="1" s="1"/>
  <c r="L368" i="1"/>
  <c r="M368" i="1" s="1"/>
  <c r="N368" i="1" s="1"/>
  <c r="K369" i="1"/>
  <c r="C421" i="1"/>
  <c r="A435" i="1"/>
  <c r="P434" i="1"/>
  <c r="D434" i="1"/>
  <c r="E434" i="1" s="1"/>
  <c r="F434" i="1" s="1"/>
  <c r="G435" i="1" s="1"/>
  <c r="U434" i="1"/>
  <c r="R433" i="1"/>
  <c r="S433" i="1" s="1"/>
  <c r="T434" i="1"/>
  <c r="L369" i="1" l="1"/>
  <c r="M369" i="1" s="1"/>
  <c r="N369" i="1" s="1"/>
  <c r="K370" i="1"/>
  <c r="I369" i="1"/>
  <c r="H370" i="1"/>
  <c r="O368" i="1"/>
  <c r="Q368" i="1" s="1"/>
  <c r="B368" i="1" s="1"/>
  <c r="U435" i="1"/>
  <c r="R434" i="1"/>
  <c r="S434" i="1" s="1"/>
  <c r="T435" i="1"/>
  <c r="P435" i="1"/>
  <c r="A436" i="1"/>
  <c r="D435" i="1"/>
  <c r="E435" i="1" s="1"/>
  <c r="F435" i="1" s="1"/>
  <c r="G436" i="1" s="1"/>
  <c r="C422" i="1"/>
  <c r="H371" i="1" l="1"/>
  <c r="I370" i="1"/>
  <c r="O369" i="1"/>
  <c r="Q369" i="1" s="1"/>
  <c r="B369" i="1" s="1"/>
  <c r="L370" i="1"/>
  <c r="M370" i="1" s="1"/>
  <c r="N370" i="1" s="1"/>
  <c r="K371" i="1"/>
  <c r="D436" i="1"/>
  <c r="E436" i="1" s="1"/>
  <c r="F436" i="1" s="1"/>
  <c r="G437" i="1" s="1"/>
  <c r="P436" i="1"/>
  <c r="A437" i="1"/>
  <c r="U436" i="1"/>
  <c r="T436" i="1"/>
  <c r="R435" i="1"/>
  <c r="S435" i="1" s="1"/>
  <c r="C423" i="1"/>
  <c r="I371" i="1" l="1"/>
  <c r="H372" i="1"/>
  <c r="L371" i="1"/>
  <c r="M371" i="1" s="1"/>
  <c r="N371" i="1" s="1"/>
  <c r="K372" i="1"/>
  <c r="O370" i="1"/>
  <c r="Q370" i="1" s="1"/>
  <c r="B370" i="1" s="1"/>
  <c r="C424" i="1"/>
  <c r="A438" i="1"/>
  <c r="D437" i="1"/>
  <c r="E437" i="1" s="1"/>
  <c r="F437" i="1" s="1"/>
  <c r="G438" i="1" s="1"/>
  <c r="P437" i="1"/>
  <c r="R436" i="1"/>
  <c r="S436" i="1" s="1"/>
  <c r="T437" i="1"/>
  <c r="U437" i="1"/>
  <c r="L372" i="1" l="1"/>
  <c r="M372" i="1" s="1"/>
  <c r="N372" i="1" s="1"/>
  <c r="K373" i="1"/>
  <c r="H373" i="1"/>
  <c r="I372" i="1"/>
  <c r="O371" i="1"/>
  <c r="Q371" i="1" s="1"/>
  <c r="B371" i="1" s="1"/>
  <c r="P438" i="1"/>
  <c r="A439" i="1"/>
  <c r="D438" i="1"/>
  <c r="E438" i="1" s="1"/>
  <c r="F438" i="1" s="1"/>
  <c r="G439" i="1" s="1"/>
  <c r="C425" i="1"/>
  <c r="T438" i="1"/>
  <c r="U438" i="1"/>
  <c r="R437" i="1"/>
  <c r="S437" i="1" s="1"/>
  <c r="O372" i="1" l="1"/>
  <c r="Q372" i="1" s="1"/>
  <c r="B372" i="1" s="1"/>
  <c r="I373" i="1"/>
  <c r="H374" i="1"/>
  <c r="L373" i="1"/>
  <c r="M373" i="1" s="1"/>
  <c r="N373" i="1" s="1"/>
  <c r="K374" i="1"/>
  <c r="D439" i="1"/>
  <c r="E439" i="1" s="1"/>
  <c r="F439" i="1" s="1"/>
  <c r="G440" i="1" s="1"/>
  <c r="P439" i="1"/>
  <c r="A440" i="1"/>
  <c r="U439" i="1"/>
  <c r="T439" i="1"/>
  <c r="R438" i="1"/>
  <c r="S438" i="1" s="1"/>
  <c r="C426" i="1"/>
  <c r="O373" i="1" l="1"/>
  <c r="Q373" i="1" s="1"/>
  <c r="B373" i="1" s="1"/>
  <c r="L374" i="1"/>
  <c r="M374" i="1" s="1"/>
  <c r="N374" i="1" s="1"/>
  <c r="K375" i="1"/>
  <c r="I374" i="1"/>
  <c r="H375" i="1"/>
  <c r="A441" i="1"/>
  <c r="D440" i="1"/>
  <c r="E440" i="1" s="1"/>
  <c r="F440" i="1" s="1"/>
  <c r="G441" i="1" s="1"/>
  <c r="P440" i="1"/>
  <c r="T440" i="1"/>
  <c r="U440" i="1"/>
  <c r="R439" i="1"/>
  <c r="S439" i="1" s="1"/>
  <c r="C427" i="1"/>
  <c r="O374" i="1" l="1"/>
  <c r="Q374" i="1" s="1"/>
  <c r="B374" i="1" s="1"/>
  <c r="I375" i="1"/>
  <c r="H376" i="1"/>
  <c r="L375" i="1"/>
  <c r="M375" i="1" s="1"/>
  <c r="N375" i="1" s="1"/>
  <c r="K376" i="1"/>
  <c r="C428" i="1"/>
  <c r="U441" i="1"/>
  <c r="R440" i="1"/>
  <c r="S440" i="1" s="1"/>
  <c r="T441" i="1"/>
  <c r="P441" i="1"/>
  <c r="A442" i="1"/>
  <c r="D441" i="1"/>
  <c r="E441" i="1" s="1"/>
  <c r="F441" i="1" s="1"/>
  <c r="G442" i="1" s="1"/>
  <c r="I376" i="1" l="1"/>
  <c r="H377" i="1"/>
  <c r="L376" i="1"/>
  <c r="M376" i="1" s="1"/>
  <c r="N376" i="1" s="1"/>
  <c r="K377" i="1"/>
  <c r="O375" i="1"/>
  <c r="Q375" i="1" s="1"/>
  <c r="B375" i="1" s="1"/>
  <c r="U442" i="1"/>
  <c r="R441" i="1"/>
  <c r="S441" i="1" s="1"/>
  <c r="T442" i="1"/>
  <c r="D442" i="1"/>
  <c r="E442" i="1" s="1"/>
  <c r="F442" i="1" s="1"/>
  <c r="G443" i="1" s="1"/>
  <c r="P442" i="1"/>
  <c r="A443" i="1"/>
  <c r="C429" i="1"/>
  <c r="I377" i="1" l="1"/>
  <c r="H378" i="1"/>
  <c r="L377" i="1"/>
  <c r="M377" i="1" s="1"/>
  <c r="N377" i="1" s="1"/>
  <c r="K378" i="1"/>
  <c r="O376" i="1"/>
  <c r="Q376" i="1" s="1"/>
  <c r="B376" i="1" s="1"/>
  <c r="C430" i="1"/>
  <c r="P443" i="1"/>
  <c r="A444" i="1"/>
  <c r="D443" i="1"/>
  <c r="E443" i="1" s="1"/>
  <c r="F443" i="1" s="1"/>
  <c r="G444" i="1" s="1"/>
  <c r="U443" i="1"/>
  <c r="R442" i="1"/>
  <c r="S442" i="1" s="1"/>
  <c r="T443" i="1"/>
  <c r="L378" i="1" l="1"/>
  <c r="M378" i="1" s="1"/>
  <c r="N378" i="1" s="1"/>
  <c r="K379" i="1"/>
  <c r="I378" i="1"/>
  <c r="H379" i="1"/>
  <c r="O377" i="1"/>
  <c r="Q377" i="1" s="1"/>
  <c r="B377" i="1" s="1"/>
  <c r="P444" i="1"/>
  <c r="A445" i="1"/>
  <c r="D444" i="1"/>
  <c r="E444" i="1" s="1"/>
  <c r="F444" i="1" s="1"/>
  <c r="G445" i="1" s="1"/>
  <c r="T444" i="1"/>
  <c r="U444" i="1"/>
  <c r="R443" i="1"/>
  <c r="S443" i="1" s="1"/>
  <c r="C431" i="1"/>
  <c r="H380" i="1" l="1"/>
  <c r="I379" i="1"/>
  <c r="O378" i="1"/>
  <c r="Q378" i="1" s="1"/>
  <c r="B378" i="1" s="1"/>
  <c r="L379" i="1"/>
  <c r="M379" i="1" s="1"/>
  <c r="N379" i="1" s="1"/>
  <c r="K380" i="1"/>
  <c r="C432" i="1"/>
  <c r="A446" i="1"/>
  <c r="D445" i="1"/>
  <c r="E445" i="1" s="1"/>
  <c r="F445" i="1" s="1"/>
  <c r="G446" i="1" s="1"/>
  <c r="P445" i="1"/>
  <c r="T445" i="1"/>
  <c r="U445" i="1"/>
  <c r="R444" i="1"/>
  <c r="S444" i="1" s="1"/>
  <c r="I380" i="1" l="1"/>
  <c r="H381" i="1"/>
  <c r="L380" i="1"/>
  <c r="M380" i="1" s="1"/>
  <c r="N380" i="1" s="1"/>
  <c r="K381" i="1"/>
  <c r="O379" i="1"/>
  <c r="Q379" i="1" s="1"/>
  <c r="B379" i="1" s="1"/>
  <c r="P446" i="1"/>
  <c r="A447" i="1"/>
  <c r="D446" i="1"/>
  <c r="E446" i="1" s="1"/>
  <c r="F446" i="1" s="1"/>
  <c r="G447" i="1" s="1"/>
  <c r="C433" i="1"/>
  <c r="U446" i="1"/>
  <c r="R445" i="1"/>
  <c r="S445" i="1" s="1"/>
  <c r="T446" i="1"/>
  <c r="I381" i="1" l="1"/>
  <c r="H382" i="1"/>
  <c r="L381" i="1"/>
  <c r="M381" i="1" s="1"/>
  <c r="N381" i="1" s="1"/>
  <c r="K382" i="1"/>
  <c r="O380" i="1"/>
  <c r="Q380" i="1" s="1"/>
  <c r="B380" i="1" s="1"/>
  <c r="D447" i="1"/>
  <c r="E447" i="1" s="1"/>
  <c r="F447" i="1" s="1"/>
  <c r="G448" i="1" s="1"/>
  <c r="P447" i="1"/>
  <c r="A448" i="1"/>
  <c r="T447" i="1"/>
  <c r="U447" i="1"/>
  <c r="R446" i="1"/>
  <c r="S446" i="1" s="1"/>
  <c r="C434" i="1"/>
  <c r="L382" i="1" l="1"/>
  <c r="M382" i="1" s="1"/>
  <c r="N382" i="1" s="1"/>
  <c r="K383" i="1"/>
  <c r="O381" i="1"/>
  <c r="Q381" i="1" s="1"/>
  <c r="B381" i="1" s="1"/>
  <c r="I382" i="1"/>
  <c r="H383" i="1"/>
  <c r="A449" i="1"/>
  <c r="D448" i="1"/>
  <c r="E448" i="1" s="1"/>
  <c r="F448" i="1" s="1"/>
  <c r="G449" i="1" s="1"/>
  <c r="P448" i="1"/>
  <c r="C435" i="1"/>
  <c r="T448" i="1"/>
  <c r="R447" i="1"/>
  <c r="S447" i="1" s="1"/>
  <c r="U448" i="1"/>
  <c r="I383" i="1" l="1"/>
  <c r="H384" i="1"/>
  <c r="O382" i="1"/>
  <c r="Q382" i="1" s="1"/>
  <c r="B382" i="1" s="1"/>
  <c r="L383" i="1"/>
  <c r="M383" i="1" s="1"/>
  <c r="N383" i="1" s="1"/>
  <c r="K384" i="1"/>
  <c r="C436" i="1"/>
  <c r="U449" i="1"/>
  <c r="R448" i="1"/>
  <c r="S448" i="1" s="1"/>
  <c r="T449" i="1"/>
  <c r="D449" i="1"/>
  <c r="E449" i="1" s="1"/>
  <c r="F449" i="1" s="1"/>
  <c r="G450" i="1" s="1"/>
  <c r="P449" i="1"/>
  <c r="A450" i="1"/>
  <c r="L384" i="1" l="1"/>
  <c r="M384" i="1" s="1"/>
  <c r="N384" i="1" s="1"/>
  <c r="K385" i="1"/>
  <c r="I384" i="1"/>
  <c r="H385" i="1"/>
  <c r="O383" i="1"/>
  <c r="Q383" i="1" s="1"/>
  <c r="B383" i="1" s="1"/>
  <c r="D450" i="1"/>
  <c r="E450" i="1" s="1"/>
  <c r="F450" i="1" s="1"/>
  <c r="G451" i="1" s="1"/>
  <c r="P450" i="1"/>
  <c r="A451" i="1"/>
  <c r="T450" i="1"/>
  <c r="U450" i="1"/>
  <c r="R449" i="1"/>
  <c r="S449" i="1" s="1"/>
  <c r="C437" i="1"/>
  <c r="I385" i="1" l="1"/>
  <c r="H386" i="1"/>
  <c r="O384" i="1"/>
  <c r="Q384" i="1" s="1"/>
  <c r="B384" i="1" s="1"/>
  <c r="L385" i="1"/>
  <c r="M385" i="1" s="1"/>
  <c r="N385" i="1" s="1"/>
  <c r="K386" i="1"/>
  <c r="P451" i="1"/>
  <c r="A452" i="1"/>
  <c r="D451" i="1"/>
  <c r="E451" i="1" s="1"/>
  <c r="F451" i="1" s="1"/>
  <c r="G452" i="1" s="1"/>
  <c r="R450" i="1"/>
  <c r="S450" i="1" s="1"/>
  <c r="U451" i="1"/>
  <c r="T451" i="1"/>
  <c r="C438" i="1"/>
  <c r="L386" i="1" l="1"/>
  <c r="M386" i="1" s="1"/>
  <c r="N386" i="1" s="1"/>
  <c r="K387" i="1"/>
  <c r="I386" i="1"/>
  <c r="H387" i="1"/>
  <c r="O385" i="1"/>
  <c r="Q385" i="1" s="1"/>
  <c r="B385" i="1" s="1"/>
  <c r="P452" i="1"/>
  <c r="A453" i="1"/>
  <c r="D452" i="1"/>
  <c r="E452" i="1" s="1"/>
  <c r="F452" i="1" s="1"/>
  <c r="G453" i="1" s="1"/>
  <c r="R451" i="1"/>
  <c r="S451" i="1" s="1"/>
  <c r="T452" i="1"/>
  <c r="U452" i="1"/>
  <c r="C439" i="1"/>
  <c r="I387" i="1" l="1"/>
  <c r="H388" i="1"/>
  <c r="O386" i="1"/>
  <c r="Q386" i="1" s="1"/>
  <c r="B386" i="1" s="1"/>
  <c r="L387" i="1"/>
  <c r="M387" i="1" s="1"/>
  <c r="N387" i="1" s="1"/>
  <c r="K388" i="1"/>
  <c r="P453" i="1"/>
  <c r="A454" i="1"/>
  <c r="D453" i="1"/>
  <c r="E453" i="1" s="1"/>
  <c r="F453" i="1" s="1"/>
  <c r="G454" i="1" s="1"/>
  <c r="U453" i="1"/>
  <c r="R452" i="1"/>
  <c r="S452" i="1" s="1"/>
  <c r="T453" i="1"/>
  <c r="C440" i="1"/>
  <c r="L388" i="1" l="1"/>
  <c r="M388" i="1" s="1"/>
  <c r="N388" i="1" s="1"/>
  <c r="K389" i="1"/>
  <c r="I388" i="1"/>
  <c r="H389" i="1"/>
  <c r="O387" i="1"/>
  <c r="Q387" i="1" s="1"/>
  <c r="B387" i="1" s="1"/>
  <c r="P454" i="1"/>
  <c r="A455" i="1"/>
  <c r="D454" i="1"/>
  <c r="E454" i="1" s="1"/>
  <c r="F454" i="1" s="1"/>
  <c r="G455" i="1" s="1"/>
  <c r="C441" i="1"/>
  <c r="U454" i="1"/>
  <c r="R453" i="1"/>
  <c r="S453" i="1" s="1"/>
  <c r="T454" i="1"/>
  <c r="I389" i="1" l="1"/>
  <c r="H390" i="1"/>
  <c r="O388" i="1"/>
  <c r="Q388" i="1" s="1"/>
  <c r="B388" i="1" s="1"/>
  <c r="L389" i="1"/>
  <c r="M389" i="1" s="1"/>
  <c r="N389" i="1" s="1"/>
  <c r="K390" i="1"/>
  <c r="C442" i="1"/>
  <c r="D455" i="1"/>
  <c r="E455" i="1" s="1"/>
  <c r="F455" i="1" s="1"/>
  <c r="G456" i="1" s="1"/>
  <c r="P455" i="1"/>
  <c r="A456" i="1"/>
  <c r="U455" i="1"/>
  <c r="R454" i="1"/>
  <c r="S454" i="1" s="1"/>
  <c r="T455" i="1"/>
  <c r="L390" i="1" l="1"/>
  <c r="M390" i="1" s="1"/>
  <c r="N390" i="1" s="1"/>
  <c r="K391" i="1"/>
  <c r="I390" i="1"/>
  <c r="H391" i="1"/>
  <c r="O389" i="1"/>
  <c r="Q389" i="1" s="1"/>
  <c r="B389" i="1" s="1"/>
  <c r="P456" i="1"/>
  <c r="A457" i="1"/>
  <c r="D456" i="1"/>
  <c r="E456" i="1" s="1"/>
  <c r="F456" i="1" s="1"/>
  <c r="G457" i="1" s="1"/>
  <c r="U456" i="1"/>
  <c r="R455" i="1"/>
  <c r="S455" i="1" s="1"/>
  <c r="T456" i="1"/>
  <c r="C443" i="1"/>
  <c r="I391" i="1" l="1"/>
  <c r="H392" i="1"/>
  <c r="O390" i="1"/>
  <c r="Q390" i="1" s="1"/>
  <c r="B390" i="1" s="1"/>
  <c r="L391" i="1"/>
  <c r="M391" i="1" s="1"/>
  <c r="N391" i="1" s="1"/>
  <c r="K392" i="1"/>
  <c r="C444" i="1"/>
  <c r="P457" i="1"/>
  <c r="A458" i="1"/>
  <c r="D457" i="1"/>
  <c r="E457" i="1" s="1"/>
  <c r="F457" i="1" s="1"/>
  <c r="G458" i="1" s="1"/>
  <c r="U457" i="1"/>
  <c r="R456" i="1"/>
  <c r="S456" i="1" s="1"/>
  <c r="T457" i="1"/>
  <c r="O391" i="1" l="1"/>
  <c r="Q391" i="1" s="1"/>
  <c r="B391" i="1" s="1"/>
  <c r="L392" i="1"/>
  <c r="M392" i="1" s="1"/>
  <c r="N392" i="1" s="1"/>
  <c r="K393" i="1"/>
  <c r="H393" i="1"/>
  <c r="I392" i="1"/>
  <c r="C445" i="1"/>
  <c r="D458" i="1"/>
  <c r="E458" i="1" s="1"/>
  <c r="F458" i="1" s="1"/>
  <c r="G459" i="1" s="1"/>
  <c r="P458" i="1"/>
  <c r="A459" i="1"/>
  <c r="U458" i="1"/>
  <c r="T458" i="1"/>
  <c r="R457" i="1"/>
  <c r="S457" i="1" s="1"/>
  <c r="O392" i="1" l="1"/>
  <c r="Q392" i="1" s="1"/>
  <c r="B392" i="1" s="1"/>
  <c r="I393" i="1"/>
  <c r="H394" i="1"/>
  <c r="L393" i="1"/>
  <c r="M393" i="1" s="1"/>
  <c r="N393" i="1" s="1"/>
  <c r="K394" i="1"/>
  <c r="C446" i="1"/>
  <c r="P459" i="1"/>
  <c r="A460" i="1"/>
  <c r="D459" i="1"/>
  <c r="E459" i="1" s="1"/>
  <c r="F459" i="1" s="1"/>
  <c r="G460" i="1" s="1"/>
  <c r="U459" i="1"/>
  <c r="R458" i="1"/>
  <c r="S458" i="1" s="1"/>
  <c r="T459" i="1"/>
  <c r="L394" i="1" l="1"/>
  <c r="M394" i="1" s="1"/>
  <c r="N394" i="1" s="1"/>
  <c r="K395" i="1"/>
  <c r="O393" i="1"/>
  <c r="Q393" i="1" s="1"/>
  <c r="B393" i="1" s="1"/>
  <c r="I394" i="1"/>
  <c r="H395" i="1"/>
  <c r="P460" i="1"/>
  <c r="A461" i="1"/>
  <c r="D460" i="1"/>
  <c r="E460" i="1" s="1"/>
  <c r="F460" i="1" s="1"/>
  <c r="G461" i="1" s="1"/>
  <c r="T460" i="1"/>
  <c r="U460" i="1"/>
  <c r="R459" i="1"/>
  <c r="S459" i="1" s="1"/>
  <c r="C447" i="1"/>
  <c r="H396" i="1" l="1"/>
  <c r="I395" i="1"/>
  <c r="O394" i="1"/>
  <c r="Q394" i="1" s="1"/>
  <c r="B394" i="1" s="1"/>
  <c r="L395" i="1"/>
  <c r="M395" i="1" s="1"/>
  <c r="N395" i="1" s="1"/>
  <c r="K396" i="1"/>
  <c r="A462" i="1"/>
  <c r="D461" i="1"/>
  <c r="E461" i="1" s="1"/>
  <c r="F461" i="1" s="1"/>
  <c r="G462" i="1" s="1"/>
  <c r="P461" i="1"/>
  <c r="T461" i="1"/>
  <c r="U461" i="1"/>
  <c r="R460" i="1"/>
  <c r="S460" i="1" s="1"/>
  <c r="C448" i="1"/>
  <c r="L396" i="1" l="1"/>
  <c r="M396" i="1" s="1"/>
  <c r="N396" i="1" s="1"/>
  <c r="K397" i="1"/>
  <c r="O395" i="1"/>
  <c r="Q395" i="1" s="1"/>
  <c r="B395" i="1" s="1"/>
  <c r="I396" i="1"/>
  <c r="H397" i="1"/>
  <c r="U462" i="1"/>
  <c r="R461" i="1"/>
  <c r="S461" i="1" s="1"/>
  <c r="T462" i="1"/>
  <c r="D462" i="1"/>
  <c r="E462" i="1" s="1"/>
  <c r="F462" i="1" s="1"/>
  <c r="G463" i="1" s="1"/>
  <c r="P462" i="1"/>
  <c r="A463" i="1"/>
  <c r="C449" i="1"/>
  <c r="O396" i="1" l="1"/>
  <c r="Q396" i="1" s="1"/>
  <c r="B396" i="1" s="1"/>
  <c r="I397" i="1"/>
  <c r="H398" i="1"/>
  <c r="L397" i="1"/>
  <c r="M397" i="1" s="1"/>
  <c r="N397" i="1" s="1"/>
  <c r="K398" i="1"/>
  <c r="C450" i="1"/>
  <c r="P463" i="1"/>
  <c r="D463" i="1"/>
  <c r="E463" i="1" s="1"/>
  <c r="F463" i="1" s="1"/>
  <c r="G464" i="1" s="1"/>
  <c r="A464" i="1"/>
  <c r="T463" i="1"/>
  <c r="U463" i="1"/>
  <c r="R462" i="1"/>
  <c r="S462" i="1" s="1"/>
  <c r="O397" i="1" l="1"/>
  <c r="Q397" i="1" s="1"/>
  <c r="B397" i="1" s="1"/>
  <c r="L398" i="1"/>
  <c r="M398" i="1" s="1"/>
  <c r="N398" i="1" s="1"/>
  <c r="K399" i="1"/>
  <c r="I398" i="1"/>
  <c r="H399" i="1"/>
  <c r="U464" i="1"/>
  <c r="R463" i="1"/>
  <c r="S463" i="1" s="1"/>
  <c r="T464" i="1"/>
  <c r="P464" i="1"/>
  <c r="A465" i="1"/>
  <c r="D464" i="1"/>
  <c r="E464" i="1" s="1"/>
  <c r="F464" i="1" s="1"/>
  <c r="G465" i="1" s="1"/>
  <c r="C451" i="1"/>
  <c r="O398" i="1" l="1"/>
  <c r="Q398" i="1" s="1"/>
  <c r="B398" i="1" s="1"/>
  <c r="H400" i="1"/>
  <c r="I399" i="1"/>
  <c r="L399" i="1"/>
  <c r="M399" i="1" s="1"/>
  <c r="N399" i="1" s="1"/>
  <c r="K400" i="1"/>
  <c r="U465" i="1"/>
  <c r="R464" i="1"/>
  <c r="S464" i="1" s="1"/>
  <c r="T465" i="1"/>
  <c r="C452" i="1"/>
  <c r="D465" i="1"/>
  <c r="E465" i="1" s="1"/>
  <c r="F465" i="1" s="1"/>
  <c r="G466" i="1" s="1"/>
  <c r="A466" i="1"/>
  <c r="P465" i="1"/>
  <c r="L400" i="1" l="1"/>
  <c r="M400" i="1" s="1"/>
  <c r="N400" i="1" s="1"/>
  <c r="K401" i="1"/>
  <c r="O399" i="1"/>
  <c r="Q399" i="1" s="1"/>
  <c r="B399" i="1" s="1"/>
  <c r="I400" i="1"/>
  <c r="H401" i="1"/>
  <c r="U466" i="1"/>
  <c r="R465" i="1"/>
  <c r="S465" i="1" s="1"/>
  <c r="T466" i="1"/>
  <c r="A467" i="1"/>
  <c r="D466" i="1"/>
  <c r="E466" i="1" s="1"/>
  <c r="F466" i="1" s="1"/>
  <c r="G467" i="1" s="1"/>
  <c r="P466" i="1"/>
  <c r="C453" i="1"/>
  <c r="O400" i="1" l="1"/>
  <c r="Q400" i="1" s="1"/>
  <c r="B400" i="1" s="1"/>
  <c r="I401" i="1"/>
  <c r="H402" i="1"/>
  <c r="L401" i="1"/>
  <c r="M401" i="1" s="1"/>
  <c r="N401" i="1" s="1"/>
  <c r="K402" i="1"/>
  <c r="P467" i="1"/>
  <c r="D467" i="1"/>
  <c r="E467" i="1" s="1"/>
  <c r="F467" i="1" s="1"/>
  <c r="G468" i="1" s="1"/>
  <c r="A468" i="1"/>
  <c r="C454" i="1"/>
  <c r="T467" i="1"/>
  <c r="U467" i="1"/>
  <c r="R466" i="1"/>
  <c r="S466" i="1" s="1"/>
  <c r="O401" i="1" l="1"/>
  <c r="Q401" i="1" s="1"/>
  <c r="I402" i="1"/>
  <c r="H403" i="1"/>
  <c r="L402" i="1"/>
  <c r="M402" i="1" s="1"/>
  <c r="N402" i="1" s="1"/>
  <c r="K403" i="1"/>
  <c r="P468" i="1"/>
  <c r="A469" i="1"/>
  <c r="D468" i="1"/>
  <c r="E468" i="1" s="1"/>
  <c r="F468" i="1" s="1"/>
  <c r="G469" i="1" s="1"/>
  <c r="C455" i="1"/>
  <c r="U468" i="1"/>
  <c r="R467" i="1"/>
  <c r="S467" i="1" s="1"/>
  <c r="T468" i="1"/>
  <c r="B401" i="1" l="1"/>
  <c r="L403" i="1"/>
  <c r="M403" i="1" s="1"/>
  <c r="N403" i="1" s="1"/>
  <c r="K404" i="1"/>
  <c r="I403" i="1"/>
  <c r="H404" i="1"/>
  <c r="O402" i="1"/>
  <c r="Q402" i="1" s="1"/>
  <c r="B402" i="1" s="1"/>
  <c r="A470" i="1"/>
  <c r="P469" i="1"/>
  <c r="D469" i="1"/>
  <c r="E469" i="1" s="1"/>
  <c r="F469" i="1" s="1"/>
  <c r="G470" i="1" s="1"/>
  <c r="C456" i="1"/>
  <c r="U469" i="1"/>
  <c r="R468" i="1"/>
  <c r="S468" i="1" s="1"/>
  <c r="T469" i="1"/>
  <c r="O403" i="1" l="1"/>
  <c r="Q403" i="1" s="1"/>
  <c r="L404" i="1"/>
  <c r="M404" i="1" s="1"/>
  <c r="N404" i="1" s="1"/>
  <c r="K405" i="1"/>
  <c r="I404" i="1"/>
  <c r="H405" i="1"/>
  <c r="R469" i="1"/>
  <c r="S469" i="1" s="1"/>
  <c r="U470" i="1"/>
  <c r="T470" i="1"/>
  <c r="D470" i="1"/>
  <c r="E470" i="1" s="1"/>
  <c r="F470" i="1" s="1"/>
  <c r="G471" i="1" s="1"/>
  <c r="P470" i="1"/>
  <c r="A471" i="1"/>
  <c r="C457" i="1"/>
  <c r="B403" i="1" l="1"/>
  <c r="O404" i="1"/>
  <c r="Q404" i="1" s="1"/>
  <c r="B404" i="1" s="1"/>
  <c r="I405" i="1"/>
  <c r="H406" i="1"/>
  <c r="L405" i="1"/>
  <c r="M405" i="1" s="1"/>
  <c r="N405" i="1" s="1"/>
  <c r="K406" i="1"/>
  <c r="T471" i="1"/>
  <c r="U471" i="1"/>
  <c r="R470" i="1"/>
  <c r="S470" i="1" s="1"/>
  <c r="C458" i="1"/>
  <c r="D471" i="1"/>
  <c r="E471" i="1" s="1"/>
  <c r="F471" i="1" s="1"/>
  <c r="G472" i="1" s="1"/>
  <c r="P471" i="1"/>
  <c r="A472" i="1"/>
  <c r="L406" i="1" l="1"/>
  <c r="M406" i="1" s="1"/>
  <c r="N406" i="1" s="1"/>
  <c r="K407" i="1"/>
  <c r="H407" i="1"/>
  <c r="I406" i="1"/>
  <c r="O405" i="1"/>
  <c r="Q405" i="1" s="1"/>
  <c r="A473" i="1"/>
  <c r="D472" i="1"/>
  <c r="E472" i="1" s="1"/>
  <c r="F472" i="1" s="1"/>
  <c r="G473" i="1" s="1"/>
  <c r="P472" i="1"/>
  <c r="C459" i="1"/>
  <c r="U472" i="1"/>
  <c r="R471" i="1"/>
  <c r="S471" i="1" s="1"/>
  <c r="T472" i="1"/>
  <c r="B405" i="1" l="1"/>
  <c r="O406" i="1"/>
  <c r="Q406" i="1" s="1"/>
  <c r="B406" i="1" s="1"/>
  <c r="I407" i="1"/>
  <c r="H408" i="1"/>
  <c r="L407" i="1"/>
  <c r="M407" i="1" s="1"/>
  <c r="N407" i="1" s="1"/>
  <c r="K408" i="1"/>
  <c r="C460" i="1"/>
  <c r="U473" i="1"/>
  <c r="R472" i="1"/>
  <c r="S472" i="1" s="1"/>
  <c r="T473" i="1"/>
  <c r="P473" i="1"/>
  <c r="A474" i="1"/>
  <c r="D473" i="1"/>
  <c r="E473" i="1" s="1"/>
  <c r="F473" i="1" s="1"/>
  <c r="G474" i="1" s="1"/>
  <c r="L408" i="1" l="1"/>
  <c r="M408" i="1" s="1"/>
  <c r="N408" i="1" s="1"/>
  <c r="K409" i="1"/>
  <c r="O407" i="1"/>
  <c r="Q407" i="1" s="1"/>
  <c r="B407" i="1" s="1"/>
  <c r="H409" i="1"/>
  <c r="I408" i="1"/>
  <c r="D474" i="1"/>
  <c r="E474" i="1" s="1"/>
  <c r="F474" i="1" s="1"/>
  <c r="G475" i="1" s="1"/>
  <c r="P474" i="1"/>
  <c r="A475" i="1"/>
  <c r="C461" i="1"/>
  <c r="U474" i="1"/>
  <c r="R473" i="1"/>
  <c r="S473" i="1" s="1"/>
  <c r="T474" i="1"/>
  <c r="O408" i="1" l="1"/>
  <c r="Q408" i="1" s="1"/>
  <c r="I409" i="1"/>
  <c r="H410" i="1"/>
  <c r="L409" i="1"/>
  <c r="M409" i="1" s="1"/>
  <c r="N409" i="1" s="1"/>
  <c r="K410" i="1"/>
  <c r="P475" i="1"/>
  <c r="A476" i="1"/>
  <c r="D475" i="1"/>
  <c r="E475" i="1" s="1"/>
  <c r="F475" i="1" s="1"/>
  <c r="G476" i="1" s="1"/>
  <c r="T475" i="1"/>
  <c r="U475" i="1"/>
  <c r="R474" i="1"/>
  <c r="S474" i="1" s="1"/>
  <c r="C462" i="1"/>
  <c r="B408" i="1" l="1"/>
  <c r="O409" i="1"/>
  <c r="Q409" i="1" s="1"/>
  <c r="B409" i="1" s="1"/>
  <c r="L410" i="1"/>
  <c r="M410" i="1" s="1"/>
  <c r="N410" i="1" s="1"/>
  <c r="K411" i="1"/>
  <c r="H411" i="1"/>
  <c r="I410" i="1"/>
  <c r="C463" i="1"/>
  <c r="A477" i="1"/>
  <c r="P476" i="1"/>
  <c r="D476" i="1"/>
  <c r="E476" i="1" s="1"/>
  <c r="F476" i="1" s="1"/>
  <c r="G477" i="1" s="1"/>
  <c r="U476" i="1"/>
  <c r="R475" i="1"/>
  <c r="S475" i="1" s="1"/>
  <c r="T476" i="1"/>
  <c r="O410" i="1" l="1"/>
  <c r="Q410" i="1" s="1"/>
  <c r="I411" i="1"/>
  <c r="H412" i="1"/>
  <c r="L411" i="1"/>
  <c r="M411" i="1" s="1"/>
  <c r="N411" i="1" s="1"/>
  <c r="K412" i="1"/>
  <c r="R476" i="1"/>
  <c r="S476" i="1" s="1"/>
  <c r="T477" i="1"/>
  <c r="U477" i="1"/>
  <c r="A478" i="1"/>
  <c r="D477" i="1"/>
  <c r="E477" i="1" s="1"/>
  <c r="F477" i="1" s="1"/>
  <c r="G478" i="1" s="1"/>
  <c r="P477" i="1"/>
  <c r="C464" i="1"/>
  <c r="B410" i="1" l="1"/>
  <c r="L412" i="1"/>
  <c r="M412" i="1" s="1"/>
  <c r="N412" i="1" s="1"/>
  <c r="K413" i="1"/>
  <c r="I412" i="1"/>
  <c r="H413" i="1"/>
  <c r="O411" i="1"/>
  <c r="Q411" i="1" s="1"/>
  <c r="B411" i="1" s="1"/>
  <c r="U478" i="1"/>
  <c r="R477" i="1"/>
  <c r="S477" i="1" s="1"/>
  <c r="T478" i="1"/>
  <c r="P478" i="1"/>
  <c r="A479" i="1"/>
  <c r="D478" i="1"/>
  <c r="E478" i="1" s="1"/>
  <c r="F478" i="1" s="1"/>
  <c r="G479" i="1" s="1"/>
  <c r="C465" i="1"/>
  <c r="H414" i="1" l="1"/>
  <c r="I413" i="1"/>
  <c r="O412" i="1"/>
  <c r="Q412" i="1" s="1"/>
  <c r="L413" i="1"/>
  <c r="M413" i="1" s="1"/>
  <c r="N413" i="1" s="1"/>
  <c r="K414" i="1"/>
  <c r="A480" i="1"/>
  <c r="D479" i="1"/>
  <c r="E479" i="1" s="1"/>
  <c r="F479" i="1" s="1"/>
  <c r="G480" i="1" s="1"/>
  <c r="P479" i="1"/>
  <c r="T479" i="1"/>
  <c r="U479" i="1"/>
  <c r="R478" i="1"/>
  <c r="S478" i="1" s="1"/>
  <c r="C466" i="1"/>
  <c r="B412" i="1" l="1"/>
  <c r="L414" i="1"/>
  <c r="M414" i="1" s="1"/>
  <c r="N414" i="1" s="1"/>
  <c r="K415" i="1"/>
  <c r="O413" i="1"/>
  <c r="Q413" i="1" s="1"/>
  <c r="B413" i="1" s="1"/>
  <c r="I414" i="1"/>
  <c r="H415" i="1"/>
  <c r="U480" i="1"/>
  <c r="R479" i="1"/>
  <c r="S479" i="1" s="1"/>
  <c r="T480" i="1"/>
  <c r="C467" i="1"/>
  <c r="A481" i="1"/>
  <c r="D480" i="1"/>
  <c r="E480" i="1" s="1"/>
  <c r="F480" i="1" s="1"/>
  <c r="G481" i="1" s="1"/>
  <c r="P480" i="1"/>
  <c r="I415" i="1" l="1"/>
  <c r="H416" i="1"/>
  <c r="O414" i="1"/>
  <c r="Q414" i="1" s="1"/>
  <c r="L415" i="1"/>
  <c r="M415" i="1" s="1"/>
  <c r="N415" i="1" s="1"/>
  <c r="K416" i="1"/>
  <c r="U481" i="1"/>
  <c r="R480" i="1"/>
  <c r="S480" i="1" s="1"/>
  <c r="T481" i="1"/>
  <c r="P481" i="1"/>
  <c r="A482" i="1"/>
  <c r="D481" i="1"/>
  <c r="E481" i="1" s="1"/>
  <c r="F481" i="1" s="1"/>
  <c r="G482" i="1" s="1"/>
  <c r="C468" i="1"/>
  <c r="B414" i="1" l="1"/>
  <c r="L416" i="1"/>
  <c r="M416" i="1" s="1"/>
  <c r="N416" i="1" s="1"/>
  <c r="K417" i="1"/>
  <c r="I416" i="1"/>
  <c r="H417" i="1"/>
  <c r="O415" i="1"/>
  <c r="Q415" i="1" s="1"/>
  <c r="B415" i="1" s="1"/>
  <c r="C469" i="1"/>
  <c r="D482" i="1"/>
  <c r="E482" i="1" s="1"/>
  <c r="F482" i="1" s="1"/>
  <c r="G483" i="1" s="1"/>
  <c r="P482" i="1"/>
  <c r="A483" i="1"/>
  <c r="U482" i="1"/>
  <c r="R481" i="1"/>
  <c r="S481" i="1" s="1"/>
  <c r="T482" i="1"/>
  <c r="I417" i="1" l="1"/>
  <c r="H418" i="1"/>
  <c r="O416" i="1"/>
  <c r="Q416" i="1" s="1"/>
  <c r="L417" i="1"/>
  <c r="M417" i="1" s="1"/>
  <c r="N417" i="1" s="1"/>
  <c r="K418" i="1"/>
  <c r="C470" i="1"/>
  <c r="A484" i="1"/>
  <c r="D483" i="1"/>
  <c r="E483" i="1" s="1"/>
  <c r="F483" i="1" s="1"/>
  <c r="G484" i="1" s="1"/>
  <c r="P483" i="1"/>
  <c r="R482" i="1"/>
  <c r="S482" i="1" s="1"/>
  <c r="T483" i="1"/>
  <c r="U483" i="1"/>
  <c r="B416" i="1" l="1"/>
  <c r="L418" i="1"/>
  <c r="M418" i="1" s="1"/>
  <c r="N418" i="1" s="1"/>
  <c r="K419" i="1"/>
  <c r="I418" i="1"/>
  <c r="H419" i="1"/>
  <c r="O417" i="1"/>
  <c r="Q417" i="1" s="1"/>
  <c r="B417" i="1" s="1"/>
  <c r="P484" i="1"/>
  <c r="A485" i="1"/>
  <c r="D484" i="1"/>
  <c r="E484" i="1" s="1"/>
  <c r="F484" i="1" s="1"/>
  <c r="G485" i="1" s="1"/>
  <c r="C471" i="1"/>
  <c r="T484" i="1"/>
  <c r="R483" i="1"/>
  <c r="S483" i="1" s="1"/>
  <c r="U484" i="1"/>
  <c r="H420" i="1" l="1"/>
  <c r="I419" i="1"/>
  <c r="O418" i="1"/>
  <c r="Q418" i="1" s="1"/>
  <c r="L419" i="1"/>
  <c r="M419" i="1" s="1"/>
  <c r="N419" i="1" s="1"/>
  <c r="K420" i="1"/>
  <c r="C472" i="1"/>
  <c r="P485" i="1"/>
  <c r="D485" i="1"/>
  <c r="E485" i="1" s="1"/>
  <c r="F485" i="1" s="1"/>
  <c r="G486" i="1" s="1"/>
  <c r="A486" i="1"/>
  <c r="U485" i="1"/>
  <c r="R484" i="1"/>
  <c r="S484" i="1" s="1"/>
  <c r="T485" i="1"/>
  <c r="B418" i="1" l="1"/>
  <c r="L420" i="1"/>
  <c r="M420" i="1" s="1"/>
  <c r="N420" i="1" s="1"/>
  <c r="K421" i="1"/>
  <c r="O419" i="1"/>
  <c r="Q419" i="1" s="1"/>
  <c r="B419" i="1" s="1"/>
  <c r="I420" i="1"/>
  <c r="H421" i="1"/>
  <c r="P486" i="1"/>
  <c r="A487" i="1"/>
  <c r="D486" i="1"/>
  <c r="E486" i="1" s="1"/>
  <c r="F486" i="1" s="1"/>
  <c r="G487" i="1" s="1"/>
  <c r="R485" i="1"/>
  <c r="S485" i="1" s="1"/>
  <c r="T486" i="1"/>
  <c r="U486" i="1"/>
  <c r="C473" i="1"/>
  <c r="I421" i="1" l="1"/>
  <c r="H422" i="1"/>
  <c r="O420" i="1"/>
  <c r="Q420" i="1" s="1"/>
  <c r="L421" i="1"/>
  <c r="M421" i="1" s="1"/>
  <c r="N421" i="1" s="1"/>
  <c r="K422" i="1"/>
  <c r="C474" i="1"/>
  <c r="D487" i="1"/>
  <c r="E487" i="1" s="1"/>
  <c r="F487" i="1" s="1"/>
  <c r="G488" i="1" s="1"/>
  <c r="P487" i="1"/>
  <c r="A488" i="1"/>
  <c r="T487" i="1"/>
  <c r="U487" i="1"/>
  <c r="R486" i="1"/>
  <c r="S486" i="1" s="1"/>
  <c r="B420" i="1" l="1"/>
  <c r="O421" i="1"/>
  <c r="Q421" i="1" s="1"/>
  <c r="B421" i="1" s="1"/>
  <c r="L422" i="1"/>
  <c r="M422" i="1" s="1"/>
  <c r="N422" i="1" s="1"/>
  <c r="K423" i="1"/>
  <c r="I422" i="1"/>
  <c r="H423" i="1"/>
  <c r="C475" i="1"/>
  <c r="D488" i="1"/>
  <c r="E488" i="1" s="1"/>
  <c r="F488" i="1" s="1"/>
  <c r="G489" i="1" s="1"/>
  <c r="P488" i="1"/>
  <c r="A489" i="1"/>
  <c r="U488" i="1"/>
  <c r="R487" i="1"/>
  <c r="S487" i="1" s="1"/>
  <c r="T488" i="1"/>
  <c r="H424" i="1" l="1"/>
  <c r="I423" i="1"/>
  <c r="O422" i="1"/>
  <c r="Q422" i="1" s="1"/>
  <c r="L423" i="1"/>
  <c r="M423" i="1" s="1"/>
  <c r="N423" i="1" s="1"/>
  <c r="K424" i="1"/>
  <c r="U489" i="1"/>
  <c r="R488" i="1"/>
  <c r="S488" i="1" s="1"/>
  <c r="T489" i="1"/>
  <c r="C476" i="1"/>
  <c r="D489" i="1"/>
  <c r="E489" i="1" s="1"/>
  <c r="F489" i="1" s="1"/>
  <c r="G490" i="1" s="1"/>
  <c r="A490" i="1"/>
  <c r="P489" i="1"/>
  <c r="B422" i="1" l="1"/>
  <c r="L424" i="1"/>
  <c r="M424" i="1" s="1"/>
  <c r="N424" i="1" s="1"/>
  <c r="K425" i="1"/>
  <c r="O423" i="1"/>
  <c r="Q423" i="1" s="1"/>
  <c r="B423" i="1" s="1"/>
  <c r="I424" i="1"/>
  <c r="H425" i="1"/>
  <c r="U490" i="1"/>
  <c r="R489" i="1"/>
  <c r="S489" i="1" s="1"/>
  <c r="T490" i="1"/>
  <c r="C477" i="1"/>
  <c r="D490" i="1"/>
  <c r="E490" i="1" s="1"/>
  <c r="F490" i="1" s="1"/>
  <c r="G491" i="1" s="1"/>
  <c r="P490" i="1"/>
  <c r="A491" i="1"/>
  <c r="O424" i="1" l="1"/>
  <c r="Q424" i="1" s="1"/>
  <c r="H426" i="1"/>
  <c r="I425" i="1"/>
  <c r="L425" i="1"/>
  <c r="M425" i="1" s="1"/>
  <c r="N425" i="1" s="1"/>
  <c r="K426" i="1"/>
  <c r="C478" i="1"/>
  <c r="P491" i="1"/>
  <c r="D491" i="1"/>
  <c r="E491" i="1" s="1"/>
  <c r="F491" i="1" s="1"/>
  <c r="G492" i="1" s="1"/>
  <c r="A492" i="1"/>
  <c r="U491" i="1"/>
  <c r="R490" i="1"/>
  <c r="S490" i="1" s="1"/>
  <c r="T491" i="1"/>
  <c r="B424" i="1" l="1"/>
  <c r="L426" i="1"/>
  <c r="M426" i="1" s="1"/>
  <c r="N426" i="1" s="1"/>
  <c r="K427" i="1"/>
  <c r="O425" i="1"/>
  <c r="Q425" i="1" s="1"/>
  <c r="B425" i="1" s="1"/>
  <c r="I426" i="1"/>
  <c r="H427" i="1"/>
  <c r="P492" i="1"/>
  <c r="A493" i="1"/>
  <c r="D492" i="1"/>
  <c r="E492" i="1" s="1"/>
  <c r="F492" i="1" s="1"/>
  <c r="G493" i="1" s="1"/>
  <c r="T492" i="1"/>
  <c r="R491" i="1"/>
  <c r="S491" i="1" s="1"/>
  <c r="U492" i="1"/>
  <c r="C479" i="1"/>
  <c r="O426" i="1" l="1"/>
  <c r="Q426" i="1" s="1"/>
  <c r="H428" i="1"/>
  <c r="I427" i="1"/>
  <c r="L427" i="1"/>
  <c r="M427" i="1" s="1"/>
  <c r="N427" i="1" s="1"/>
  <c r="K428" i="1"/>
  <c r="C480" i="1"/>
  <c r="P493" i="1"/>
  <c r="A494" i="1"/>
  <c r="D493" i="1"/>
  <c r="E493" i="1" s="1"/>
  <c r="F493" i="1" s="1"/>
  <c r="G494" i="1" s="1"/>
  <c r="U493" i="1"/>
  <c r="R492" i="1"/>
  <c r="S492" i="1" s="1"/>
  <c r="T493" i="1"/>
  <c r="B426" i="1" l="1"/>
  <c r="L428" i="1"/>
  <c r="M428" i="1" s="1"/>
  <c r="N428" i="1" s="1"/>
  <c r="K429" i="1"/>
  <c r="O427" i="1"/>
  <c r="Q427" i="1" s="1"/>
  <c r="B427" i="1" s="1"/>
  <c r="I428" i="1"/>
  <c r="H429" i="1"/>
  <c r="T494" i="1"/>
  <c r="U494" i="1"/>
  <c r="R493" i="1"/>
  <c r="S493" i="1" s="1"/>
  <c r="C481" i="1"/>
  <c r="A495" i="1"/>
  <c r="P494" i="1"/>
  <c r="D494" i="1"/>
  <c r="E494" i="1" s="1"/>
  <c r="F494" i="1" s="1"/>
  <c r="G495" i="1" s="1"/>
  <c r="O428" i="1" l="1"/>
  <c r="Q428" i="1" s="1"/>
  <c r="I429" i="1"/>
  <c r="H430" i="1"/>
  <c r="L429" i="1"/>
  <c r="M429" i="1" s="1"/>
  <c r="N429" i="1" s="1"/>
  <c r="K430" i="1"/>
  <c r="R494" i="1"/>
  <c r="S494" i="1" s="1"/>
  <c r="U495" i="1"/>
  <c r="T495" i="1"/>
  <c r="D495" i="1"/>
  <c r="E495" i="1" s="1"/>
  <c r="F495" i="1" s="1"/>
  <c r="G496" i="1" s="1"/>
  <c r="P495" i="1"/>
  <c r="A496" i="1"/>
  <c r="C482" i="1"/>
  <c r="B428" i="1" l="1"/>
  <c r="L430" i="1"/>
  <c r="M430" i="1" s="1"/>
  <c r="N430" i="1" s="1"/>
  <c r="K431" i="1"/>
  <c r="I430" i="1"/>
  <c r="H431" i="1"/>
  <c r="O429" i="1"/>
  <c r="Q429" i="1" s="1"/>
  <c r="B429" i="1" s="1"/>
  <c r="C483" i="1"/>
  <c r="A497" i="1"/>
  <c r="D496" i="1"/>
  <c r="E496" i="1" s="1"/>
  <c r="F496" i="1" s="1"/>
  <c r="G497" i="1" s="1"/>
  <c r="P496" i="1"/>
  <c r="T496" i="1"/>
  <c r="U496" i="1"/>
  <c r="R495" i="1"/>
  <c r="S495" i="1" s="1"/>
  <c r="H432" i="1" l="1"/>
  <c r="I431" i="1"/>
  <c r="O430" i="1"/>
  <c r="Q430" i="1" s="1"/>
  <c r="L431" i="1"/>
  <c r="M431" i="1" s="1"/>
  <c r="N431" i="1" s="1"/>
  <c r="K432" i="1"/>
  <c r="D497" i="1"/>
  <c r="E497" i="1" s="1"/>
  <c r="F497" i="1" s="1"/>
  <c r="G498" i="1" s="1"/>
  <c r="P497" i="1"/>
  <c r="A498" i="1"/>
  <c r="C484" i="1"/>
  <c r="U497" i="1"/>
  <c r="R496" i="1"/>
  <c r="S496" i="1" s="1"/>
  <c r="T497" i="1"/>
  <c r="B430" i="1" l="1"/>
  <c r="L432" i="1"/>
  <c r="M432" i="1" s="1"/>
  <c r="N432" i="1" s="1"/>
  <c r="K433" i="1"/>
  <c r="O431" i="1"/>
  <c r="Q431" i="1" s="1"/>
  <c r="B431" i="1" s="1"/>
  <c r="I432" i="1"/>
  <c r="H433" i="1"/>
  <c r="D498" i="1"/>
  <c r="E498" i="1" s="1"/>
  <c r="F498" i="1" s="1"/>
  <c r="G499" i="1" s="1"/>
  <c r="P498" i="1"/>
  <c r="A499" i="1"/>
  <c r="U498" i="1"/>
  <c r="R497" i="1"/>
  <c r="S497" i="1" s="1"/>
  <c r="T498" i="1"/>
  <c r="C485" i="1"/>
  <c r="O432" i="1" l="1"/>
  <c r="Q432" i="1" s="1"/>
  <c r="I433" i="1"/>
  <c r="H434" i="1"/>
  <c r="L433" i="1"/>
  <c r="M433" i="1" s="1"/>
  <c r="N433" i="1" s="1"/>
  <c r="K434" i="1"/>
  <c r="P499" i="1"/>
  <c r="A500" i="1"/>
  <c r="D499" i="1"/>
  <c r="E499" i="1" s="1"/>
  <c r="F499" i="1" s="1"/>
  <c r="G500" i="1" s="1"/>
  <c r="C486" i="1"/>
  <c r="U499" i="1"/>
  <c r="R498" i="1"/>
  <c r="S498" i="1" s="1"/>
  <c r="T499" i="1"/>
  <c r="B432" i="1" l="1"/>
  <c r="I434" i="1"/>
  <c r="H435" i="1"/>
  <c r="L434" i="1"/>
  <c r="M434" i="1" s="1"/>
  <c r="N434" i="1" s="1"/>
  <c r="K435" i="1"/>
  <c r="O433" i="1"/>
  <c r="Q433" i="1" s="1"/>
  <c r="B433" i="1" s="1"/>
  <c r="C487" i="1"/>
  <c r="P500" i="1"/>
  <c r="A501" i="1"/>
  <c r="D500" i="1"/>
  <c r="E500" i="1" s="1"/>
  <c r="F500" i="1" s="1"/>
  <c r="G501" i="1" s="1"/>
  <c r="T500" i="1"/>
  <c r="R499" i="1"/>
  <c r="S499" i="1" s="1"/>
  <c r="U500" i="1"/>
  <c r="L435" i="1" l="1"/>
  <c r="M435" i="1" s="1"/>
  <c r="N435" i="1" s="1"/>
  <c r="K436" i="1"/>
  <c r="I435" i="1"/>
  <c r="H436" i="1"/>
  <c r="O434" i="1"/>
  <c r="Q434" i="1" s="1"/>
  <c r="C488" i="1"/>
  <c r="A502" i="1"/>
  <c r="D501" i="1"/>
  <c r="E501" i="1" s="1"/>
  <c r="F501" i="1" s="1"/>
  <c r="G502" i="1" s="1"/>
  <c r="P501" i="1"/>
  <c r="U501" i="1"/>
  <c r="R500" i="1"/>
  <c r="S500" i="1" s="1"/>
  <c r="T501" i="1"/>
  <c r="B434" i="1" l="1"/>
  <c r="L436" i="1"/>
  <c r="M436" i="1" s="1"/>
  <c r="N436" i="1" s="1"/>
  <c r="K437" i="1"/>
  <c r="H437" i="1"/>
  <c r="I436" i="1"/>
  <c r="O435" i="1"/>
  <c r="Q435" i="1" s="1"/>
  <c r="B435" i="1" s="1"/>
  <c r="D502" i="1"/>
  <c r="E502" i="1" s="1"/>
  <c r="F502" i="1" s="1"/>
  <c r="G503" i="1" s="1"/>
  <c r="P502" i="1"/>
  <c r="A503" i="1"/>
  <c r="C489" i="1"/>
  <c r="U502" i="1"/>
  <c r="R501" i="1"/>
  <c r="S501" i="1" s="1"/>
  <c r="T502" i="1"/>
  <c r="L437" i="1" l="1"/>
  <c r="M437" i="1" s="1"/>
  <c r="N437" i="1" s="1"/>
  <c r="K438" i="1"/>
  <c r="O436" i="1"/>
  <c r="Q436" i="1" s="1"/>
  <c r="I437" i="1"/>
  <c r="H438" i="1"/>
  <c r="D503" i="1"/>
  <c r="E503" i="1" s="1"/>
  <c r="F503" i="1" s="1"/>
  <c r="G504" i="1" s="1"/>
  <c r="P503" i="1"/>
  <c r="A504" i="1"/>
  <c r="R502" i="1"/>
  <c r="S502" i="1" s="1"/>
  <c r="U503" i="1"/>
  <c r="T503" i="1"/>
  <c r="C490" i="1"/>
  <c r="B436" i="1" l="1"/>
  <c r="O437" i="1"/>
  <c r="Q437" i="1" s="1"/>
  <c r="B437" i="1" s="1"/>
  <c r="H439" i="1"/>
  <c r="I438" i="1"/>
  <c r="L438" i="1"/>
  <c r="M438" i="1" s="1"/>
  <c r="N438" i="1" s="1"/>
  <c r="K439" i="1"/>
  <c r="C491" i="1"/>
  <c r="A505" i="1"/>
  <c r="D504" i="1"/>
  <c r="E504" i="1" s="1"/>
  <c r="F504" i="1" s="1"/>
  <c r="G505" i="1" s="1"/>
  <c r="P504" i="1"/>
  <c r="T504" i="1"/>
  <c r="U504" i="1"/>
  <c r="R503" i="1"/>
  <c r="S503" i="1" s="1"/>
  <c r="I439" i="1" l="1"/>
  <c r="H440" i="1"/>
  <c r="L439" i="1"/>
  <c r="M439" i="1" s="1"/>
  <c r="N439" i="1" s="1"/>
  <c r="K440" i="1"/>
  <c r="O438" i="1"/>
  <c r="Q438" i="1" s="1"/>
  <c r="U505" i="1"/>
  <c r="R504" i="1"/>
  <c r="S504" i="1" s="1"/>
  <c r="T505" i="1"/>
  <c r="D505" i="1"/>
  <c r="E505" i="1" s="1"/>
  <c r="F505" i="1" s="1"/>
  <c r="G506" i="1" s="1"/>
  <c r="A506" i="1"/>
  <c r="P505" i="1"/>
  <c r="C492" i="1"/>
  <c r="B438" i="1" l="1"/>
  <c r="L440" i="1"/>
  <c r="M440" i="1" s="1"/>
  <c r="N440" i="1" s="1"/>
  <c r="K441" i="1"/>
  <c r="H441" i="1"/>
  <c r="I440" i="1"/>
  <c r="O439" i="1"/>
  <c r="Q439" i="1" s="1"/>
  <c r="B439" i="1" s="1"/>
  <c r="C493" i="1"/>
  <c r="U506" i="1"/>
  <c r="R505" i="1"/>
  <c r="S505" i="1" s="1"/>
  <c r="T506" i="1"/>
  <c r="D506" i="1"/>
  <c r="E506" i="1" s="1"/>
  <c r="F506" i="1" s="1"/>
  <c r="G507" i="1" s="1"/>
  <c r="P506" i="1"/>
  <c r="A507" i="1"/>
  <c r="O440" i="1" l="1"/>
  <c r="Q440" i="1" s="1"/>
  <c r="I441" i="1"/>
  <c r="H442" i="1"/>
  <c r="L441" i="1"/>
  <c r="M441" i="1" s="1"/>
  <c r="N441" i="1" s="1"/>
  <c r="K442" i="1"/>
  <c r="P507" i="1"/>
  <c r="A508" i="1"/>
  <c r="D507" i="1"/>
  <c r="E507" i="1" s="1"/>
  <c r="F507" i="1" s="1"/>
  <c r="G508" i="1" s="1"/>
  <c r="U507" i="1"/>
  <c r="R506" i="1"/>
  <c r="S506" i="1" s="1"/>
  <c r="T507" i="1"/>
  <c r="C494" i="1"/>
  <c r="B440" i="1" l="1"/>
  <c r="O441" i="1"/>
  <c r="Q441" i="1" s="1"/>
  <c r="B441" i="1" s="1"/>
  <c r="L442" i="1"/>
  <c r="M442" i="1" s="1"/>
  <c r="N442" i="1" s="1"/>
  <c r="K443" i="1"/>
  <c r="I442" i="1"/>
  <c r="H443" i="1"/>
  <c r="C495" i="1"/>
  <c r="P508" i="1"/>
  <c r="A509" i="1"/>
  <c r="D508" i="1"/>
  <c r="E508" i="1" s="1"/>
  <c r="F508" i="1" s="1"/>
  <c r="G509" i="1" s="1"/>
  <c r="R507" i="1"/>
  <c r="S507" i="1" s="1"/>
  <c r="T508" i="1"/>
  <c r="U508" i="1"/>
  <c r="H444" i="1" l="1"/>
  <c r="I443" i="1"/>
  <c r="O442" i="1"/>
  <c r="Q442" i="1" s="1"/>
  <c r="L443" i="1"/>
  <c r="M443" i="1" s="1"/>
  <c r="N443" i="1" s="1"/>
  <c r="K444" i="1"/>
  <c r="A510" i="1"/>
  <c r="P509" i="1"/>
  <c r="D509" i="1"/>
  <c r="E509" i="1" s="1"/>
  <c r="F509" i="1" s="1"/>
  <c r="G510" i="1" s="1"/>
  <c r="U509" i="1"/>
  <c r="R508" i="1"/>
  <c r="S508" i="1" s="1"/>
  <c r="T509" i="1"/>
  <c r="C496" i="1"/>
  <c r="B442" i="1" l="1"/>
  <c r="L444" i="1"/>
  <c r="M444" i="1" s="1"/>
  <c r="N444" i="1" s="1"/>
  <c r="K445" i="1"/>
  <c r="O443" i="1"/>
  <c r="Q443" i="1" s="1"/>
  <c r="B443" i="1" s="1"/>
  <c r="H445" i="1"/>
  <c r="I444" i="1"/>
  <c r="C497" i="1"/>
  <c r="U510" i="1"/>
  <c r="T510" i="1"/>
  <c r="R509" i="1"/>
  <c r="S509" i="1" s="1"/>
  <c r="P510" i="1"/>
  <c r="A511" i="1"/>
  <c r="D510" i="1"/>
  <c r="E510" i="1" s="1"/>
  <c r="F510" i="1" s="1"/>
  <c r="G511" i="1" s="1"/>
  <c r="O444" i="1" l="1"/>
  <c r="Q444" i="1" s="1"/>
  <c r="I445" i="1"/>
  <c r="H446" i="1"/>
  <c r="L445" i="1"/>
  <c r="M445" i="1" s="1"/>
  <c r="N445" i="1" s="1"/>
  <c r="K446" i="1"/>
  <c r="P511" i="1"/>
  <c r="A512" i="1"/>
  <c r="D511" i="1"/>
  <c r="E511" i="1" s="1"/>
  <c r="F511" i="1" s="1"/>
  <c r="G512" i="1" s="1"/>
  <c r="C498" i="1"/>
  <c r="T511" i="1"/>
  <c r="U511" i="1"/>
  <c r="R510" i="1"/>
  <c r="S510" i="1" s="1"/>
  <c r="B444" i="1" l="1"/>
  <c r="L446" i="1"/>
  <c r="M446" i="1" s="1"/>
  <c r="N446" i="1" s="1"/>
  <c r="K447" i="1"/>
  <c r="I446" i="1"/>
  <c r="H447" i="1"/>
  <c r="O445" i="1"/>
  <c r="Q445" i="1" s="1"/>
  <c r="B445" i="1" s="1"/>
  <c r="A513" i="1"/>
  <c r="D512" i="1"/>
  <c r="E512" i="1" s="1"/>
  <c r="F512" i="1" s="1"/>
  <c r="G513" i="1" s="1"/>
  <c r="P512" i="1"/>
  <c r="T512" i="1"/>
  <c r="U512" i="1"/>
  <c r="R511" i="1"/>
  <c r="S511" i="1" s="1"/>
  <c r="C499" i="1"/>
  <c r="H448" i="1" l="1"/>
  <c r="I447" i="1"/>
  <c r="O446" i="1"/>
  <c r="Q446" i="1" s="1"/>
  <c r="L447" i="1"/>
  <c r="M447" i="1" s="1"/>
  <c r="N447" i="1" s="1"/>
  <c r="K448" i="1"/>
  <c r="T513" i="1"/>
  <c r="R512" i="1"/>
  <c r="S512" i="1" s="1"/>
  <c r="U513" i="1"/>
  <c r="P513" i="1"/>
  <c r="A514" i="1"/>
  <c r="D513" i="1"/>
  <c r="E513" i="1" s="1"/>
  <c r="F513" i="1" s="1"/>
  <c r="G514" i="1" s="1"/>
  <c r="C500" i="1"/>
  <c r="B446" i="1" l="1"/>
  <c r="L448" i="1"/>
  <c r="M448" i="1" s="1"/>
  <c r="N448" i="1" s="1"/>
  <c r="K449" i="1"/>
  <c r="O447" i="1"/>
  <c r="Q447" i="1" s="1"/>
  <c r="B447" i="1" s="1"/>
  <c r="I448" i="1"/>
  <c r="H449" i="1"/>
  <c r="U514" i="1"/>
  <c r="R513" i="1"/>
  <c r="S513" i="1" s="1"/>
  <c r="T514" i="1"/>
  <c r="C501" i="1"/>
  <c r="D514" i="1"/>
  <c r="E514" i="1" s="1"/>
  <c r="F514" i="1" s="1"/>
  <c r="G515" i="1" s="1"/>
  <c r="P514" i="1"/>
  <c r="A515" i="1"/>
  <c r="I449" i="1" l="1"/>
  <c r="H450" i="1"/>
  <c r="O448" i="1"/>
  <c r="Q448" i="1" s="1"/>
  <c r="L449" i="1"/>
  <c r="M449" i="1" s="1"/>
  <c r="N449" i="1" s="1"/>
  <c r="K450" i="1"/>
  <c r="C502" i="1"/>
  <c r="P515" i="1"/>
  <c r="A516" i="1"/>
  <c r="D515" i="1"/>
  <c r="E515" i="1" s="1"/>
  <c r="F515" i="1" s="1"/>
  <c r="G516" i="1" s="1"/>
  <c r="U515" i="1"/>
  <c r="R514" i="1"/>
  <c r="S514" i="1" s="1"/>
  <c r="T515" i="1"/>
  <c r="B448" i="1" l="1"/>
  <c r="L450" i="1"/>
  <c r="M450" i="1" s="1"/>
  <c r="N450" i="1" s="1"/>
  <c r="K451" i="1"/>
  <c r="I450" i="1"/>
  <c r="H451" i="1"/>
  <c r="O449" i="1"/>
  <c r="Q449" i="1" s="1"/>
  <c r="B449" i="1" s="1"/>
  <c r="P516" i="1"/>
  <c r="R516" i="1" s="1"/>
  <c r="D516" i="1"/>
  <c r="E516" i="1" s="1"/>
  <c r="F516" i="1" s="1"/>
  <c r="T516" i="1"/>
  <c r="U516" i="1"/>
  <c r="R515" i="1"/>
  <c r="S515" i="1" s="1"/>
  <c r="C503" i="1"/>
  <c r="H452" i="1" l="1"/>
  <c r="I451" i="1"/>
  <c r="O450" i="1"/>
  <c r="Q450" i="1" s="1"/>
  <c r="L451" i="1"/>
  <c r="M451" i="1" s="1"/>
  <c r="N451" i="1" s="1"/>
  <c r="K452" i="1"/>
  <c r="C504" i="1"/>
  <c r="B450" i="1" l="1"/>
  <c r="L452" i="1"/>
  <c r="M452" i="1" s="1"/>
  <c r="N452" i="1" s="1"/>
  <c r="K453" i="1"/>
  <c r="O451" i="1"/>
  <c r="Q451" i="1" s="1"/>
  <c r="B451" i="1" s="1"/>
  <c r="I452" i="1"/>
  <c r="H453" i="1"/>
  <c r="C505" i="1"/>
  <c r="O452" i="1" l="1"/>
  <c r="Q452" i="1" s="1"/>
  <c r="I453" i="1"/>
  <c r="H454" i="1"/>
  <c r="L453" i="1"/>
  <c r="M453" i="1" s="1"/>
  <c r="N453" i="1" s="1"/>
  <c r="K454" i="1"/>
  <c r="C506" i="1"/>
  <c r="B452" i="1" l="1"/>
  <c r="L454" i="1"/>
  <c r="M454" i="1" s="1"/>
  <c r="N454" i="1" s="1"/>
  <c r="K455" i="1"/>
  <c r="I454" i="1"/>
  <c r="H455" i="1"/>
  <c r="O453" i="1"/>
  <c r="Q453" i="1" s="1"/>
  <c r="B453" i="1" s="1"/>
  <c r="C507" i="1"/>
  <c r="H456" i="1" l="1"/>
  <c r="I455" i="1"/>
  <c r="O454" i="1"/>
  <c r="Q454" i="1" s="1"/>
  <c r="L455" i="1"/>
  <c r="M455" i="1" s="1"/>
  <c r="N455" i="1" s="1"/>
  <c r="K456" i="1"/>
  <c r="C508" i="1"/>
  <c r="B454" i="1" l="1"/>
  <c r="L456" i="1"/>
  <c r="M456" i="1" s="1"/>
  <c r="N456" i="1" s="1"/>
  <c r="K457" i="1"/>
  <c r="O455" i="1"/>
  <c r="Q455" i="1" s="1"/>
  <c r="B455" i="1" s="1"/>
  <c r="I456" i="1"/>
  <c r="H457" i="1"/>
  <c r="C509" i="1"/>
  <c r="O456" i="1" l="1"/>
  <c r="Q456" i="1" s="1"/>
  <c r="I457" i="1"/>
  <c r="H458" i="1"/>
  <c r="L457" i="1"/>
  <c r="M457" i="1" s="1"/>
  <c r="N457" i="1" s="1"/>
  <c r="K458" i="1"/>
  <c r="C510" i="1"/>
  <c r="B456" i="1" l="1"/>
  <c r="L458" i="1"/>
  <c r="M458" i="1" s="1"/>
  <c r="N458" i="1" s="1"/>
  <c r="K459" i="1"/>
  <c r="I458" i="1"/>
  <c r="H459" i="1"/>
  <c r="O457" i="1"/>
  <c r="Q457" i="1" s="1"/>
  <c r="B457" i="1" s="1"/>
  <c r="C511" i="1"/>
  <c r="H460" i="1" l="1"/>
  <c r="I459" i="1"/>
  <c r="O458" i="1"/>
  <c r="Q458" i="1" s="1"/>
  <c r="L459" i="1"/>
  <c r="M459" i="1" s="1"/>
  <c r="N459" i="1" s="1"/>
  <c r="K460" i="1"/>
  <c r="C512" i="1"/>
  <c r="B458" i="1" l="1"/>
  <c r="L460" i="1"/>
  <c r="M460" i="1" s="1"/>
  <c r="N460" i="1" s="1"/>
  <c r="K461" i="1"/>
  <c r="O459" i="1"/>
  <c r="Q459" i="1" s="1"/>
  <c r="B459" i="1" s="1"/>
  <c r="I460" i="1"/>
  <c r="H461" i="1"/>
  <c r="C513" i="1"/>
  <c r="O460" i="1" l="1"/>
  <c r="Q460" i="1" s="1"/>
  <c r="H462" i="1"/>
  <c r="I461" i="1"/>
  <c r="L461" i="1"/>
  <c r="M461" i="1" s="1"/>
  <c r="N461" i="1" s="1"/>
  <c r="K462" i="1"/>
  <c r="C514" i="1"/>
  <c r="B460" i="1" l="1"/>
  <c r="L462" i="1"/>
  <c r="M462" i="1" s="1"/>
  <c r="N462" i="1" s="1"/>
  <c r="K463" i="1"/>
  <c r="O461" i="1"/>
  <c r="Q461" i="1" s="1"/>
  <c r="B461" i="1" s="1"/>
  <c r="I462" i="1"/>
  <c r="H463" i="1"/>
  <c r="C515" i="1"/>
  <c r="I463" i="1" l="1"/>
  <c r="H464" i="1"/>
  <c r="O462" i="1"/>
  <c r="Q462" i="1" s="1"/>
  <c r="L463" i="1"/>
  <c r="M463" i="1" s="1"/>
  <c r="N463" i="1" s="1"/>
  <c r="K464" i="1"/>
  <c r="C516" i="1"/>
  <c r="B462" i="1" l="1"/>
  <c r="L464" i="1"/>
  <c r="M464" i="1" s="1"/>
  <c r="N464" i="1" s="1"/>
  <c r="K465" i="1"/>
  <c r="I464" i="1"/>
  <c r="H465" i="1"/>
  <c r="O463" i="1"/>
  <c r="Q463" i="1" s="1"/>
  <c r="B463" i="1" s="1"/>
  <c r="S516" i="1"/>
  <c r="H466" i="1" l="1"/>
  <c r="I465" i="1"/>
  <c r="O464" i="1"/>
  <c r="Q464" i="1" s="1"/>
  <c r="L465" i="1"/>
  <c r="M465" i="1" s="1"/>
  <c r="N465" i="1" s="1"/>
  <c r="K466" i="1"/>
  <c r="B464" i="1" l="1"/>
  <c r="L466" i="1"/>
  <c r="M466" i="1" s="1"/>
  <c r="N466" i="1" s="1"/>
  <c r="K467" i="1"/>
  <c r="O465" i="1"/>
  <c r="Q465" i="1" s="1"/>
  <c r="B465" i="1" s="1"/>
  <c r="H467" i="1"/>
  <c r="I466" i="1"/>
  <c r="O466" i="1" l="1"/>
  <c r="Q466" i="1" s="1"/>
  <c r="H468" i="1"/>
  <c r="I467" i="1"/>
  <c r="L467" i="1"/>
  <c r="M467" i="1" s="1"/>
  <c r="N467" i="1" s="1"/>
  <c r="K468" i="1"/>
  <c r="B466" i="1" l="1"/>
  <c r="L468" i="1"/>
  <c r="M468" i="1" s="1"/>
  <c r="N468" i="1" s="1"/>
  <c r="K469" i="1"/>
  <c r="O467" i="1"/>
  <c r="Q467" i="1" s="1"/>
  <c r="B467" i="1" s="1"/>
  <c r="I468" i="1"/>
  <c r="H469" i="1"/>
  <c r="O468" i="1" l="1"/>
  <c r="Q468" i="1" s="1"/>
  <c r="I469" i="1"/>
  <c r="H470" i="1"/>
  <c r="L469" i="1"/>
  <c r="M469" i="1" s="1"/>
  <c r="N469" i="1" s="1"/>
  <c r="K470" i="1"/>
  <c r="B468" i="1" l="1"/>
  <c r="L470" i="1"/>
  <c r="M470" i="1" s="1"/>
  <c r="N470" i="1" s="1"/>
  <c r="K471" i="1"/>
  <c r="I470" i="1"/>
  <c r="H471" i="1"/>
  <c r="O469" i="1"/>
  <c r="Q469" i="1" s="1"/>
  <c r="B469" i="1" s="1"/>
  <c r="H472" i="1" l="1"/>
  <c r="I471" i="1"/>
  <c r="O470" i="1"/>
  <c r="Q470" i="1" s="1"/>
  <c r="L471" i="1"/>
  <c r="M471" i="1" s="1"/>
  <c r="N471" i="1" s="1"/>
  <c r="K472" i="1"/>
  <c r="B470" i="1" l="1"/>
  <c r="L472" i="1"/>
  <c r="M472" i="1" s="1"/>
  <c r="N472" i="1" s="1"/>
  <c r="K473" i="1"/>
  <c r="O471" i="1"/>
  <c r="Q471" i="1" s="1"/>
  <c r="B471" i="1" s="1"/>
  <c r="I472" i="1"/>
  <c r="H473" i="1"/>
  <c r="I473" i="1" l="1"/>
  <c r="H474" i="1"/>
  <c r="O472" i="1"/>
  <c r="Q472" i="1" s="1"/>
  <c r="L473" i="1"/>
  <c r="M473" i="1" s="1"/>
  <c r="N473" i="1" s="1"/>
  <c r="K474" i="1"/>
  <c r="B472" i="1" l="1"/>
  <c r="L474" i="1"/>
  <c r="M474" i="1" s="1"/>
  <c r="N474" i="1" s="1"/>
  <c r="K475" i="1"/>
  <c r="I474" i="1"/>
  <c r="H475" i="1"/>
  <c r="O473" i="1"/>
  <c r="Q473" i="1" s="1"/>
  <c r="B473" i="1" s="1"/>
  <c r="O474" i="1" l="1"/>
  <c r="Q474" i="1" s="1"/>
  <c r="I475" i="1"/>
  <c r="H476" i="1"/>
  <c r="L475" i="1"/>
  <c r="M475" i="1" s="1"/>
  <c r="N475" i="1" s="1"/>
  <c r="K476" i="1"/>
  <c r="B474" i="1" l="1"/>
  <c r="L476" i="1"/>
  <c r="M476" i="1" s="1"/>
  <c r="N476" i="1" s="1"/>
  <c r="K477" i="1"/>
  <c r="I476" i="1"/>
  <c r="H477" i="1"/>
  <c r="O475" i="1"/>
  <c r="Q475" i="1" s="1"/>
  <c r="B475" i="1" s="1"/>
  <c r="O476" i="1" l="1"/>
  <c r="Q476" i="1" s="1"/>
  <c r="H478" i="1"/>
  <c r="I477" i="1"/>
  <c r="L477" i="1"/>
  <c r="M477" i="1" s="1"/>
  <c r="N477" i="1" s="1"/>
  <c r="K478" i="1"/>
  <c r="B476" i="1" l="1"/>
  <c r="O477" i="1"/>
  <c r="Q477" i="1" s="1"/>
  <c r="B477" i="1" s="1"/>
  <c r="L478" i="1"/>
  <c r="M478" i="1" s="1"/>
  <c r="N478" i="1" s="1"/>
  <c r="K479" i="1"/>
  <c r="I478" i="1"/>
  <c r="H479" i="1"/>
  <c r="O478" i="1" l="1"/>
  <c r="Q478" i="1" s="1"/>
  <c r="I479" i="1"/>
  <c r="H480" i="1"/>
  <c r="L479" i="1"/>
  <c r="M479" i="1" s="1"/>
  <c r="N479" i="1" s="1"/>
  <c r="K480" i="1"/>
  <c r="B478" i="1" l="1"/>
  <c r="L480" i="1"/>
  <c r="M480" i="1" s="1"/>
  <c r="N480" i="1" s="1"/>
  <c r="K481" i="1"/>
  <c r="I480" i="1"/>
  <c r="H481" i="1"/>
  <c r="O479" i="1"/>
  <c r="Q479" i="1" s="1"/>
  <c r="B479" i="1" s="1"/>
  <c r="O480" i="1" l="1"/>
  <c r="Q480" i="1" s="1"/>
  <c r="I481" i="1"/>
  <c r="H482" i="1"/>
  <c r="L481" i="1"/>
  <c r="M481" i="1" s="1"/>
  <c r="N481" i="1" s="1"/>
  <c r="K482" i="1"/>
  <c r="B480" i="1" l="1"/>
  <c r="L482" i="1"/>
  <c r="M482" i="1" s="1"/>
  <c r="N482" i="1" s="1"/>
  <c r="K483" i="1"/>
  <c r="I482" i="1"/>
  <c r="H483" i="1"/>
  <c r="O481" i="1"/>
  <c r="Q481" i="1" s="1"/>
  <c r="B481" i="1" s="1"/>
  <c r="I483" i="1" l="1"/>
  <c r="H484" i="1"/>
  <c r="O482" i="1"/>
  <c r="Q482" i="1" s="1"/>
  <c r="L483" i="1"/>
  <c r="M483" i="1" s="1"/>
  <c r="N483" i="1" s="1"/>
  <c r="K484" i="1"/>
  <c r="B482" i="1" l="1"/>
  <c r="L484" i="1"/>
  <c r="M484" i="1" s="1"/>
  <c r="N484" i="1" s="1"/>
  <c r="K485" i="1"/>
  <c r="I484" i="1"/>
  <c r="H485" i="1"/>
  <c r="O483" i="1"/>
  <c r="Q483" i="1" s="1"/>
  <c r="B483" i="1" s="1"/>
  <c r="H486" i="1" l="1"/>
  <c r="I485" i="1"/>
  <c r="O484" i="1"/>
  <c r="Q484" i="1" s="1"/>
  <c r="L485" i="1"/>
  <c r="M485" i="1" s="1"/>
  <c r="N485" i="1" s="1"/>
  <c r="K486" i="1"/>
  <c r="B484" i="1" l="1"/>
  <c r="L486" i="1"/>
  <c r="M486" i="1" s="1"/>
  <c r="N486" i="1" s="1"/>
  <c r="K487" i="1"/>
  <c r="O485" i="1"/>
  <c r="Q485" i="1" s="1"/>
  <c r="B485" i="1" s="1"/>
  <c r="I486" i="1"/>
  <c r="H487" i="1"/>
  <c r="I487" i="1" l="1"/>
  <c r="H488" i="1"/>
  <c r="O486" i="1"/>
  <c r="Q486" i="1" s="1"/>
  <c r="L487" i="1"/>
  <c r="M487" i="1" s="1"/>
  <c r="N487" i="1" s="1"/>
  <c r="K488" i="1"/>
  <c r="B486" i="1" l="1"/>
  <c r="L488" i="1"/>
  <c r="M488" i="1" s="1"/>
  <c r="N488" i="1" s="1"/>
  <c r="K489" i="1"/>
  <c r="H489" i="1"/>
  <c r="I488" i="1"/>
  <c r="O487" i="1"/>
  <c r="Q487" i="1" s="1"/>
  <c r="B487" i="1" s="1"/>
  <c r="O488" i="1" l="1"/>
  <c r="Q488" i="1" s="1"/>
  <c r="I489" i="1"/>
  <c r="H490" i="1"/>
  <c r="L489" i="1"/>
  <c r="M489" i="1" s="1"/>
  <c r="N489" i="1" s="1"/>
  <c r="K490" i="1"/>
  <c r="B488" i="1" l="1"/>
  <c r="O489" i="1"/>
  <c r="Q489" i="1" s="1"/>
  <c r="B489" i="1" s="1"/>
  <c r="L490" i="1"/>
  <c r="M490" i="1" s="1"/>
  <c r="N490" i="1" s="1"/>
  <c r="K491" i="1"/>
  <c r="I490" i="1"/>
  <c r="H491" i="1"/>
  <c r="I491" i="1" l="1"/>
  <c r="H492" i="1"/>
  <c r="O490" i="1"/>
  <c r="Q490" i="1" s="1"/>
  <c r="L491" i="1"/>
  <c r="M491" i="1" s="1"/>
  <c r="N491" i="1" s="1"/>
  <c r="K492" i="1"/>
  <c r="B490" i="1" l="1"/>
  <c r="L492" i="1"/>
  <c r="M492" i="1" s="1"/>
  <c r="N492" i="1" s="1"/>
  <c r="K493" i="1"/>
  <c r="H493" i="1"/>
  <c r="I492" i="1"/>
  <c r="O491" i="1"/>
  <c r="Q491" i="1" s="1"/>
  <c r="B491" i="1" s="1"/>
  <c r="O492" i="1" l="1"/>
  <c r="Q492" i="1" s="1"/>
  <c r="I493" i="1"/>
  <c r="H494" i="1"/>
  <c r="L493" i="1"/>
  <c r="M493" i="1" s="1"/>
  <c r="N493" i="1" s="1"/>
  <c r="K494" i="1"/>
  <c r="B492" i="1" l="1"/>
  <c r="O493" i="1"/>
  <c r="Q493" i="1" s="1"/>
  <c r="B493" i="1" s="1"/>
  <c r="I494" i="1"/>
  <c r="H495" i="1"/>
  <c r="L494" i="1"/>
  <c r="M494" i="1" s="1"/>
  <c r="N494" i="1" s="1"/>
  <c r="K495" i="1"/>
  <c r="L495" i="1" l="1"/>
  <c r="M495" i="1" s="1"/>
  <c r="N495" i="1" s="1"/>
  <c r="K496" i="1"/>
  <c r="I495" i="1"/>
  <c r="H496" i="1"/>
  <c r="O494" i="1"/>
  <c r="Q494" i="1" s="1"/>
  <c r="B494" i="1" l="1"/>
  <c r="I496" i="1"/>
  <c r="H497" i="1"/>
  <c r="O495" i="1"/>
  <c r="Q495" i="1" s="1"/>
  <c r="B495" i="1" s="1"/>
  <c r="L496" i="1"/>
  <c r="M496" i="1" s="1"/>
  <c r="N496" i="1" s="1"/>
  <c r="K497" i="1"/>
  <c r="L497" i="1" l="1"/>
  <c r="M497" i="1" s="1"/>
  <c r="N497" i="1" s="1"/>
  <c r="K498" i="1"/>
  <c r="I497" i="1"/>
  <c r="H498" i="1"/>
  <c r="O496" i="1"/>
  <c r="Q496" i="1" s="1"/>
  <c r="B496" i="1" l="1"/>
  <c r="I498" i="1"/>
  <c r="H499" i="1"/>
  <c r="O497" i="1"/>
  <c r="Q497" i="1" s="1"/>
  <c r="B497" i="1" s="1"/>
  <c r="L498" i="1"/>
  <c r="M498" i="1" s="1"/>
  <c r="N498" i="1" s="1"/>
  <c r="K499" i="1"/>
  <c r="L499" i="1" l="1"/>
  <c r="M499" i="1" s="1"/>
  <c r="N499" i="1" s="1"/>
  <c r="K500" i="1"/>
  <c r="H500" i="1"/>
  <c r="I499" i="1"/>
  <c r="O498" i="1"/>
  <c r="Q498" i="1" s="1"/>
  <c r="B498" i="1" l="1"/>
  <c r="O499" i="1"/>
  <c r="Q499" i="1" s="1"/>
  <c r="B499" i="1" s="1"/>
  <c r="I500" i="1"/>
  <c r="H501" i="1"/>
  <c r="L500" i="1"/>
  <c r="M500" i="1" s="1"/>
  <c r="N500" i="1" s="1"/>
  <c r="K501" i="1"/>
  <c r="O500" i="1" l="1"/>
  <c r="Q500" i="1" s="1"/>
  <c r="L501" i="1"/>
  <c r="M501" i="1" s="1"/>
  <c r="N501" i="1" s="1"/>
  <c r="K502" i="1"/>
  <c r="I501" i="1"/>
  <c r="H502" i="1"/>
  <c r="B500" i="1" l="1"/>
  <c r="I502" i="1"/>
  <c r="H503" i="1"/>
  <c r="O501" i="1"/>
  <c r="Q501" i="1" s="1"/>
  <c r="B501" i="1" s="1"/>
  <c r="L502" i="1"/>
  <c r="M502" i="1" s="1"/>
  <c r="N502" i="1" s="1"/>
  <c r="K503" i="1"/>
  <c r="L503" i="1" l="1"/>
  <c r="M503" i="1" s="1"/>
  <c r="N503" i="1" s="1"/>
  <c r="K504" i="1"/>
  <c r="I503" i="1"/>
  <c r="H504" i="1"/>
  <c r="O502" i="1"/>
  <c r="Q502" i="1" s="1"/>
  <c r="B502" i="1" l="1"/>
  <c r="I504" i="1"/>
  <c r="H505" i="1"/>
  <c r="O503" i="1"/>
  <c r="Q503" i="1" s="1"/>
  <c r="B503" i="1" s="1"/>
  <c r="L504" i="1"/>
  <c r="M504" i="1" s="1"/>
  <c r="N504" i="1" s="1"/>
  <c r="K505" i="1"/>
  <c r="L505" i="1" l="1"/>
  <c r="M505" i="1" s="1"/>
  <c r="N505" i="1" s="1"/>
  <c r="K506" i="1"/>
  <c r="I505" i="1"/>
  <c r="H506" i="1"/>
  <c r="O504" i="1"/>
  <c r="Q504" i="1" s="1"/>
  <c r="B504" i="1" l="1"/>
  <c r="I506" i="1"/>
  <c r="H507" i="1"/>
  <c r="O505" i="1"/>
  <c r="Q505" i="1" s="1"/>
  <c r="B505" i="1" s="1"/>
  <c r="L506" i="1"/>
  <c r="M506" i="1" s="1"/>
  <c r="N506" i="1" s="1"/>
  <c r="K507" i="1"/>
  <c r="H508" i="1" l="1"/>
  <c r="I507" i="1"/>
  <c r="L507" i="1"/>
  <c r="M507" i="1" s="1"/>
  <c r="N507" i="1" s="1"/>
  <c r="K508" i="1"/>
  <c r="O506" i="1"/>
  <c r="Q506" i="1" s="1"/>
  <c r="B506" i="1" l="1"/>
  <c r="L508" i="1"/>
  <c r="M508" i="1" s="1"/>
  <c r="N508" i="1" s="1"/>
  <c r="K509" i="1"/>
  <c r="O507" i="1"/>
  <c r="Q507" i="1" s="1"/>
  <c r="B507" i="1" s="1"/>
  <c r="I508" i="1"/>
  <c r="H509" i="1"/>
  <c r="O508" i="1" l="1"/>
  <c r="Q508" i="1" s="1"/>
  <c r="H510" i="1"/>
  <c r="I509" i="1"/>
  <c r="L509" i="1"/>
  <c r="M509" i="1" s="1"/>
  <c r="N509" i="1" s="1"/>
  <c r="K510" i="1"/>
  <c r="B508" i="1" l="1"/>
  <c r="L510" i="1"/>
  <c r="M510" i="1" s="1"/>
  <c r="N510" i="1" s="1"/>
  <c r="K511" i="1"/>
  <c r="O509" i="1"/>
  <c r="Q509" i="1" s="1"/>
  <c r="B509" i="1" s="1"/>
  <c r="I510" i="1"/>
  <c r="H511" i="1"/>
  <c r="O510" i="1" l="1"/>
  <c r="Q510" i="1" s="1"/>
  <c r="I511" i="1"/>
  <c r="H512" i="1"/>
  <c r="L511" i="1"/>
  <c r="M511" i="1" s="1"/>
  <c r="N511" i="1" s="1"/>
  <c r="K512" i="1"/>
  <c r="B510" i="1" l="1"/>
  <c r="L512" i="1"/>
  <c r="M512" i="1" s="1"/>
  <c r="N512" i="1" s="1"/>
  <c r="K513" i="1"/>
  <c r="H513" i="1"/>
  <c r="I512" i="1"/>
  <c r="O511" i="1"/>
  <c r="Q511" i="1" s="1"/>
  <c r="B511" i="1" s="1"/>
  <c r="O512" i="1" l="1"/>
  <c r="Q512" i="1" s="1"/>
  <c r="I513" i="1"/>
  <c r="H514" i="1"/>
  <c r="L513" i="1"/>
  <c r="M513" i="1" s="1"/>
  <c r="N513" i="1" s="1"/>
  <c r="K514" i="1"/>
  <c r="B512" i="1" l="1"/>
  <c r="O513" i="1"/>
  <c r="Q513" i="1" s="1"/>
  <c r="B513" i="1" s="1"/>
  <c r="L514" i="1"/>
  <c r="M514" i="1" s="1"/>
  <c r="N514" i="1" s="1"/>
  <c r="K515" i="1"/>
  <c r="I514" i="1"/>
  <c r="H515" i="1"/>
  <c r="I515" i="1" l="1"/>
  <c r="H516" i="1"/>
  <c r="I516" i="1" s="1"/>
  <c r="O514" i="1"/>
  <c r="Q514" i="1" s="1"/>
  <c r="L515" i="1"/>
  <c r="M515" i="1" s="1"/>
  <c r="N515" i="1" s="1"/>
  <c r="K516" i="1"/>
  <c r="L516" i="1" s="1"/>
  <c r="B514" i="1" l="1"/>
  <c r="M516" i="1"/>
  <c r="N516" i="1" s="1"/>
  <c r="O516" i="1" s="1"/>
  <c r="Q516" i="1" s="1"/>
  <c r="O515" i="1"/>
  <c r="Q515" i="1" s="1"/>
  <c r="B515" i="1" s="1"/>
  <c r="B516" i="1" l="1"/>
</calcChain>
</file>

<file path=xl/sharedStrings.xml><?xml version="1.0" encoding="utf-8"?>
<sst xmlns="http://schemas.openxmlformats.org/spreadsheetml/2006/main" count="104" uniqueCount="67">
  <si>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</si>
  <si>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</si>
  <si>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</si>
  <si>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</si>
  <si>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</si>
  <si>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</si>
  <si>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</si>
  <si>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</si>
  <si>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</si>
  <si>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</si>
  <si>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</si>
  <si>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</si>
  <si>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</si>
  <si>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</si>
  <si>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</si>
  <si>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</si>
  <si>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</si>
  <si>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</si>
  <si>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</si>
  <si>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</si>
  <si>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</si>
  <si>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</si>
  <si>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</si>
  <si>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</si>
  <si>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</si>
  <si>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</si>
  <si>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</si>
  <si>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</si>
  <si>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</si>
  <si>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</si>
  <si>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</si>
  <si>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</si>
  <si>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</si>
  <si>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</si>
  <si>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</si>
  <si>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</si>
  <si>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</si>
  <si>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</si>
  <si>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</si>
  <si>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</si>
  <si>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</si>
  <si>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</si>
  <si>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</si>
  <si>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</si>
  <si>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</si>
  <si>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</si>
  <si>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</si>
  <si>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</si>
  <si>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</si>
  <si>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</si>
  <si>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</si>
  <si>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</si>
  <si>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</si>
  <si>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</si>
  <si>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</si>
  <si>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</si>
  <si>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</si>
  <si>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</si>
  <si>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</si>
  <si>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</si>
  <si>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DI + 5,00% (base 252)</t>
  </si>
  <si>
    <t>CARLA ROBERTA DALOSSE MARQUES - CPR-F - 006/2021 - R$ 15.000.000,00</t>
  </si>
  <si>
    <t>21G00816977</t>
  </si>
  <si>
    <t>CPRF 006/2021</t>
  </si>
  <si>
    <t>CARLA DALOSSE</t>
  </si>
  <si>
    <t>CRDM</t>
  </si>
  <si>
    <t>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</si>
</sst>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14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200025</xdr:colOff>
      <xdr:row>17</xdr:row>
      <xdr:rowOff>38100</xdr:rowOff>
    </xdr:from>
    <xdr:to>
      <xdr:col>26</xdr:col>
      <xdr:colOff>1219200</xdr:colOff>
      <xdr:row>30</xdr:row>
      <xdr:rowOff>57150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5E6C5B8-8695-4F6D-B519-77878CAE7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6950" y="2990850"/>
          <a:ext cx="5362575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219075</xdr:colOff>
      <xdr:row>32</xdr:row>
      <xdr:rowOff>0</xdr:rowOff>
    </xdr:from>
    <xdr:to>
      <xdr:col>27</xdr:col>
      <xdr:colOff>85725</xdr:colOff>
      <xdr:row>45</xdr:row>
      <xdr:rowOff>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37EE695-0F09-49CC-8344-EE577073A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0" y="5095875"/>
          <a:ext cx="5438775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f ca="1">WORKDAY(TODAY(),1,$W$160:$W$544)</f>
        <v>45777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8" x14ac:dyDescent="0.25">
      <c r="A2" s="177" t="s">
        <v>65</v>
      </c>
      <c r="B2" s="79" t="s">
        <v>61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60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15">
      <c r="A4" s="73"/>
      <c r="B4" s="44"/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3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4">
        <v>44405</v>
      </c>
      <c r="B7" s="156" t="s">
        <v>4</v>
      </c>
      <c r="C7" s="156" t="s">
        <v>5</v>
      </c>
      <c r="D7" s="157" t="s">
        <v>6</v>
      </c>
      <c r="E7" s="157" t="s">
        <v>6</v>
      </c>
      <c r="F7" s="158" t="s">
        <v>6</v>
      </c>
      <c r="G7" s="157" t="s">
        <v>6</v>
      </c>
      <c r="H7" s="157" t="s">
        <v>6</v>
      </c>
      <c r="I7" s="157" t="s">
        <v>6</v>
      </c>
      <c r="J7" s="159" t="s">
        <v>7</v>
      </c>
      <c r="K7" s="159" t="s">
        <v>7</v>
      </c>
      <c r="L7" s="159" t="s">
        <v>7</v>
      </c>
      <c r="M7" s="159" t="s">
        <v>7</v>
      </c>
      <c r="N7" s="160" t="s">
        <v>7</v>
      </c>
      <c r="O7" s="161" t="s">
        <v>8</v>
      </c>
      <c r="P7" s="162" t="s">
        <v>9</v>
      </c>
      <c r="Q7" s="156" t="s">
        <v>10</v>
      </c>
      <c r="R7" s="163" t="s">
        <v>11</v>
      </c>
      <c r="S7" s="163" t="s">
        <v>11</v>
      </c>
      <c r="T7" s="164" t="s">
        <v>12</v>
      </c>
      <c r="U7" s="165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5" t="s">
        <v>58</v>
      </c>
      <c r="B8" s="156" t="s">
        <v>63</v>
      </c>
      <c r="C8" s="156" t="s">
        <v>13</v>
      </c>
      <c r="D8" s="166" t="s">
        <v>14</v>
      </c>
      <c r="E8" s="166" t="s">
        <v>14</v>
      </c>
      <c r="F8" s="167" t="s">
        <v>15</v>
      </c>
      <c r="G8" s="156" t="s">
        <v>15</v>
      </c>
      <c r="H8" s="156" t="s">
        <v>15</v>
      </c>
      <c r="I8" s="156" t="s">
        <v>15</v>
      </c>
      <c r="J8" s="168"/>
      <c r="K8" s="168" t="s">
        <v>3</v>
      </c>
      <c r="L8" s="169" t="s">
        <v>16</v>
      </c>
      <c r="M8" s="169" t="s">
        <v>16</v>
      </c>
      <c r="N8" s="161" t="s">
        <v>15</v>
      </c>
      <c r="O8" s="161" t="s">
        <v>17</v>
      </c>
      <c r="P8" s="162"/>
      <c r="Q8" s="156"/>
      <c r="R8" s="156"/>
      <c r="S8" s="163"/>
      <c r="T8" s="164" t="s">
        <v>18</v>
      </c>
      <c r="U8" s="165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4">
        <v>44407</v>
      </c>
      <c r="B9" s="170" t="s">
        <v>62</v>
      </c>
      <c r="C9" s="156"/>
      <c r="D9" s="166" t="s">
        <v>57</v>
      </c>
      <c r="E9" s="156"/>
      <c r="F9" s="167" t="s">
        <v>19</v>
      </c>
      <c r="G9" s="156" t="s">
        <v>20</v>
      </c>
      <c r="H9" s="156" t="s">
        <v>20</v>
      </c>
      <c r="I9" s="156" t="s">
        <v>20</v>
      </c>
      <c r="J9" s="168" t="s">
        <v>21</v>
      </c>
      <c r="K9" s="168" t="s">
        <v>22</v>
      </c>
      <c r="L9" s="169" t="s">
        <v>23</v>
      </c>
      <c r="M9" s="169" t="s">
        <v>23</v>
      </c>
      <c r="N9" s="161" t="s">
        <v>24</v>
      </c>
      <c r="O9" s="156" t="s">
        <v>20</v>
      </c>
      <c r="P9" s="162"/>
      <c r="Q9" s="156"/>
      <c r="R9" s="156"/>
      <c r="S9" s="163"/>
      <c r="T9" s="164" t="s">
        <v>25</v>
      </c>
      <c r="U9" s="165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5" t="s">
        <v>59</v>
      </c>
      <c r="B10" s="156" t="s">
        <v>64</v>
      </c>
      <c r="C10" s="156" t="s">
        <v>26</v>
      </c>
      <c r="D10" s="166" t="s">
        <v>27</v>
      </c>
      <c r="E10" s="166" t="s">
        <v>27</v>
      </c>
      <c r="F10" s="167" t="s">
        <v>28</v>
      </c>
      <c r="G10" s="156" t="s">
        <v>29</v>
      </c>
      <c r="H10" s="156" t="s">
        <v>30</v>
      </c>
      <c r="I10" s="156" t="s">
        <v>31</v>
      </c>
      <c r="J10" s="168" t="s">
        <v>32</v>
      </c>
      <c r="K10" s="168" t="s">
        <v>16</v>
      </c>
      <c r="L10" s="156" t="s">
        <v>33</v>
      </c>
      <c r="M10" s="156" t="s">
        <v>34</v>
      </c>
      <c r="N10" s="156" t="s">
        <v>35</v>
      </c>
      <c r="O10" s="161" t="s">
        <v>36</v>
      </c>
      <c r="P10" s="162"/>
      <c r="Q10" s="156" t="s">
        <v>37</v>
      </c>
      <c r="R10" s="156" t="s">
        <v>49</v>
      </c>
      <c r="S10" s="163"/>
      <c r="T10" s="164"/>
      <c r="U10" s="165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6">
        <v>45138</v>
      </c>
      <c r="B11" s="156" t="s">
        <v>46</v>
      </c>
      <c r="C11" s="156" t="s">
        <v>46</v>
      </c>
      <c r="D11" s="156"/>
      <c r="E11" s="168"/>
      <c r="F11" s="167"/>
      <c r="G11" s="171"/>
      <c r="H11" s="171" t="s">
        <v>47</v>
      </c>
      <c r="I11" s="171"/>
      <c r="J11" s="168"/>
      <c r="K11" s="168" t="s">
        <v>23</v>
      </c>
      <c r="L11" s="167"/>
      <c r="M11" s="167"/>
      <c r="N11" s="172"/>
      <c r="O11" s="172"/>
      <c r="P11" s="162"/>
      <c r="Q11" s="156" t="s">
        <v>46</v>
      </c>
      <c r="R11" s="165"/>
      <c r="S11" s="163" t="s">
        <v>46</v>
      </c>
      <c r="T11" s="164"/>
      <c r="U11" s="165"/>
      <c r="V11" s="39"/>
      <c r="W11" s="68"/>
      <c r="X11" s="69"/>
      <c r="Y11" s="68" t="s">
        <v>46</v>
      </c>
      <c r="Z11" s="68" t="s">
        <v>48</v>
      </c>
      <c r="AA11" s="76">
        <f>J12</f>
        <v>0.05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4">
        <f>WORKDAY($A13,-1,$W$166:$W$544)</f>
        <v>44405</v>
      </c>
      <c r="B12" s="130">
        <f ca="1">IF(A12&lt;=TODAY(),C12+Q12,IF(AND(A12&gt;TODAY(),A12&lt;=$B$1),IF(VLOOKUP(TODAY(),$A$10:$E$5000,4,FALSE)=0,"n.d",C12+Q12),"n.d"))</f>
        <v>15000000</v>
      </c>
      <c r="C12" s="131">
        <v>15000000</v>
      </c>
      <c r="D12" s="129">
        <f>WORKDAY($A12,-1,$W$160:$W$544)</f>
        <v>44404</v>
      </c>
      <c r="E12" s="132">
        <f ca="1">IF(D12&lt;$B$1,VLOOKUP(D12,[1]DI!$A$4:$B$15000,2,FALSE),0)</f>
        <v>4.1500000000000002E-2</v>
      </c>
      <c r="F12" s="133">
        <f t="shared" ref="F12:F13" ca="1" si="19">ROUND(((1+E12)^(1/252)),8)</f>
        <v>1.00016137</v>
      </c>
      <c r="G12" s="133">
        <v>1</v>
      </c>
      <c r="H12" s="133">
        <f>G12</f>
        <v>1</v>
      </c>
      <c r="I12" s="133">
        <f t="shared" ref="I12:I77" si="20">ROUND(G12/H12,8)</f>
        <v>1</v>
      </c>
      <c r="J12" s="75">
        <v>0.05</v>
      </c>
      <c r="K12" s="113">
        <f>A9</f>
        <v>44407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44770</v>
      </c>
      <c r="V12" s="19"/>
      <c r="W12" s="135">
        <v>0</v>
      </c>
      <c r="X12" s="136">
        <f t="shared" ref="X12:X13" si="25">AD160</f>
        <v>44407</v>
      </c>
      <c r="Y12" s="137">
        <f>C12</f>
        <v>15000000</v>
      </c>
      <c r="Z12" s="138"/>
      <c r="AA12" s="139"/>
      <c r="AB12" s="138"/>
      <c r="AC12" s="140"/>
      <c r="AD12" s="139"/>
      <c r="AE12" s="135">
        <v>0</v>
      </c>
      <c r="AF12" s="141" t="s">
        <v>66</v>
      </c>
      <c r="AG12" s="136">
        <f t="shared" ref="AG12:AG13" si="26">X13</f>
        <v>44770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4">
        <f>WORKDAY($A14,-1,$W$166:$W$544)</f>
        <v>44406</v>
      </c>
      <c r="B13" s="130">
        <f ca="1">IF(A13&lt;=TODAY(),C13+Q13,IF(AND(A13&gt;TODAY(),A13&lt;=$B$1),IF(VLOOKUP(TODAY(),$A$10:$E$5000,4,FALSE)=0,"n.d",C13+Q13),"n.d"))</f>
        <v>15002420.550000001</v>
      </c>
      <c r="C13" s="131">
        <f t="shared" ref="C13:C76" si="27">(C12-S12)</f>
        <v>15000000</v>
      </c>
      <c r="D13" s="129">
        <f>WORKDAY($A13,-1,$W$160:$W$544)</f>
        <v>44405</v>
      </c>
      <c r="E13" s="132">
        <f ca="1">IF(D13&lt;$B$1,VLOOKUP(D13,[1]DI!$A$4:$B$15000,2,FALSE),0)</f>
        <v>4.1500000000000002E-2</v>
      </c>
      <c r="F13" s="133">
        <f t="shared" ca="1" si="19"/>
        <v>1.00016137</v>
      </c>
      <c r="G13" s="133">
        <f ca="1">(TRUNC(PRODUCT($F$12:$F12),16))</f>
        <v>1.00016137</v>
      </c>
      <c r="H13" s="133">
        <f t="shared" ref="H13" si="28">IF(P12&gt;0,G12,H12)</f>
        <v>1</v>
      </c>
      <c r="I13" s="133">
        <f t="shared" ca="1" si="20"/>
        <v>1.00016137</v>
      </c>
      <c r="J13" s="13">
        <f t="shared" ref="J13:J76" si="29">J12</f>
        <v>0.05</v>
      </c>
      <c r="K13" s="33">
        <f t="shared" ref="K13:K76" si="30">IF(P12&gt;0,VLOOKUP(P12,W$12:AG$150,2),K12)</f>
        <v>44407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1.00016137</v>
      </c>
      <c r="P13" s="17">
        <v>0</v>
      </c>
      <c r="Q13" s="14">
        <f t="shared" ca="1" si="23"/>
        <v>2420.5500000000002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44770</v>
      </c>
      <c r="V13" s="4"/>
      <c r="W13" s="135">
        <f t="shared" ref="W13:W14" si="38">W12+1</f>
        <v>1</v>
      </c>
      <c r="X13" s="136">
        <f t="shared" si="25"/>
        <v>44770</v>
      </c>
      <c r="Y13" s="138">
        <f t="shared" ref="Y13" si="39">(Y12-AB13)</f>
        <v>15000000</v>
      </c>
      <c r="Z13" s="139">
        <f t="shared" ref="Z13" si="40">NETWORKDAYS(X12,X13,W$160:W$444)-1</f>
        <v>250</v>
      </c>
      <c r="AA13" s="142">
        <f>TRUNC((ROUND(((1+AA$11)^(Z13/252)),9)-1)*Y12,8)</f>
        <v>743902.41</v>
      </c>
      <c r="AB13" s="142">
        <f>TRUNC(Y12*AC13,8)</f>
        <v>0</v>
      </c>
      <c r="AC13" s="140">
        <v>0</v>
      </c>
      <c r="AD13" s="142">
        <f t="shared" ref="AD13" si="41">(AA13+AB13)</f>
        <v>743902.41</v>
      </c>
      <c r="AE13" s="135">
        <f t="shared" ref="AE13:AE14" si="42">AE12+1</f>
        <v>1</v>
      </c>
      <c r="AF13" s="141" t="s">
        <v>51</v>
      </c>
      <c r="AG13" s="136">
        <f t="shared" si="26"/>
        <v>45138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4">
        <f>A9</f>
        <v>44407</v>
      </c>
      <c r="B14" s="124">
        <f t="shared" ref="B14:B77" ca="1" si="43">IF(A14&lt;=TODAY(),C14+Q14,IF(AND(A14&gt;TODAY(),A14&lt;=$B$1),IF(VLOOKUP(TODAY(),$A$10:$E$5000,4,FALSE)=0,"n.d",C14+Q14),"n.d"))</f>
        <v>15004841.54999999</v>
      </c>
      <c r="C14" s="7">
        <f t="shared" si="27"/>
        <v>15000000</v>
      </c>
      <c r="D14" s="96">
        <f>WORKDAY($A14,-1,$W$160:$W$544)</f>
        <v>44406</v>
      </c>
      <c r="E14" s="94">
        <f ca="1">IF(D14&lt;$B$1,VLOOKUP(D14,[1]DI!$A$4:$B$15000,2,FALSE),0)</f>
        <v>4.1500000000000002E-2</v>
      </c>
      <c r="F14" s="14">
        <f t="shared" ref="F14:F77" ca="1" si="44">ROUND(((1+E14)^(1/252)),8)</f>
        <v>1.00016137</v>
      </c>
      <c r="G14" s="14">
        <f ca="1">(TRUNC(PRODUCT($F$12:$F13),16))</f>
        <v>1.00032276604028</v>
      </c>
      <c r="H14" s="14">
        <f t="shared" ref="H14:H77" si="45">IF(P13&gt;0,G13,H13)</f>
        <v>1</v>
      </c>
      <c r="I14" s="14">
        <f t="shared" ca="1" si="20"/>
        <v>1.0003227699999999</v>
      </c>
      <c r="J14" s="13">
        <f t="shared" si="29"/>
        <v>0.05</v>
      </c>
      <c r="K14" s="33">
        <f t="shared" si="30"/>
        <v>44407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1.0003227699999999</v>
      </c>
      <c r="P14" s="17">
        <v>0</v>
      </c>
      <c r="Q14" s="14">
        <f t="shared" ca="1" si="23"/>
        <v>4841.5499999900003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44770</v>
      </c>
      <c r="V14" s="4"/>
      <c r="W14" s="135">
        <f t="shared" si="38"/>
        <v>2</v>
      </c>
      <c r="X14" s="136">
        <f t="shared" ref="X14" si="46">AD162</f>
        <v>45138</v>
      </c>
      <c r="Y14" s="138">
        <f t="shared" ref="Y14" si="47">(Y13-AB14)</f>
        <v>0</v>
      </c>
      <c r="Z14" s="139">
        <f t="shared" ref="Z14" si="48">NETWORKDAYS(X13,X14,W$160:W$444)-1</f>
        <v>252</v>
      </c>
      <c r="AA14" s="142">
        <f>TRUNC((ROUND(((1+AA$11)^(Z14/252)),9)-1)*Y13,8)</f>
        <v>750000</v>
      </c>
      <c r="AB14" s="142">
        <f>TRUNC(Y13*AC14,8)</f>
        <v>15000000</v>
      </c>
      <c r="AC14" s="140">
        <v>1</v>
      </c>
      <c r="AD14" s="142">
        <f t="shared" ref="AD14" si="49">(AA14+AB14)</f>
        <v>15750000</v>
      </c>
      <c r="AE14" s="135">
        <f t="shared" si="42"/>
        <v>2</v>
      </c>
      <c r="AF14" s="141"/>
      <c r="AG14" s="136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3">
        <f t="shared" ref="A15:A76" si="50">WORKDAY($A14,1,$W$166:$W$544)</f>
        <v>44410</v>
      </c>
      <c r="B15" s="124">
        <f t="shared" ca="1" si="43"/>
        <v>15010168.725</v>
      </c>
      <c r="C15" s="7">
        <f t="shared" si="27"/>
        <v>15000000</v>
      </c>
      <c r="D15" s="96">
        <f t="shared" ref="D15:D78" si="51">WORKDAY($A15,-1,$W$160:$W$544)</f>
        <v>44407</v>
      </c>
      <c r="E15" s="94">
        <f ca="1">IF(D15&lt;$B$1,VLOOKUP(D15,[1]DI!$A$4:$B$15000,2,FALSE),0)</f>
        <v>4.1500000000000002E-2</v>
      </c>
      <c r="F15" s="14">
        <f t="shared" ca="1" si="44"/>
        <v>1.00016137</v>
      </c>
      <c r="G15" s="14">
        <f ca="1">(TRUNC(PRODUCT($F$12:$F14),16))</f>
        <v>1.0004841881250299</v>
      </c>
      <c r="H15" s="14">
        <f t="shared" si="45"/>
        <v>1</v>
      </c>
      <c r="I15" s="14">
        <f t="shared" ca="1" si="20"/>
        <v>1.0004841900000001</v>
      </c>
      <c r="J15" s="13">
        <f t="shared" si="29"/>
        <v>0.05</v>
      </c>
      <c r="K15" s="33">
        <f t="shared" si="30"/>
        <v>44407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ca="1" si="34"/>
        <v>1.000677915</v>
      </c>
      <c r="P15" s="17">
        <f t="shared" ref="P15:P78" si="52">IF(VLOOKUP(A15,X$12:AE$150,8)=VLOOKUP(A14,X$12:AE$150,8),0,VLOOKUP(A15,X$12:AE$150,8))</f>
        <v>0</v>
      </c>
      <c r="Q15" s="14">
        <f t="shared" ca="1" si="23"/>
        <v>10168.725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44770</v>
      </c>
      <c r="V15" s="4"/>
      <c r="W15" s="135"/>
      <c r="X15" s="136"/>
      <c r="Y15" s="138"/>
      <c r="Z15" s="139"/>
      <c r="AA15" s="142"/>
      <c r="AB15" s="142"/>
      <c r="AC15" s="140"/>
      <c r="AD15" s="142"/>
      <c r="AE15" s="135"/>
      <c r="AF15" s="141"/>
      <c r="AG15" s="136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3">
        <f t="shared" si="50"/>
        <v>44411</v>
      </c>
      <c r="B16" s="124">
        <f t="shared" ca="1" si="43"/>
        <v>15015497.83499999</v>
      </c>
      <c r="C16" s="7">
        <f t="shared" si="27"/>
        <v>15000000</v>
      </c>
      <c r="D16" s="96">
        <f t="shared" si="51"/>
        <v>44410</v>
      </c>
      <c r="E16" s="94">
        <f ca="1">IF(D16&lt;$B$1,VLOOKUP(D16,[1]DI!$A$4:$B$15000,2,FALSE),0)</f>
        <v>4.1500000000000002E-2</v>
      </c>
      <c r="F16" s="14">
        <f t="shared" ca="1" si="44"/>
        <v>1.00016137</v>
      </c>
      <c r="G16" s="14">
        <f ca="1">(TRUNC(PRODUCT($F$12:$F15),16))</f>
        <v>1.0006456362584699</v>
      </c>
      <c r="H16" s="14">
        <f t="shared" si="45"/>
        <v>1</v>
      </c>
      <c r="I16" s="14">
        <f t="shared" ca="1" si="20"/>
        <v>1.0006456399999999</v>
      </c>
      <c r="J16" s="13">
        <f t="shared" si="29"/>
        <v>0.05</v>
      </c>
      <c r="K16" s="33">
        <f t="shared" si="30"/>
        <v>44407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ca="1" si="34"/>
        <v>1.0010331889999999</v>
      </c>
      <c r="P16" s="17">
        <f t="shared" si="52"/>
        <v>0</v>
      </c>
      <c r="Q16" s="14">
        <f t="shared" ca="1" si="23"/>
        <v>15497.83499999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44770</v>
      </c>
      <c r="V16" s="4"/>
      <c r="W16" s="135"/>
      <c r="X16" s="136"/>
      <c r="Y16" s="138"/>
      <c r="Z16" s="139"/>
      <c r="AA16" s="142"/>
      <c r="AB16" s="142"/>
      <c r="AC16" s="140"/>
      <c r="AD16" s="142"/>
      <c r="AE16" s="135"/>
      <c r="AF16" s="141"/>
      <c r="AG16" s="136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3">
        <f t="shared" si="50"/>
        <v>44412</v>
      </c>
      <c r="B17" s="124">
        <f t="shared" ca="1" si="43"/>
        <v>15020828.744999999</v>
      </c>
      <c r="C17" s="7">
        <f t="shared" si="27"/>
        <v>15000000</v>
      </c>
      <c r="D17" s="96">
        <f t="shared" si="51"/>
        <v>44411</v>
      </c>
      <c r="E17" s="94">
        <f ca="1">IF(D17&lt;$B$1,VLOOKUP(D17,[1]DI!$A$4:$B$15000,2,FALSE),0)</f>
        <v>4.1500000000000002E-2</v>
      </c>
      <c r="F17" s="14">
        <f t="shared" ca="1" si="44"/>
        <v>1.00016137</v>
      </c>
      <c r="G17" s="14">
        <f ca="1">(TRUNC(PRODUCT($F$12:$F16),16))</f>
        <v>1.00080711044479</v>
      </c>
      <c r="H17" s="14">
        <f t="shared" si="45"/>
        <v>1</v>
      </c>
      <c r="I17" s="14">
        <f t="shared" ca="1" si="20"/>
        <v>1.00080711</v>
      </c>
      <c r="J17" s="13">
        <f t="shared" si="29"/>
        <v>0.05</v>
      </c>
      <c r="K17" s="33">
        <f t="shared" si="30"/>
        <v>44407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ca="1" si="34"/>
        <v>1.001388583</v>
      </c>
      <c r="P17" s="17">
        <f t="shared" si="52"/>
        <v>0</v>
      </c>
      <c r="Q17" s="14">
        <f t="shared" ca="1" si="23"/>
        <v>20828.744999999999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44770</v>
      </c>
      <c r="V17" s="4"/>
      <c r="W17" s="135"/>
      <c r="X17" s="136"/>
      <c r="Y17" s="138"/>
      <c r="Z17" s="139"/>
      <c r="AA17" s="142"/>
      <c r="AB17" s="142"/>
      <c r="AC17" s="140"/>
      <c r="AD17" s="142"/>
      <c r="AE17" s="135"/>
      <c r="AF17" s="141"/>
      <c r="AG17" s="136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3">
        <f t="shared" si="50"/>
        <v>44413</v>
      </c>
      <c r="B18" s="124">
        <f t="shared" ca="1" si="43"/>
        <v>15026161.604999989</v>
      </c>
      <c r="C18" s="7">
        <f t="shared" si="27"/>
        <v>15000000</v>
      </c>
      <c r="D18" s="96">
        <f t="shared" si="51"/>
        <v>44412</v>
      </c>
      <c r="E18" s="94">
        <f ca="1">IF(D18&lt;$B$1,VLOOKUP(D18,[1]DI!$A$4:$B$15000,2,FALSE),0)</f>
        <v>4.1500000000000002E-2</v>
      </c>
      <c r="F18" s="14">
        <f t="shared" ca="1" si="44"/>
        <v>1.00016137</v>
      </c>
      <c r="G18" s="14">
        <f ca="1">(TRUNC(PRODUCT($F$12:$F17),16))</f>
        <v>1.0009686106882101</v>
      </c>
      <c r="H18" s="14">
        <f t="shared" si="45"/>
        <v>1</v>
      </c>
      <c r="I18" s="14">
        <f t="shared" ca="1" si="20"/>
        <v>1.0009686099999999</v>
      </c>
      <c r="J18" s="13">
        <f t="shared" si="29"/>
        <v>0.05</v>
      </c>
      <c r="K18" s="33">
        <f t="shared" si="30"/>
        <v>44407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ca="1" si="34"/>
        <v>1.0017441069999999</v>
      </c>
      <c r="P18" s="17">
        <f t="shared" si="52"/>
        <v>0</v>
      </c>
      <c r="Q18" s="14">
        <f t="shared" ca="1" si="23"/>
        <v>26161.604999989999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44770</v>
      </c>
      <c r="V18" s="4"/>
      <c r="W18" s="135"/>
      <c r="X18" s="136"/>
      <c r="Y18" s="138"/>
      <c r="Z18" s="139"/>
      <c r="AA18" s="142"/>
      <c r="AB18" s="142"/>
      <c r="AC18" s="140"/>
      <c r="AD18" s="142"/>
      <c r="AE18" s="135"/>
      <c r="AF18" s="141"/>
      <c r="AG18" s="136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3">
        <f t="shared" si="50"/>
        <v>44414</v>
      </c>
      <c r="B19" s="124">
        <f t="shared" ca="1" si="43"/>
        <v>15031496.444999989</v>
      </c>
      <c r="C19" s="7">
        <f t="shared" si="27"/>
        <v>15000000</v>
      </c>
      <c r="D19" s="96">
        <f t="shared" si="51"/>
        <v>44413</v>
      </c>
      <c r="E19" s="94">
        <f ca="1">IF(D19&lt;$B$1,VLOOKUP(D19,[1]DI!$A$4:$B$15000,2,FALSE),0)</f>
        <v>5.1499999999999997E-2</v>
      </c>
      <c r="F19" s="14">
        <f t="shared" ca="1" si="44"/>
        <v>1.0001993</v>
      </c>
      <c r="G19" s="14">
        <f ca="1">(TRUNC(PRODUCT($F$12:$F18),16))</f>
        <v>1.00113013699291</v>
      </c>
      <c r="H19" s="14">
        <f t="shared" si="45"/>
        <v>1</v>
      </c>
      <c r="I19" s="14">
        <f t="shared" ca="1" si="20"/>
        <v>1.0011301399999999</v>
      </c>
      <c r="J19" s="13">
        <f t="shared" si="29"/>
        <v>0.05</v>
      </c>
      <c r="K19" s="33">
        <f t="shared" si="30"/>
        <v>44407</v>
      </c>
      <c r="L19" s="2">
        <f t="shared" si="31"/>
        <v>5</v>
      </c>
      <c r="M19" s="17">
        <f t="shared" si="32"/>
        <v>5</v>
      </c>
      <c r="N19" s="12">
        <f t="shared" si="33"/>
        <v>1.000968528</v>
      </c>
      <c r="O19" s="12">
        <f t="shared" ca="1" si="34"/>
        <v>1.0020997629999999</v>
      </c>
      <c r="P19" s="17">
        <f t="shared" si="52"/>
        <v>0</v>
      </c>
      <c r="Q19" s="14">
        <f t="shared" ca="1" si="23"/>
        <v>31496.444999989999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44770</v>
      </c>
      <c r="V19" s="4"/>
      <c r="W19" s="135"/>
      <c r="X19" s="136"/>
      <c r="Y19" s="138"/>
      <c r="Z19" s="139"/>
      <c r="AA19" s="142"/>
      <c r="AB19" s="142"/>
      <c r="AC19" s="140"/>
      <c r="AD19" s="142"/>
      <c r="AE19" s="135"/>
      <c r="AF19" s="141"/>
      <c r="AG19" s="136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3">
        <f t="shared" si="50"/>
        <v>44417</v>
      </c>
      <c r="B20" s="124">
        <f t="shared" ca="1" si="43"/>
        <v>15037403.279999999</v>
      </c>
      <c r="C20" s="7">
        <f t="shared" si="27"/>
        <v>15000000</v>
      </c>
      <c r="D20" s="96">
        <f t="shared" si="51"/>
        <v>44414</v>
      </c>
      <c r="E20" s="94">
        <f ca="1">IF(D20&lt;$B$1,VLOOKUP(D20,[1]DI!$A$4:$B$15000,2,FALSE),0)</f>
        <v>5.1499999999999997E-2</v>
      </c>
      <c r="F20" s="14">
        <f t="shared" ca="1" si="44"/>
        <v>1.0001993</v>
      </c>
      <c r="G20" s="14">
        <f ca="1">(TRUNC(PRODUCT($F$12:$F19),16))</f>
        <v>1.00132966222922</v>
      </c>
      <c r="H20" s="14">
        <f t="shared" si="45"/>
        <v>1</v>
      </c>
      <c r="I20" s="14">
        <f t="shared" ca="1" si="20"/>
        <v>1.0013296599999999</v>
      </c>
      <c r="J20" s="13">
        <f t="shared" si="29"/>
        <v>0.05</v>
      </c>
      <c r="K20" s="33">
        <f t="shared" si="30"/>
        <v>44407</v>
      </c>
      <c r="L20" s="2">
        <f t="shared" si="31"/>
        <v>6</v>
      </c>
      <c r="M20" s="17">
        <f t="shared" si="32"/>
        <v>6</v>
      </c>
      <c r="N20" s="12">
        <f t="shared" si="33"/>
        <v>1.0011623460000001</v>
      </c>
      <c r="O20" s="12">
        <f t="shared" ca="1" si="34"/>
        <v>1.002493552</v>
      </c>
      <c r="P20" s="17">
        <f t="shared" si="52"/>
        <v>0</v>
      </c>
      <c r="Q20" s="14">
        <f t="shared" ca="1" si="23"/>
        <v>37403.279999999999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44770</v>
      </c>
      <c r="V20" s="4"/>
      <c r="W20" s="135"/>
      <c r="X20" s="136"/>
      <c r="Y20" s="138"/>
      <c r="Z20" s="139"/>
      <c r="AA20" s="142"/>
      <c r="AB20" s="142"/>
      <c r="AC20" s="140"/>
      <c r="AD20" s="142"/>
      <c r="AE20" s="135"/>
      <c r="AF20" s="141"/>
      <c r="AG20" s="136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3">
        <f t="shared" si="50"/>
        <v>44418</v>
      </c>
      <c r="B21" s="124">
        <f t="shared" ca="1" si="43"/>
        <v>15043312.57499999</v>
      </c>
      <c r="C21" s="7">
        <f t="shared" si="27"/>
        <v>15000000</v>
      </c>
      <c r="D21" s="96">
        <f t="shared" si="51"/>
        <v>44417</v>
      </c>
      <c r="E21" s="94">
        <f ca="1">IF(D21&lt;$B$1,VLOOKUP(D21,[1]DI!$A$4:$B$15000,2,FALSE),0)</f>
        <v>5.1499999999999997E-2</v>
      </c>
      <c r="F21" s="14">
        <f t="shared" ca="1" si="44"/>
        <v>1.0001993</v>
      </c>
      <c r="G21" s="14">
        <f ca="1">(TRUNC(PRODUCT($F$12:$F20),16))</f>
        <v>1.0015292272309</v>
      </c>
      <c r="H21" s="14">
        <f t="shared" si="45"/>
        <v>1</v>
      </c>
      <c r="I21" s="14">
        <f t="shared" ca="1" si="20"/>
        <v>1.00152923</v>
      </c>
      <c r="J21" s="13">
        <f t="shared" si="29"/>
        <v>0.05</v>
      </c>
      <c r="K21" s="33">
        <f t="shared" si="30"/>
        <v>44407</v>
      </c>
      <c r="L21" s="2">
        <f t="shared" si="31"/>
        <v>7</v>
      </c>
      <c r="M21" s="17">
        <f t="shared" si="32"/>
        <v>7</v>
      </c>
      <c r="N21" s="12">
        <f t="shared" si="33"/>
        <v>1.0013562009999999</v>
      </c>
      <c r="O21" s="12">
        <f t="shared" ca="1" si="34"/>
        <v>1.0028875049999999</v>
      </c>
      <c r="P21" s="17">
        <f t="shared" si="52"/>
        <v>0</v>
      </c>
      <c r="Q21" s="14">
        <f t="shared" ca="1" si="23"/>
        <v>43312.57499999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44770</v>
      </c>
      <c r="V21" s="4"/>
      <c r="W21" s="135"/>
      <c r="X21" s="136"/>
      <c r="Y21" s="138"/>
      <c r="Z21" s="139"/>
      <c r="AA21" s="142"/>
      <c r="AB21" s="142"/>
      <c r="AC21" s="140"/>
      <c r="AD21" s="142"/>
      <c r="AE21" s="135"/>
      <c r="AF21" s="141"/>
      <c r="AG21" s="136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3">
        <f t="shared" si="50"/>
        <v>44419</v>
      </c>
      <c r="B22" s="124">
        <f t="shared" ca="1" si="43"/>
        <v>15049224.060000001</v>
      </c>
      <c r="C22" s="7">
        <f t="shared" si="27"/>
        <v>15000000</v>
      </c>
      <c r="D22" s="96">
        <f t="shared" si="51"/>
        <v>44418</v>
      </c>
      <c r="E22" s="94">
        <f ca="1">IF(D22&lt;$B$1,VLOOKUP(D22,[1]DI!$A$4:$B$15000,2,FALSE),0)</f>
        <v>5.1499999999999997E-2</v>
      </c>
      <c r="F22" s="14">
        <f t="shared" ca="1" si="44"/>
        <v>1.0001993</v>
      </c>
      <c r="G22" s="14">
        <f ca="1">(TRUNC(PRODUCT($F$12:$F21),16))</f>
        <v>1.0017288320058899</v>
      </c>
      <c r="H22" s="14">
        <f t="shared" si="45"/>
        <v>1</v>
      </c>
      <c r="I22" s="14">
        <f t="shared" ca="1" si="20"/>
        <v>1.00172883</v>
      </c>
      <c r="J22" s="13">
        <f t="shared" si="29"/>
        <v>0.05</v>
      </c>
      <c r="K22" s="33">
        <f t="shared" si="30"/>
        <v>44407</v>
      </c>
      <c r="L22" s="2">
        <f t="shared" si="31"/>
        <v>8</v>
      </c>
      <c r="M22" s="17">
        <f t="shared" si="32"/>
        <v>8</v>
      </c>
      <c r="N22" s="12">
        <f t="shared" si="33"/>
        <v>1.0015500939999999</v>
      </c>
      <c r="O22" s="12">
        <f t="shared" ca="1" si="34"/>
        <v>1.0032816040000001</v>
      </c>
      <c r="P22" s="17">
        <f t="shared" si="52"/>
        <v>0</v>
      </c>
      <c r="Q22" s="14">
        <f t="shared" ca="1" si="23"/>
        <v>49224.06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44770</v>
      </c>
      <c r="V22" s="4"/>
      <c r="W22" s="135"/>
      <c r="X22" s="136"/>
      <c r="Y22" s="138"/>
      <c r="Z22" s="139"/>
      <c r="AA22" s="142"/>
      <c r="AB22" s="142"/>
      <c r="AC22" s="140"/>
      <c r="AD22" s="142"/>
      <c r="AE22" s="135"/>
      <c r="AF22" s="141"/>
      <c r="AG22" s="136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3">
        <f t="shared" si="50"/>
        <v>44420</v>
      </c>
      <c r="B23" s="124">
        <f t="shared" ca="1" si="43"/>
        <v>15055138.01999999</v>
      </c>
      <c r="C23" s="7">
        <f t="shared" si="27"/>
        <v>15000000</v>
      </c>
      <c r="D23" s="96">
        <f t="shared" si="51"/>
        <v>44419</v>
      </c>
      <c r="E23" s="94">
        <f ca="1">IF(D23&lt;$B$1,VLOOKUP(D23,[1]DI!$A$4:$B$15000,2,FALSE),0)</f>
        <v>5.1499999999999997E-2</v>
      </c>
      <c r="F23" s="14">
        <f t="shared" ca="1" si="44"/>
        <v>1.0001993</v>
      </c>
      <c r="G23" s="14">
        <f ca="1">(TRUNC(PRODUCT($F$12:$F22),16))</f>
        <v>1.0019284765620999</v>
      </c>
      <c r="H23" s="14">
        <f t="shared" si="45"/>
        <v>1</v>
      </c>
      <c r="I23" s="14">
        <f t="shared" ca="1" si="20"/>
        <v>1.0019284799999999</v>
      </c>
      <c r="J23" s="13">
        <f t="shared" si="29"/>
        <v>0.05</v>
      </c>
      <c r="K23" s="33">
        <f t="shared" si="30"/>
        <v>44407</v>
      </c>
      <c r="L23" s="2">
        <f t="shared" si="31"/>
        <v>9</v>
      </c>
      <c r="M23" s="17">
        <f t="shared" si="32"/>
        <v>9</v>
      </c>
      <c r="N23" s="12">
        <f t="shared" si="33"/>
        <v>1.001744025</v>
      </c>
      <c r="O23" s="12">
        <f t="shared" ca="1" si="34"/>
        <v>1.003675868</v>
      </c>
      <c r="P23" s="17">
        <f t="shared" si="52"/>
        <v>0</v>
      </c>
      <c r="Q23" s="14">
        <f t="shared" ca="1" si="23"/>
        <v>55138.01999999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44770</v>
      </c>
      <c r="V23" s="4"/>
      <c r="W23" s="135"/>
      <c r="X23" s="136"/>
      <c r="Y23" s="138"/>
      <c r="Z23" s="139"/>
      <c r="AA23" s="142"/>
      <c r="AB23" s="142"/>
      <c r="AC23" s="140"/>
      <c r="AD23" s="142"/>
      <c r="AE23" s="135"/>
      <c r="AF23" s="141"/>
      <c r="AG23" s="136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3">
        <f t="shared" si="50"/>
        <v>44421</v>
      </c>
      <c r="B24" s="124">
        <f t="shared" ca="1" si="43"/>
        <v>15061054.154999999</v>
      </c>
      <c r="C24" s="7">
        <f t="shared" si="27"/>
        <v>15000000</v>
      </c>
      <c r="D24" s="96">
        <f t="shared" si="51"/>
        <v>44420</v>
      </c>
      <c r="E24" s="94">
        <f ca="1">IF(D24&lt;$B$1,VLOOKUP(D24,[1]DI!$A$4:$B$15000,2,FALSE),0)</f>
        <v>5.1499999999999997E-2</v>
      </c>
      <c r="F24" s="14">
        <f t="shared" ca="1" si="44"/>
        <v>1.0001993</v>
      </c>
      <c r="G24" s="14">
        <f ca="1">(TRUNC(PRODUCT($F$12:$F23),16))</f>
        <v>1.0021281609074799</v>
      </c>
      <c r="H24" s="14">
        <f t="shared" si="45"/>
        <v>1</v>
      </c>
      <c r="I24" s="14">
        <f t="shared" ca="1" si="20"/>
        <v>1.00212816</v>
      </c>
      <c r="J24" s="13">
        <f t="shared" si="29"/>
        <v>0.05</v>
      </c>
      <c r="K24" s="33">
        <f t="shared" si="30"/>
        <v>44407</v>
      </c>
      <c r="L24" s="2">
        <f t="shared" si="31"/>
        <v>10</v>
      </c>
      <c r="M24" s="17">
        <f t="shared" si="32"/>
        <v>10</v>
      </c>
      <c r="N24" s="12">
        <f t="shared" si="33"/>
        <v>1.0019379930000001</v>
      </c>
      <c r="O24" s="12">
        <f t="shared" ca="1" si="34"/>
        <v>1.0040702770000001</v>
      </c>
      <c r="P24" s="17">
        <f t="shared" si="52"/>
        <v>0</v>
      </c>
      <c r="Q24" s="14">
        <f t="shared" ca="1" si="23"/>
        <v>61054.154999999999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44770</v>
      </c>
      <c r="V24" s="4"/>
      <c r="W24" s="135"/>
      <c r="X24" s="136"/>
      <c r="Y24" s="138"/>
      <c r="Z24" s="139"/>
      <c r="AA24" s="142"/>
      <c r="AB24" s="142"/>
      <c r="AC24" s="140"/>
      <c r="AD24" s="142"/>
      <c r="AE24" s="135"/>
      <c r="AF24" s="141"/>
      <c r="AG24" s="136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3">
        <f t="shared" si="50"/>
        <v>44424</v>
      </c>
      <c r="B25" s="124">
        <f t="shared" ca="1" si="43"/>
        <v>15066972.77999999</v>
      </c>
      <c r="C25" s="7">
        <f t="shared" si="27"/>
        <v>15000000</v>
      </c>
      <c r="D25" s="96">
        <f t="shared" si="51"/>
        <v>44421</v>
      </c>
      <c r="E25" s="94">
        <f ca="1">IF(D25&lt;$B$1,VLOOKUP(D25,[1]DI!$A$4:$B$15000,2,FALSE),0)</f>
        <v>5.1499999999999997E-2</v>
      </c>
      <c r="F25" s="14">
        <f t="shared" ca="1" si="44"/>
        <v>1.0001993</v>
      </c>
      <c r="G25" s="14">
        <f ca="1">(TRUNC(PRODUCT($F$12:$F24),16))</f>
        <v>1.00232788504995</v>
      </c>
      <c r="H25" s="14">
        <f t="shared" si="45"/>
        <v>1</v>
      </c>
      <c r="I25" s="14">
        <f t="shared" ca="1" si="20"/>
        <v>1.0023278900000001</v>
      </c>
      <c r="J25" s="13">
        <f t="shared" si="29"/>
        <v>0.05</v>
      </c>
      <c r="K25" s="33">
        <f t="shared" si="30"/>
        <v>44407</v>
      </c>
      <c r="L25" s="2">
        <f t="shared" si="31"/>
        <v>11</v>
      </c>
      <c r="M25" s="17">
        <f t="shared" si="32"/>
        <v>11</v>
      </c>
      <c r="N25" s="12">
        <f t="shared" si="33"/>
        <v>1.0021319989999999</v>
      </c>
      <c r="O25" s="12">
        <f t="shared" ca="1" si="34"/>
        <v>1.0044648519999999</v>
      </c>
      <c r="P25" s="17">
        <f t="shared" si="52"/>
        <v>0</v>
      </c>
      <c r="Q25" s="14">
        <f t="shared" ca="1" si="23"/>
        <v>66972.779999990002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44770</v>
      </c>
      <c r="V25" s="4"/>
      <c r="W25" s="135"/>
      <c r="X25" s="136"/>
      <c r="Y25" s="138"/>
      <c r="Z25" s="139"/>
      <c r="AA25" s="142"/>
      <c r="AB25" s="142"/>
      <c r="AC25" s="140"/>
      <c r="AD25" s="142"/>
      <c r="AE25" s="135"/>
      <c r="AF25" s="141"/>
      <c r="AG25" s="136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3">
        <f t="shared" si="50"/>
        <v>44425</v>
      </c>
      <c r="B26" s="124">
        <f t="shared" ca="1" si="43"/>
        <v>15072893.56499999</v>
      </c>
      <c r="C26" s="7">
        <f t="shared" si="27"/>
        <v>15000000</v>
      </c>
      <c r="D26" s="96">
        <f t="shared" si="51"/>
        <v>44424</v>
      </c>
      <c r="E26" s="94">
        <f ca="1">IF(D26&lt;$B$1,VLOOKUP(D26,[1]DI!$A$4:$B$15000,2,FALSE),0)</f>
        <v>5.1499999999999997E-2</v>
      </c>
      <c r="F26" s="14">
        <f t="shared" ca="1" si="44"/>
        <v>1.0001993</v>
      </c>
      <c r="G26" s="14">
        <f ca="1">(TRUNC(PRODUCT($F$12:$F25),16))</f>
        <v>1.00252764899744</v>
      </c>
      <c r="H26" s="14">
        <f t="shared" si="45"/>
        <v>1</v>
      </c>
      <c r="I26" s="14">
        <f t="shared" ca="1" si="20"/>
        <v>1.00252765</v>
      </c>
      <c r="J26" s="13">
        <f t="shared" si="29"/>
        <v>0.05</v>
      </c>
      <c r="K26" s="33">
        <f t="shared" si="30"/>
        <v>44407</v>
      </c>
      <c r="L26" s="2">
        <f t="shared" si="31"/>
        <v>12</v>
      </c>
      <c r="M26" s="17">
        <f t="shared" si="32"/>
        <v>12</v>
      </c>
      <c r="N26" s="12">
        <f t="shared" si="33"/>
        <v>1.002326042</v>
      </c>
      <c r="O26" s="12">
        <f t="shared" ca="1" si="34"/>
        <v>1.0048595709999999</v>
      </c>
      <c r="P26" s="17">
        <f t="shared" si="52"/>
        <v>0</v>
      </c>
      <c r="Q26" s="14">
        <f t="shared" ca="1" si="23"/>
        <v>72893.564999990005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44770</v>
      </c>
      <c r="V26" s="4"/>
      <c r="W26" s="135"/>
      <c r="X26" s="136"/>
      <c r="Y26" s="138"/>
      <c r="Z26" s="139"/>
      <c r="AA26" s="142"/>
      <c r="AB26" s="142"/>
      <c r="AC26" s="140"/>
      <c r="AD26" s="142"/>
      <c r="AE26" s="135"/>
      <c r="AF26" s="141"/>
      <c r="AG26" s="136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3">
        <f t="shared" si="50"/>
        <v>44426</v>
      </c>
      <c r="B27" s="124">
        <f t="shared" ca="1" si="43"/>
        <v>15078816.704999991</v>
      </c>
      <c r="C27" s="7">
        <f t="shared" si="27"/>
        <v>15000000</v>
      </c>
      <c r="D27" s="96">
        <f t="shared" si="51"/>
        <v>44425</v>
      </c>
      <c r="E27" s="94">
        <f ca="1">IF(D27&lt;$B$1,VLOOKUP(D27,[1]DI!$A$4:$B$15000,2,FALSE),0)</f>
        <v>5.1499999999999997E-2</v>
      </c>
      <c r="F27" s="14">
        <f t="shared" ca="1" si="44"/>
        <v>1.0001993</v>
      </c>
      <c r="G27" s="14">
        <f ca="1">(TRUNC(PRODUCT($F$12:$F26),16))</f>
        <v>1.00272745275789</v>
      </c>
      <c r="H27" s="14">
        <f t="shared" si="45"/>
        <v>1</v>
      </c>
      <c r="I27" s="14">
        <f t="shared" ca="1" si="20"/>
        <v>1.0027274500000001</v>
      </c>
      <c r="J27" s="13">
        <f t="shared" si="29"/>
        <v>0.05</v>
      </c>
      <c r="K27" s="33">
        <f t="shared" si="30"/>
        <v>44407</v>
      </c>
      <c r="L27" s="2">
        <f t="shared" si="31"/>
        <v>13</v>
      </c>
      <c r="M27" s="17">
        <f t="shared" si="32"/>
        <v>13</v>
      </c>
      <c r="N27" s="12">
        <f t="shared" si="33"/>
        <v>1.002520123</v>
      </c>
      <c r="O27" s="12">
        <f t="shared" ca="1" si="34"/>
        <v>1.005254447</v>
      </c>
      <c r="P27" s="17">
        <f t="shared" si="52"/>
        <v>0</v>
      </c>
      <c r="Q27" s="14">
        <f t="shared" ca="1" si="23"/>
        <v>78816.704999990005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44770</v>
      </c>
      <c r="V27" s="4"/>
      <c r="W27" s="135"/>
      <c r="X27" s="136"/>
      <c r="Y27" s="138"/>
      <c r="Z27" s="139"/>
      <c r="AA27" s="142"/>
      <c r="AB27" s="142"/>
      <c r="AC27" s="140"/>
      <c r="AD27" s="142"/>
      <c r="AE27" s="135"/>
      <c r="AF27" s="141"/>
      <c r="AG27" s="136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3">
        <f t="shared" si="50"/>
        <v>44427</v>
      </c>
      <c r="B28" s="124">
        <f t="shared" ca="1" si="43"/>
        <v>15084742.30499999</v>
      </c>
      <c r="C28" s="7">
        <f t="shared" si="27"/>
        <v>15000000</v>
      </c>
      <c r="D28" s="96">
        <f t="shared" si="51"/>
        <v>44426</v>
      </c>
      <c r="E28" s="94">
        <f ca="1">IF(D28&lt;$B$1,VLOOKUP(D28,[1]DI!$A$4:$B$15000,2,FALSE),0)</f>
        <v>5.1499999999999997E-2</v>
      </c>
      <c r="F28" s="14">
        <f t="shared" ca="1" si="44"/>
        <v>1.0001993</v>
      </c>
      <c r="G28" s="14">
        <f ca="1">(TRUNC(PRODUCT($F$12:$F27),16))</f>
        <v>1.00292729633922</v>
      </c>
      <c r="H28" s="14">
        <f t="shared" si="45"/>
        <v>1</v>
      </c>
      <c r="I28" s="14">
        <f t="shared" ca="1" si="20"/>
        <v>1.0029273000000001</v>
      </c>
      <c r="J28" s="13">
        <f t="shared" si="29"/>
        <v>0.05</v>
      </c>
      <c r="K28" s="33">
        <f t="shared" si="30"/>
        <v>44407</v>
      </c>
      <c r="L28" s="2">
        <f t="shared" si="31"/>
        <v>14</v>
      </c>
      <c r="M28" s="17">
        <f t="shared" si="32"/>
        <v>14</v>
      </c>
      <c r="N28" s="12">
        <f t="shared" si="33"/>
        <v>1.0027142419999999</v>
      </c>
      <c r="O28" s="12">
        <f t="shared" ca="1" si="34"/>
        <v>1.0056494869999999</v>
      </c>
      <c r="P28" s="17">
        <f t="shared" si="52"/>
        <v>0</v>
      </c>
      <c r="Q28" s="14">
        <f t="shared" ca="1" si="23"/>
        <v>84742.304999989996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44770</v>
      </c>
      <c r="V28" s="4"/>
      <c r="W28" s="135"/>
      <c r="X28" s="136"/>
      <c r="Y28" s="138"/>
      <c r="Z28" s="139"/>
      <c r="AA28" s="142"/>
      <c r="AB28" s="142"/>
      <c r="AC28" s="140"/>
      <c r="AD28" s="142"/>
      <c r="AE28" s="135"/>
      <c r="AF28" s="141"/>
      <c r="AG28" s="136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3">
        <f t="shared" si="50"/>
        <v>44428</v>
      </c>
      <c r="B29" s="124">
        <f t="shared" ca="1" si="43"/>
        <v>15090670.094999989</v>
      </c>
      <c r="C29" s="7">
        <f t="shared" si="27"/>
        <v>15000000</v>
      </c>
      <c r="D29" s="96">
        <f t="shared" si="51"/>
        <v>44427</v>
      </c>
      <c r="E29" s="94">
        <f ca="1">IF(D29&lt;$B$1,VLOOKUP(D29,[1]DI!$A$4:$B$15000,2,FALSE),0)</f>
        <v>5.1499999999999997E-2</v>
      </c>
      <c r="F29" s="14">
        <f t="shared" ca="1" si="44"/>
        <v>1.0001993</v>
      </c>
      <c r="G29" s="14">
        <f ca="1">(TRUNC(PRODUCT($F$12:$F28),16))</f>
        <v>1.0031271797493799</v>
      </c>
      <c r="H29" s="14">
        <f t="shared" si="45"/>
        <v>1</v>
      </c>
      <c r="I29" s="14">
        <f t="shared" ca="1" si="20"/>
        <v>1.0031271799999999</v>
      </c>
      <c r="J29" s="13">
        <f t="shared" si="29"/>
        <v>0.05</v>
      </c>
      <c r="K29" s="33">
        <f t="shared" si="30"/>
        <v>44407</v>
      </c>
      <c r="L29" s="2">
        <f t="shared" si="31"/>
        <v>15</v>
      </c>
      <c r="M29" s="17">
        <f t="shared" si="32"/>
        <v>15</v>
      </c>
      <c r="N29" s="12">
        <f t="shared" si="33"/>
        <v>1.002908398</v>
      </c>
      <c r="O29" s="12">
        <f t="shared" ca="1" si="34"/>
        <v>1.0060446729999999</v>
      </c>
      <c r="P29" s="17">
        <f t="shared" si="52"/>
        <v>0</v>
      </c>
      <c r="Q29" s="14">
        <f t="shared" ca="1" si="23"/>
        <v>90670.094999990004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44770</v>
      </c>
      <c r="V29" s="4"/>
      <c r="W29" s="135"/>
      <c r="X29" s="136"/>
      <c r="Y29" s="138"/>
      <c r="Z29" s="139"/>
      <c r="AA29" s="142"/>
      <c r="AB29" s="142"/>
      <c r="AC29" s="140"/>
      <c r="AD29" s="142"/>
      <c r="AE29" s="135"/>
      <c r="AF29" s="141"/>
      <c r="AG29" s="136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3">
        <f t="shared" si="50"/>
        <v>44431</v>
      </c>
      <c r="B30" s="124">
        <f t="shared" ca="1" si="43"/>
        <v>15096600.210000001</v>
      </c>
      <c r="C30" s="7">
        <f t="shared" si="27"/>
        <v>15000000</v>
      </c>
      <c r="D30" s="96">
        <f t="shared" si="51"/>
        <v>44428</v>
      </c>
      <c r="E30" s="94">
        <f ca="1">IF(D30&lt;$B$1,VLOOKUP(D30,[1]DI!$A$4:$B$15000,2,FALSE),0)</f>
        <v>5.1499999999999997E-2</v>
      </c>
      <c r="F30" s="14">
        <f t="shared" ca="1" si="44"/>
        <v>1.0001993</v>
      </c>
      <c r="G30" s="14">
        <f ca="1">(TRUNC(PRODUCT($F$12:$F29),16))</f>
        <v>1.00332710299631</v>
      </c>
      <c r="H30" s="14">
        <f t="shared" si="45"/>
        <v>1</v>
      </c>
      <c r="I30" s="14">
        <f t="shared" ca="1" si="20"/>
        <v>1.0033270999999999</v>
      </c>
      <c r="J30" s="13">
        <f t="shared" si="29"/>
        <v>0.05</v>
      </c>
      <c r="K30" s="33">
        <f t="shared" si="30"/>
        <v>44407</v>
      </c>
      <c r="L30" s="2">
        <f t="shared" si="31"/>
        <v>16</v>
      </c>
      <c r="M30" s="17">
        <f t="shared" si="32"/>
        <v>16</v>
      </c>
      <c r="N30" s="12">
        <f t="shared" si="33"/>
        <v>1.003102591</v>
      </c>
      <c r="O30" s="12">
        <f t="shared" ca="1" si="34"/>
        <v>1.006440014</v>
      </c>
      <c r="P30" s="17">
        <f t="shared" si="52"/>
        <v>0</v>
      </c>
      <c r="Q30" s="14">
        <f t="shared" ca="1" si="23"/>
        <v>96600.21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44770</v>
      </c>
      <c r="V30" s="4"/>
      <c r="W30" s="135"/>
      <c r="X30" s="136"/>
      <c r="Y30" s="138"/>
      <c r="Z30" s="139"/>
      <c r="AA30" s="142"/>
      <c r="AB30" s="142"/>
      <c r="AC30" s="140"/>
      <c r="AD30" s="142"/>
      <c r="AE30" s="135"/>
      <c r="AF30" s="141"/>
      <c r="AG30" s="136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3">
        <f t="shared" si="50"/>
        <v>44432</v>
      </c>
      <c r="B31" s="124">
        <f t="shared" ca="1" si="43"/>
        <v>15102532.81499999</v>
      </c>
      <c r="C31" s="7">
        <f t="shared" si="27"/>
        <v>15000000</v>
      </c>
      <c r="D31" s="96">
        <f t="shared" si="51"/>
        <v>44431</v>
      </c>
      <c r="E31" s="94">
        <f ca="1">IF(D31&lt;$B$1,VLOOKUP(D31,[1]DI!$A$4:$B$15000,2,FALSE),0)</f>
        <v>5.1499999999999997E-2</v>
      </c>
      <c r="F31" s="14">
        <f t="shared" ca="1" si="44"/>
        <v>1.0001993</v>
      </c>
      <c r="G31" s="14">
        <f ca="1">(TRUNC(PRODUCT($F$12:$F30),16))</f>
        <v>1.0035270660879301</v>
      </c>
      <c r="H31" s="14">
        <f t="shared" si="45"/>
        <v>1</v>
      </c>
      <c r="I31" s="14">
        <f t="shared" ca="1" si="20"/>
        <v>1.0035270700000001</v>
      </c>
      <c r="J31" s="13">
        <f t="shared" si="29"/>
        <v>0.05</v>
      </c>
      <c r="K31" s="33">
        <f t="shared" si="30"/>
        <v>44407</v>
      </c>
      <c r="L31" s="2">
        <f t="shared" si="31"/>
        <v>17</v>
      </c>
      <c r="M31" s="17">
        <f t="shared" si="32"/>
        <v>17</v>
      </c>
      <c r="N31" s="12">
        <f t="shared" si="33"/>
        <v>1.0032968229999999</v>
      </c>
      <c r="O31" s="12">
        <f t="shared" ca="1" si="34"/>
        <v>1.006835521</v>
      </c>
      <c r="P31" s="17">
        <f t="shared" si="52"/>
        <v>0</v>
      </c>
      <c r="Q31" s="14">
        <f t="shared" ca="1" si="23"/>
        <v>102532.81499999001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44770</v>
      </c>
      <c r="V31" s="4"/>
      <c r="W31" s="135"/>
      <c r="X31" s="136"/>
      <c r="Y31" s="138"/>
      <c r="Z31" s="139"/>
      <c r="AA31" s="142"/>
      <c r="AB31" s="142"/>
      <c r="AC31" s="140"/>
      <c r="AD31" s="142"/>
      <c r="AE31" s="135"/>
      <c r="AF31" s="141"/>
      <c r="AG31" s="136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3">
        <f t="shared" si="50"/>
        <v>44433</v>
      </c>
      <c r="B32" s="124">
        <f t="shared" ca="1" si="43"/>
        <v>15108467.595000001</v>
      </c>
      <c r="C32" s="7">
        <f t="shared" si="27"/>
        <v>15000000</v>
      </c>
      <c r="D32" s="96">
        <f t="shared" si="51"/>
        <v>44432</v>
      </c>
      <c r="E32" s="94">
        <f ca="1">IF(D32&lt;$B$1,VLOOKUP(D32,[1]DI!$A$4:$B$15000,2,FALSE),0)</f>
        <v>5.1499999999999997E-2</v>
      </c>
      <c r="F32" s="14">
        <f t="shared" ca="1" si="44"/>
        <v>1.0001993</v>
      </c>
      <c r="G32" s="14">
        <f ca="1">(TRUNC(PRODUCT($F$12:$F31),16))</f>
        <v>1.0037270690322</v>
      </c>
      <c r="H32" s="14">
        <f t="shared" si="45"/>
        <v>1</v>
      </c>
      <c r="I32" s="14">
        <f t="shared" ca="1" si="20"/>
        <v>1.0037270700000001</v>
      </c>
      <c r="J32" s="13">
        <f t="shared" si="29"/>
        <v>0.05</v>
      </c>
      <c r="K32" s="33">
        <f t="shared" si="30"/>
        <v>44407</v>
      </c>
      <c r="L32" s="2">
        <f t="shared" si="31"/>
        <v>18</v>
      </c>
      <c r="M32" s="17">
        <f t="shared" si="32"/>
        <v>18</v>
      </c>
      <c r="N32" s="12">
        <f t="shared" si="33"/>
        <v>1.0034910909999999</v>
      </c>
      <c r="O32" s="12">
        <f t="shared" ca="1" si="34"/>
        <v>1.0072311730000001</v>
      </c>
      <c r="P32" s="17">
        <f t="shared" si="52"/>
        <v>0</v>
      </c>
      <c r="Q32" s="14">
        <f t="shared" ca="1" si="23"/>
        <v>108467.595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44770</v>
      </c>
      <c r="V32" s="4"/>
      <c r="W32" s="135"/>
      <c r="X32" s="136"/>
      <c r="Y32" s="138"/>
      <c r="Z32" s="139"/>
      <c r="AA32" s="142"/>
      <c r="AB32" s="142"/>
      <c r="AC32" s="140"/>
      <c r="AD32" s="142"/>
      <c r="AE32" s="135"/>
      <c r="AF32" s="141"/>
      <c r="AG32" s="136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3">
        <f t="shared" si="50"/>
        <v>44434</v>
      </c>
      <c r="B33" s="124">
        <f t="shared" ca="1" si="43"/>
        <v>15114404.715</v>
      </c>
      <c r="C33" s="7">
        <f t="shared" si="27"/>
        <v>15000000</v>
      </c>
      <c r="D33" s="96">
        <f t="shared" si="51"/>
        <v>44433</v>
      </c>
      <c r="E33" s="94">
        <f ca="1">IF(D33&lt;$B$1,VLOOKUP(D33,[1]DI!$A$4:$B$15000,2,FALSE),0)</f>
        <v>5.1499999999999997E-2</v>
      </c>
      <c r="F33" s="14">
        <f t="shared" ca="1" si="44"/>
        <v>1.0001993</v>
      </c>
      <c r="G33" s="14">
        <f ca="1">(TRUNC(PRODUCT($F$12:$F32),16))</f>
        <v>1.0039271118370601</v>
      </c>
      <c r="H33" s="14">
        <f t="shared" si="45"/>
        <v>1</v>
      </c>
      <c r="I33" s="14">
        <f t="shared" ca="1" si="20"/>
        <v>1.00392711</v>
      </c>
      <c r="J33" s="13">
        <f t="shared" si="29"/>
        <v>0.05</v>
      </c>
      <c r="K33" s="33">
        <f t="shared" si="30"/>
        <v>44407</v>
      </c>
      <c r="L33" s="2">
        <f t="shared" si="31"/>
        <v>19</v>
      </c>
      <c r="M33" s="17">
        <f t="shared" si="32"/>
        <v>19</v>
      </c>
      <c r="N33" s="12">
        <f t="shared" si="33"/>
        <v>1.003685398</v>
      </c>
      <c r="O33" s="12">
        <f t="shared" ca="1" si="34"/>
        <v>1.007626981</v>
      </c>
      <c r="P33" s="17">
        <f t="shared" si="52"/>
        <v>0</v>
      </c>
      <c r="Q33" s="14">
        <f t="shared" ca="1" si="23"/>
        <v>114404.715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44770</v>
      </c>
      <c r="V33" s="4"/>
      <c r="W33" s="135"/>
      <c r="X33" s="136"/>
      <c r="Y33" s="138"/>
      <c r="Z33" s="139"/>
      <c r="AA33" s="142"/>
      <c r="AB33" s="142"/>
      <c r="AC33" s="140"/>
      <c r="AD33" s="142"/>
      <c r="AE33" s="135"/>
      <c r="AF33" s="141"/>
      <c r="AG33" s="136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3">
        <f t="shared" si="50"/>
        <v>44435</v>
      </c>
      <c r="B34" s="124">
        <f ca="1">IF(A34&lt;=TODAY(),C34+Q34,IF(AND(A34&gt;TODAY(),A34&lt;=$B$1),IF(VLOOKUP(TODAY(),$A$10:$E$5000,4,FALSE)=0,"n.d",C34+Q34),"n.d"))</f>
        <v>15120344.159999991</v>
      </c>
      <c r="C34" s="7">
        <f t="shared" si="27"/>
        <v>15000000</v>
      </c>
      <c r="D34" s="96">
        <f t="shared" si="51"/>
        <v>44434</v>
      </c>
      <c r="E34" s="94">
        <f ca="1">IF(D34&lt;$B$1,VLOOKUP(D34,[1]DI!$A$4:$B$15000,2,FALSE),0)</f>
        <v>5.1499999999999997E-2</v>
      </c>
      <c r="F34" s="14">
        <f t="shared" ca="1" si="44"/>
        <v>1.0001993</v>
      </c>
      <c r="G34" s="14">
        <f ca="1">(TRUNC(PRODUCT($F$12:$F33),16))</f>
        <v>1.00412719451045</v>
      </c>
      <c r="H34" s="14">
        <f t="shared" si="45"/>
        <v>1</v>
      </c>
      <c r="I34" s="14">
        <f t="shared" ca="1" si="20"/>
        <v>1.0041271899999999</v>
      </c>
      <c r="J34" s="13">
        <f t="shared" si="29"/>
        <v>0.05</v>
      </c>
      <c r="K34" s="33">
        <f t="shared" si="30"/>
        <v>44407</v>
      </c>
      <c r="L34" s="2">
        <f t="shared" si="31"/>
        <v>20</v>
      </c>
      <c r="M34" s="17">
        <f t="shared" si="32"/>
        <v>20</v>
      </c>
      <c r="N34" s="12">
        <f t="shared" si="33"/>
        <v>1.0038797420000001</v>
      </c>
      <c r="O34" s="12">
        <f t="shared" ca="1" si="34"/>
        <v>1.0080229439999999</v>
      </c>
      <c r="P34" s="17">
        <f t="shared" si="52"/>
        <v>0</v>
      </c>
      <c r="Q34" s="14">
        <f t="shared" ca="1" si="23"/>
        <v>120344.15999999001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44770</v>
      </c>
      <c r="V34" s="4"/>
      <c r="W34" s="135"/>
      <c r="X34" s="136"/>
      <c r="Y34" s="138"/>
      <c r="Z34" s="139"/>
      <c r="AA34" s="142"/>
      <c r="AB34" s="142"/>
      <c r="AC34" s="140"/>
      <c r="AD34" s="142"/>
      <c r="AE34" s="135"/>
      <c r="AF34" s="141"/>
      <c r="AG34" s="136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3">
        <f t="shared" si="50"/>
        <v>44438</v>
      </c>
      <c r="B35" s="124">
        <f t="shared" ca="1" si="43"/>
        <v>15126286.109999999</v>
      </c>
      <c r="C35" s="7">
        <f t="shared" si="27"/>
        <v>15000000</v>
      </c>
      <c r="D35" s="96">
        <f t="shared" si="51"/>
        <v>44435</v>
      </c>
      <c r="E35" s="94">
        <f ca="1">IF(D35&lt;$B$1,VLOOKUP(D35,[1]DI!$A$4:$B$15000,2,FALSE),0)</f>
        <v>5.1499999999999997E-2</v>
      </c>
      <c r="F35" s="14">
        <f t="shared" ca="1" si="44"/>
        <v>1.0001993</v>
      </c>
      <c r="G35" s="14">
        <f ca="1">(TRUNC(PRODUCT($F$12:$F34),16))</f>
        <v>1.00432731706032</v>
      </c>
      <c r="H35" s="14">
        <f t="shared" si="45"/>
        <v>1</v>
      </c>
      <c r="I35" s="14">
        <f t="shared" ca="1" si="20"/>
        <v>1.00432732</v>
      </c>
      <c r="J35" s="13">
        <f t="shared" si="29"/>
        <v>0.05</v>
      </c>
      <c r="K35" s="33">
        <f t="shared" si="30"/>
        <v>44407</v>
      </c>
      <c r="L35" s="2">
        <f t="shared" si="31"/>
        <v>21</v>
      </c>
      <c r="M35" s="17">
        <f t="shared" si="32"/>
        <v>21</v>
      </c>
      <c r="N35" s="12">
        <f t="shared" si="33"/>
        <v>1.004074124</v>
      </c>
      <c r="O35" s="12">
        <f t="shared" ca="1" si="34"/>
        <v>1.0084190740000001</v>
      </c>
      <c r="P35" s="17">
        <f t="shared" si="52"/>
        <v>0</v>
      </c>
      <c r="Q35" s="14">
        <f t="shared" ca="1" si="23"/>
        <v>126286.11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44770</v>
      </c>
      <c r="V35" s="4"/>
      <c r="W35" s="135"/>
      <c r="X35" s="136"/>
      <c r="Y35" s="138"/>
      <c r="Z35" s="139"/>
      <c r="AA35" s="142"/>
      <c r="AB35" s="142"/>
      <c r="AC35" s="140"/>
      <c r="AD35" s="142"/>
      <c r="AE35" s="135"/>
      <c r="AF35" s="141"/>
      <c r="AG35" s="136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3">
        <f t="shared" si="50"/>
        <v>44439</v>
      </c>
      <c r="B36" s="124">
        <f t="shared" ca="1" si="43"/>
        <v>15132230.234999999</v>
      </c>
      <c r="C36" s="7">
        <f t="shared" si="27"/>
        <v>15000000</v>
      </c>
      <c r="D36" s="96">
        <f t="shared" si="51"/>
        <v>44438</v>
      </c>
      <c r="E36" s="94">
        <f ca="1">IF(D36&lt;$B$1,VLOOKUP(D36,[1]DI!$A$4:$B$15000,2,FALSE),0)</f>
        <v>5.1499999999999997E-2</v>
      </c>
      <c r="F36" s="14">
        <f t="shared" ca="1" si="44"/>
        <v>1.0001993</v>
      </c>
      <c r="G36" s="14">
        <f ca="1">(TRUNC(PRODUCT($F$12:$F35),16))</f>
        <v>1.00452747949461</v>
      </c>
      <c r="H36" s="14">
        <f t="shared" si="45"/>
        <v>1</v>
      </c>
      <c r="I36" s="14">
        <f t="shared" ca="1" si="20"/>
        <v>1.0045274799999999</v>
      </c>
      <c r="J36" s="13">
        <f t="shared" si="29"/>
        <v>0.05</v>
      </c>
      <c r="K36" s="33">
        <f t="shared" si="30"/>
        <v>44407</v>
      </c>
      <c r="L36" s="2">
        <f t="shared" si="31"/>
        <v>22</v>
      </c>
      <c r="M36" s="17">
        <f t="shared" si="32"/>
        <v>22</v>
      </c>
      <c r="N36" s="12">
        <f t="shared" si="33"/>
        <v>1.004268543</v>
      </c>
      <c r="O36" s="12">
        <f t="shared" ca="1" si="34"/>
        <v>1.008815349</v>
      </c>
      <c r="P36" s="17">
        <f t="shared" si="52"/>
        <v>0</v>
      </c>
      <c r="Q36" s="14">
        <f t="shared" ca="1" si="23"/>
        <v>132230.23499999999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44770</v>
      </c>
      <c r="V36" s="4"/>
      <c r="W36" s="135"/>
      <c r="X36" s="136"/>
      <c r="Y36" s="138"/>
      <c r="Z36" s="139"/>
      <c r="AA36" s="142"/>
      <c r="AB36" s="142"/>
      <c r="AC36" s="140"/>
      <c r="AD36" s="142"/>
      <c r="AE36" s="135"/>
      <c r="AF36" s="141"/>
      <c r="AG36" s="136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3">
        <f t="shared" si="50"/>
        <v>44440</v>
      </c>
      <c r="B37" s="124">
        <f t="shared" ca="1" si="43"/>
        <v>15138176.699999999</v>
      </c>
      <c r="C37" s="7">
        <f t="shared" si="27"/>
        <v>15000000</v>
      </c>
      <c r="D37" s="96">
        <f t="shared" si="51"/>
        <v>44439</v>
      </c>
      <c r="E37" s="94">
        <f ca="1">IF(D37&lt;$B$1,VLOOKUP(D37,[1]DI!$A$4:$B$15000,2,FALSE),0)</f>
        <v>5.1499999999999997E-2</v>
      </c>
      <c r="F37" s="14">
        <f t="shared" ca="1" si="44"/>
        <v>1.0001993</v>
      </c>
      <c r="G37" s="14">
        <f ca="1">(TRUNC(PRODUCT($F$12:$F36),16))</f>
        <v>1.00472768182127</v>
      </c>
      <c r="H37" s="14">
        <f t="shared" si="45"/>
        <v>1</v>
      </c>
      <c r="I37" s="14">
        <f t="shared" ca="1" si="20"/>
        <v>1.00472768</v>
      </c>
      <c r="J37" s="13">
        <f t="shared" si="29"/>
        <v>0.05</v>
      </c>
      <c r="K37" s="33">
        <f t="shared" si="30"/>
        <v>44407</v>
      </c>
      <c r="L37" s="2">
        <f t="shared" si="31"/>
        <v>23</v>
      </c>
      <c r="M37" s="17">
        <f t="shared" si="32"/>
        <v>23</v>
      </c>
      <c r="N37" s="12">
        <f t="shared" si="33"/>
        <v>1.0044630000000001</v>
      </c>
      <c r="O37" s="12">
        <f t="shared" ca="1" si="34"/>
        <v>1.00921178</v>
      </c>
      <c r="P37" s="17">
        <f t="shared" si="52"/>
        <v>0</v>
      </c>
      <c r="Q37" s="14">
        <f t="shared" ca="1" si="23"/>
        <v>138176.70000000001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44770</v>
      </c>
      <c r="V37" s="4"/>
      <c r="W37" s="135"/>
      <c r="X37" s="136"/>
      <c r="Y37" s="138"/>
      <c r="Z37" s="139"/>
      <c r="AA37" s="142"/>
      <c r="AB37" s="142"/>
      <c r="AC37" s="140"/>
      <c r="AD37" s="142"/>
      <c r="AE37" s="135"/>
      <c r="AF37" s="141"/>
      <c r="AG37" s="136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3">
        <f t="shared" si="50"/>
        <v>44441</v>
      </c>
      <c r="B38" s="124">
        <f t="shared" ca="1" si="43"/>
        <v>15144125.505000001</v>
      </c>
      <c r="C38" s="7">
        <f t="shared" si="27"/>
        <v>15000000</v>
      </c>
      <c r="D38" s="96">
        <f t="shared" si="51"/>
        <v>44440</v>
      </c>
      <c r="E38" s="94">
        <f ca="1">IF(D38&lt;$B$1,VLOOKUP(D38,[1]DI!$A$4:$B$15000,2,FALSE),0)</f>
        <v>5.1499999999999997E-2</v>
      </c>
      <c r="F38" s="14">
        <f t="shared" ca="1" si="44"/>
        <v>1.0001993</v>
      </c>
      <c r="G38" s="14">
        <f ca="1">(TRUNC(PRODUCT($F$12:$F37),16))</f>
        <v>1.00492792404826</v>
      </c>
      <c r="H38" s="14">
        <f t="shared" si="45"/>
        <v>1</v>
      </c>
      <c r="I38" s="14">
        <f t="shared" ca="1" si="20"/>
        <v>1.0049279200000001</v>
      </c>
      <c r="J38" s="13">
        <f t="shared" si="29"/>
        <v>0.05</v>
      </c>
      <c r="K38" s="33">
        <f t="shared" si="30"/>
        <v>44407</v>
      </c>
      <c r="L38" s="2">
        <f t="shared" si="31"/>
        <v>24</v>
      </c>
      <c r="M38" s="17">
        <f t="shared" si="32"/>
        <v>24</v>
      </c>
      <c r="N38" s="12">
        <f t="shared" si="33"/>
        <v>1.004657495</v>
      </c>
      <c r="O38" s="12">
        <f t="shared" ca="1" si="34"/>
        <v>1.009608367</v>
      </c>
      <c r="P38" s="17">
        <f t="shared" si="52"/>
        <v>0</v>
      </c>
      <c r="Q38" s="14">
        <f t="shared" ca="1" si="23"/>
        <v>144125.505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44770</v>
      </c>
      <c r="V38" s="4"/>
      <c r="W38" s="135"/>
      <c r="X38" s="136"/>
      <c r="Y38" s="138"/>
      <c r="Z38" s="139"/>
      <c r="AA38" s="142"/>
      <c r="AB38" s="142"/>
      <c r="AC38" s="140"/>
      <c r="AD38" s="142"/>
      <c r="AE38" s="135"/>
      <c r="AF38" s="141"/>
      <c r="AG38" s="136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3">
        <f t="shared" si="50"/>
        <v>44442</v>
      </c>
      <c r="B39" s="124">
        <f t="shared" ca="1" si="43"/>
        <v>15150076.784999991</v>
      </c>
      <c r="C39" s="7">
        <f t="shared" si="27"/>
        <v>15000000</v>
      </c>
      <c r="D39" s="96">
        <f t="shared" si="51"/>
        <v>44441</v>
      </c>
      <c r="E39" s="94">
        <f ca="1">IF(D39&lt;$B$1,VLOOKUP(D39,[1]DI!$A$4:$B$15000,2,FALSE),0)</f>
        <v>5.1499999999999997E-2</v>
      </c>
      <c r="F39" s="14">
        <f t="shared" ca="1" si="44"/>
        <v>1.0001993</v>
      </c>
      <c r="G39" s="14">
        <f ca="1">(TRUNC(PRODUCT($F$12:$F38),16))</f>
        <v>1.0051282061835201</v>
      </c>
      <c r="H39" s="14">
        <f t="shared" si="45"/>
        <v>1</v>
      </c>
      <c r="I39" s="14">
        <f t="shared" ca="1" si="20"/>
        <v>1.0051282100000001</v>
      </c>
      <c r="J39" s="13">
        <f t="shared" si="29"/>
        <v>0.05</v>
      </c>
      <c r="K39" s="33">
        <f t="shared" si="30"/>
        <v>44407</v>
      </c>
      <c r="L39" s="2">
        <f t="shared" si="31"/>
        <v>25</v>
      </c>
      <c r="M39" s="17">
        <f t="shared" si="32"/>
        <v>25</v>
      </c>
      <c r="N39" s="12">
        <f t="shared" si="33"/>
        <v>1.0048520270000001</v>
      </c>
      <c r="O39" s="12">
        <f t="shared" ca="1" si="34"/>
        <v>1.0100051189999999</v>
      </c>
      <c r="P39" s="17">
        <f t="shared" si="52"/>
        <v>0</v>
      </c>
      <c r="Q39" s="14">
        <f t="shared" ca="1" si="23"/>
        <v>150076.78499998999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44770</v>
      </c>
      <c r="V39" s="4"/>
      <c r="W39" s="135"/>
      <c r="X39" s="136"/>
      <c r="Y39" s="138"/>
      <c r="Z39" s="139"/>
      <c r="AA39" s="142"/>
      <c r="AB39" s="142"/>
      <c r="AC39" s="140"/>
      <c r="AD39" s="142"/>
      <c r="AE39" s="135"/>
      <c r="AF39" s="141"/>
      <c r="AG39" s="136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3">
        <f t="shared" si="50"/>
        <v>44445</v>
      </c>
      <c r="B40" s="124">
        <f t="shared" ca="1" si="43"/>
        <v>15156030.26999999</v>
      </c>
      <c r="C40" s="7">
        <f t="shared" si="27"/>
        <v>15000000</v>
      </c>
      <c r="D40" s="96">
        <f t="shared" si="51"/>
        <v>44442</v>
      </c>
      <c r="E40" s="94">
        <f ca="1">IF(D40&lt;$B$1,VLOOKUP(D40,[1]DI!$A$4:$B$15000,2,FALSE),0)</f>
        <v>5.1499999999999997E-2</v>
      </c>
      <c r="F40" s="14">
        <f t="shared" ca="1" si="44"/>
        <v>1.0001993</v>
      </c>
      <c r="G40" s="14">
        <f ca="1">(TRUNC(PRODUCT($F$12:$F39),16))</f>
        <v>1.00532852823501</v>
      </c>
      <c r="H40" s="14">
        <f t="shared" si="45"/>
        <v>1</v>
      </c>
      <c r="I40" s="14">
        <f t="shared" ca="1" si="20"/>
        <v>1.0053285300000001</v>
      </c>
      <c r="J40" s="13">
        <f t="shared" si="29"/>
        <v>0.05</v>
      </c>
      <c r="K40" s="33">
        <f t="shared" si="30"/>
        <v>44407</v>
      </c>
      <c r="L40" s="2">
        <f t="shared" si="31"/>
        <v>26</v>
      </c>
      <c r="M40" s="17">
        <f t="shared" si="32"/>
        <v>26</v>
      </c>
      <c r="N40" s="12">
        <f t="shared" si="33"/>
        <v>1.005046597</v>
      </c>
      <c r="O40" s="12">
        <f t="shared" ca="1" si="34"/>
        <v>1.010402018</v>
      </c>
      <c r="P40" s="17">
        <f t="shared" si="52"/>
        <v>0</v>
      </c>
      <c r="Q40" s="14">
        <f t="shared" ca="1" si="23"/>
        <v>156030.26999999001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44770</v>
      </c>
      <c r="V40" s="4"/>
      <c r="W40" s="135"/>
      <c r="X40" s="136"/>
      <c r="Y40" s="138"/>
      <c r="Z40" s="139"/>
      <c r="AA40" s="142"/>
      <c r="AB40" s="142"/>
      <c r="AC40" s="140"/>
      <c r="AD40" s="142"/>
      <c r="AE40" s="135"/>
      <c r="AF40" s="141"/>
      <c r="AG40" s="136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3">
        <f t="shared" si="50"/>
        <v>44447</v>
      </c>
      <c r="B41" s="124">
        <f t="shared" ca="1" si="43"/>
        <v>15161986.095000001</v>
      </c>
      <c r="C41" s="7">
        <f t="shared" si="27"/>
        <v>15000000</v>
      </c>
      <c r="D41" s="96">
        <f t="shared" si="51"/>
        <v>44445</v>
      </c>
      <c r="E41" s="94">
        <f ca="1">IF(D41&lt;$B$1,VLOOKUP(D41,[1]DI!$A$4:$B$15000,2,FALSE),0)</f>
        <v>5.1499999999999997E-2</v>
      </c>
      <c r="F41" s="14">
        <f t="shared" ca="1" si="44"/>
        <v>1.0001993</v>
      </c>
      <c r="G41" s="14">
        <f ca="1">(TRUNC(PRODUCT($F$12:$F40),16))</f>
        <v>1.00552889021069</v>
      </c>
      <c r="H41" s="14">
        <f t="shared" si="45"/>
        <v>1</v>
      </c>
      <c r="I41" s="14">
        <f t="shared" ca="1" si="20"/>
        <v>1.0055288899999999</v>
      </c>
      <c r="J41" s="13">
        <f t="shared" si="29"/>
        <v>0.05</v>
      </c>
      <c r="K41" s="33">
        <f t="shared" si="30"/>
        <v>44407</v>
      </c>
      <c r="L41" s="2">
        <f t="shared" si="31"/>
        <v>27</v>
      </c>
      <c r="M41" s="17">
        <f t="shared" si="32"/>
        <v>27</v>
      </c>
      <c r="N41" s="12">
        <f t="shared" si="33"/>
        <v>1.0052412049999999</v>
      </c>
      <c r="O41" s="12">
        <f t="shared" ca="1" si="34"/>
        <v>1.010799073</v>
      </c>
      <c r="P41" s="17">
        <f t="shared" si="52"/>
        <v>0</v>
      </c>
      <c r="Q41" s="14">
        <f t="shared" ca="1" si="23"/>
        <v>161986.095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44770</v>
      </c>
      <c r="V41" s="4"/>
      <c r="W41" s="135"/>
      <c r="X41" s="136"/>
      <c r="Y41" s="138"/>
      <c r="Z41" s="139"/>
      <c r="AA41" s="142"/>
      <c r="AB41" s="142"/>
      <c r="AC41" s="140"/>
      <c r="AD41" s="142"/>
      <c r="AE41" s="135"/>
      <c r="AF41" s="141"/>
      <c r="AG41" s="136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3">
        <f t="shared" si="50"/>
        <v>44448</v>
      </c>
      <c r="B42" s="124">
        <f t="shared" ca="1" si="43"/>
        <v>15167944.25999999</v>
      </c>
      <c r="C42" s="7">
        <f t="shared" si="27"/>
        <v>15000000</v>
      </c>
      <c r="D42" s="96">
        <f t="shared" si="51"/>
        <v>44447</v>
      </c>
      <c r="E42" s="94">
        <f ca="1">IF(D42&lt;$B$1,VLOOKUP(D42,[1]DI!$A$4:$B$15000,2,FALSE),0)</f>
        <v>5.1499999999999997E-2</v>
      </c>
      <c r="F42" s="14">
        <f t="shared" ca="1" si="44"/>
        <v>1.0001993</v>
      </c>
      <c r="G42" s="14">
        <f ca="1">(TRUNC(PRODUCT($F$12:$F41),16))</f>
        <v>1.0057292921185099</v>
      </c>
      <c r="H42" s="14">
        <f t="shared" si="45"/>
        <v>1</v>
      </c>
      <c r="I42" s="14">
        <f t="shared" ca="1" si="20"/>
        <v>1.0057292900000001</v>
      </c>
      <c r="J42" s="13">
        <f t="shared" si="29"/>
        <v>0.05</v>
      </c>
      <c r="K42" s="33">
        <f t="shared" si="30"/>
        <v>44407</v>
      </c>
      <c r="L42" s="2">
        <f t="shared" si="31"/>
        <v>28</v>
      </c>
      <c r="M42" s="17">
        <f t="shared" si="32"/>
        <v>28</v>
      </c>
      <c r="N42" s="12">
        <f t="shared" si="33"/>
        <v>1.00543585</v>
      </c>
      <c r="O42" s="12">
        <f t="shared" ca="1" si="34"/>
        <v>1.0111962839999999</v>
      </c>
      <c r="P42" s="17">
        <f t="shared" si="52"/>
        <v>0</v>
      </c>
      <c r="Q42" s="14">
        <f t="shared" ca="1" si="23"/>
        <v>167944.25999999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44770</v>
      </c>
      <c r="V42" s="4"/>
      <c r="W42" s="135"/>
      <c r="X42" s="136"/>
      <c r="Y42" s="138"/>
      <c r="Z42" s="139"/>
      <c r="AA42" s="142"/>
      <c r="AB42" s="142"/>
      <c r="AC42" s="140"/>
      <c r="AD42" s="142"/>
      <c r="AE42" s="135"/>
      <c r="AF42" s="141"/>
      <c r="AG42" s="136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3">
        <f t="shared" si="50"/>
        <v>44449</v>
      </c>
      <c r="B43" s="124">
        <f t="shared" ca="1" si="43"/>
        <v>15173904.765000001</v>
      </c>
      <c r="C43" s="7">
        <f t="shared" si="27"/>
        <v>15000000</v>
      </c>
      <c r="D43" s="96">
        <f t="shared" si="51"/>
        <v>44448</v>
      </c>
      <c r="E43" s="94">
        <f ca="1">IF(D43&lt;$B$1,VLOOKUP(D43,[1]DI!$A$4:$B$15000,2,FALSE),0)</f>
        <v>5.1499999999999997E-2</v>
      </c>
      <c r="F43" s="14">
        <f t="shared" ca="1" si="44"/>
        <v>1.0001993</v>
      </c>
      <c r="G43" s="14">
        <f ca="1">(TRUNC(PRODUCT($F$12:$F42),16))</f>
        <v>1.0059297339664299</v>
      </c>
      <c r="H43" s="14">
        <f t="shared" si="45"/>
        <v>1</v>
      </c>
      <c r="I43" s="14">
        <f t="shared" ca="1" si="20"/>
        <v>1.0059297300000001</v>
      </c>
      <c r="J43" s="13">
        <f t="shared" si="29"/>
        <v>0.05</v>
      </c>
      <c r="K43" s="33">
        <f t="shared" si="30"/>
        <v>44407</v>
      </c>
      <c r="L43" s="2">
        <f t="shared" si="31"/>
        <v>29</v>
      </c>
      <c r="M43" s="17">
        <f t="shared" si="32"/>
        <v>29</v>
      </c>
      <c r="N43" s="12">
        <f t="shared" si="33"/>
        <v>1.0056305329999999</v>
      </c>
      <c r="O43" s="12">
        <f t="shared" ca="1" si="34"/>
        <v>1.0115936510000001</v>
      </c>
      <c r="P43" s="17">
        <f t="shared" si="52"/>
        <v>0</v>
      </c>
      <c r="Q43" s="14">
        <f t="shared" ca="1" si="23"/>
        <v>173904.76500000001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44770</v>
      </c>
      <c r="V43" s="4"/>
      <c r="W43" s="135"/>
      <c r="X43" s="136"/>
      <c r="Y43" s="138"/>
      <c r="Z43" s="139"/>
      <c r="AA43" s="142"/>
      <c r="AB43" s="142"/>
      <c r="AC43" s="140"/>
      <c r="AD43" s="142"/>
      <c r="AE43" s="135"/>
      <c r="AF43" s="141"/>
      <c r="AG43" s="136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3">
        <f t="shared" si="50"/>
        <v>44452</v>
      </c>
      <c r="B44" s="124">
        <f t="shared" ca="1" si="43"/>
        <v>15179867.76</v>
      </c>
      <c r="C44" s="7">
        <f t="shared" si="27"/>
        <v>15000000</v>
      </c>
      <c r="D44" s="96">
        <f t="shared" si="51"/>
        <v>44449</v>
      </c>
      <c r="E44" s="94">
        <f ca="1">IF(D44&lt;$B$1,VLOOKUP(D44,[1]DI!$A$4:$B$15000,2,FALSE),0)</f>
        <v>5.1499999999999997E-2</v>
      </c>
      <c r="F44" s="14">
        <f t="shared" ca="1" si="44"/>
        <v>1.0001993</v>
      </c>
      <c r="G44" s="14">
        <f ca="1">(TRUNC(PRODUCT($F$12:$F43),16))</f>
        <v>1.0061302157624099</v>
      </c>
      <c r="H44" s="14">
        <f t="shared" si="45"/>
        <v>1</v>
      </c>
      <c r="I44" s="14">
        <f t="shared" ca="1" si="20"/>
        <v>1.00613022</v>
      </c>
      <c r="J44" s="13">
        <f t="shared" si="29"/>
        <v>0.05</v>
      </c>
      <c r="K44" s="33">
        <f t="shared" si="30"/>
        <v>44407</v>
      </c>
      <c r="L44" s="2">
        <f t="shared" si="31"/>
        <v>30</v>
      </c>
      <c r="M44" s="17">
        <f t="shared" si="32"/>
        <v>30</v>
      </c>
      <c r="N44" s="12">
        <f t="shared" si="33"/>
        <v>1.0058252539999999</v>
      </c>
      <c r="O44" s="12">
        <f t="shared" ca="1" si="34"/>
        <v>1.011991184</v>
      </c>
      <c r="P44" s="17">
        <f t="shared" si="52"/>
        <v>0</v>
      </c>
      <c r="Q44" s="14">
        <f t="shared" ca="1" si="23"/>
        <v>179867.76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44770</v>
      </c>
      <c r="V44" s="4"/>
      <c r="W44" s="135"/>
      <c r="X44" s="136"/>
      <c r="Y44" s="138"/>
      <c r="Z44" s="139"/>
      <c r="AA44" s="142"/>
      <c r="AB44" s="142"/>
      <c r="AC44" s="140"/>
      <c r="AD44" s="142"/>
      <c r="AE44" s="135"/>
      <c r="AF44" s="141"/>
      <c r="AG44" s="136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3">
        <f t="shared" si="50"/>
        <v>44453</v>
      </c>
      <c r="B45" s="124">
        <f t="shared" ca="1" si="43"/>
        <v>15185832.960000001</v>
      </c>
      <c r="C45" s="7">
        <f t="shared" si="27"/>
        <v>15000000</v>
      </c>
      <c r="D45" s="96">
        <f t="shared" si="51"/>
        <v>44452</v>
      </c>
      <c r="E45" s="94">
        <f ca="1">IF(D45&lt;$B$1,VLOOKUP(D45,[1]DI!$A$4:$B$15000,2,FALSE),0)</f>
        <v>5.1499999999999997E-2</v>
      </c>
      <c r="F45" s="14">
        <f t="shared" ca="1" si="44"/>
        <v>1.0001993</v>
      </c>
      <c r="G45" s="14">
        <f ca="1">(TRUNC(PRODUCT($F$12:$F44),16))</f>
        <v>1.0063307375144099</v>
      </c>
      <c r="H45" s="14">
        <f t="shared" si="45"/>
        <v>1</v>
      </c>
      <c r="I45" s="14">
        <f t="shared" ca="1" si="20"/>
        <v>1.0063307399999999</v>
      </c>
      <c r="J45" s="13">
        <f t="shared" si="29"/>
        <v>0.05</v>
      </c>
      <c r="K45" s="33">
        <f t="shared" si="30"/>
        <v>44407</v>
      </c>
      <c r="L45" s="2">
        <f t="shared" si="31"/>
        <v>31</v>
      </c>
      <c r="M45" s="17">
        <f t="shared" si="32"/>
        <v>31</v>
      </c>
      <c r="N45" s="12">
        <f t="shared" si="33"/>
        <v>1.0060200130000001</v>
      </c>
      <c r="O45" s="12">
        <f t="shared" ca="1" si="34"/>
        <v>1.0123888640000001</v>
      </c>
      <c r="P45" s="17">
        <f t="shared" si="52"/>
        <v>0</v>
      </c>
      <c r="Q45" s="14">
        <f t="shared" ca="1" si="23"/>
        <v>185832.95999999999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44770</v>
      </c>
      <c r="V45" s="4"/>
      <c r="W45" s="135"/>
      <c r="X45" s="136"/>
      <c r="Y45" s="138"/>
      <c r="Z45" s="139"/>
      <c r="AA45" s="142"/>
      <c r="AB45" s="142"/>
      <c r="AC45" s="140"/>
      <c r="AD45" s="142"/>
      <c r="AE45" s="135"/>
      <c r="AF45" s="141"/>
      <c r="AG45" s="136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3">
        <f t="shared" si="50"/>
        <v>44454</v>
      </c>
      <c r="B46" s="124">
        <f t="shared" ca="1" si="43"/>
        <v>15191800.499999991</v>
      </c>
      <c r="C46" s="7">
        <f t="shared" si="27"/>
        <v>15000000</v>
      </c>
      <c r="D46" s="96">
        <f t="shared" si="51"/>
        <v>44453</v>
      </c>
      <c r="E46" s="94">
        <f ca="1">IF(D46&lt;$B$1,VLOOKUP(D46,[1]DI!$A$4:$B$15000,2,FALSE),0)</f>
        <v>5.1499999999999997E-2</v>
      </c>
      <c r="F46" s="14">
        <f t="shared" ca="1" si="44"/>
        <v>1.0001993</v>
      </c>
      <c r="G46" s="14">
        <f ca="1">(TRUNC(PRODUCT($F$12:$F45),16))</f>
        <v>1.0065312992304001</v>
      </c>
      <c r="H46" s="14">
        <f t="shared" si="45"/>
        <v>1</v>
      </c>
      <c r="I46" s="14">
        <f t="shared" ca="1" si="20"/>
        <v>1.0065313</v>
      </c>
      <c r="J46" s="13">
        <f t="shared" si="29"/>
        <v>0.05</v>
      </c>
      <c r="K46" s="33">
        <f t="shared" si="30"/>
        <v>44407</v>
      </c>
      <c r="L46" s="2">
        <f t="shared" si="31"/>
        <v>32</v>
      </c>
      <c r="M46" s="17">
        <f t="shared" si="32"/>
        <v>32</v>
      </c>
      <c r="N46" s="12">
        <f t="shared" si="33"/>
        <v>1.006214809</v>
      </c>
      <c r="O46" s="12">
        <f t="shared" ca="1" si="34"/>
        <v>1.0127866999999999</v>
      </c>
      <c r="P46" s="17">
        <f t="shared" si="52"/>
        <v>0</v>
      </c>
      <c r="Q46" s="14">
        <f t="shared" ca="1" si="23"/>
        <v>191800.49999998999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44770</v>
      </c>
      <c r="V46" s="4"/>
      <c r="W46" s="135"/>
      <c r="X46" s="136"/>
      <c r="Y46" s="138"/>
      <c r="Z46" s="139"/>
      <c r="AA46" s="142"/>
      <c r="AB46" s="142"/>
      <c r="AC46" s="140"/>
      <c r="AD46" s="142"/>
      <c r="AE46" s="135"/>
      <c r="AF46" s="141"/>
      <c r="AG46" s="136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3">
        <f t="shared" si="50"/>
        <v>44455</v>
      </c>
      <c r="B47" s="124">
        <f t="shared" ca="1" si="43"/>
        <v>15197770.380000001</v>
      </c>
      <c r="C47" s="7">
        <f t="shared" si="27"/>
        <v>15000000</v>
      </c>
      <c r="D47" s="96">
        <f t="shared" si="51"/>
        <v>44454</v>
      </c>
      <c r="E47" s="94">
        <f ca="1">IF(D47&lt;$B$1,VLOOKUP(D47,[1]DI!$A$4:$B$15000,2,FALSE),0)</f>
        <v>5.1499999999999997E-2</v>
      </c>
      <c r="F47" s="14">
        <f t="shared" ca="1" si="44"/>
        <v>1.0001993</v>
      </c>
      <c r="G47" s="14">
        <f ca="1">(TRUNC(PRODUCT($F$12:$F46),16))</f>
        <v>1.00673190091833</v>
      </c>
      <c r="H47" s="14">
        <f t="shared" si="45"/>
        <v>1</v>
      </c>
      <c r="I47" s="14">
        <f t="shared" ca="1" si="20"/>
        <v>1.0067318999999999</v>
      </c>
      <c r="J47" s="13">
        <f t="shared" si="29"/>
        <v>0.05</v>
      </c>
      <c r="K47" s="33">
        <f t="shared" si="30"/>
        <v>44407</v>
      </c>
      <c r="L47" s="2">
        <f t="shared" si="31"/>
        <v>33</v>
      </c>
      <c r="M47" s="17">
        <f t="shared" si="32"/>
        <v>33</v>
      </c>
      <c r="N47" s="12">
        <f t="shared" si="33"/>
        <v>1.006409643</v>
      </c>
      <c r="O47" s="12">
        <f t="shared" ca="1" si="34"/>
        <v>1.0131846920000001</v>
      </c>
      <c r="P47" s="17">
        <f t="shared" si="52"/>
        <v>0</v>
      </c>
      <c r="Q47" s="14">
        <f t="shared" ca="1" si="23"/>
        <v>197770.38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44770</v>
      </c>
      <c r="V47" s="4"/>
      <c r="W47" s="135"/>
      <c r="X47" s="136"/>
      <c r="Y47" s="138"/>
      <c r="Z47" s="139"/>
      <c r="AA47" s="142"/>
      <c r="AB47" s="142"/>
      <c r="AC47" s="140"/>
      <c r="AD47" s="142"/>
      <c r="AE47" s="135"/>
      <c r="AF47" s="141"/>
      <c r="AG47" s="136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3">
        <f t="shared" si="50"/>
        <v>44456</v>
      </c>
      <c r="B48" s="124">
        <f t="shared" ca="1" si="43"/>
        <v>15203742.6</v>
      </c>
      <c r="C48" s="7">
        <f t="shared" si="27"/>
        <v>15000000</v>
      </c>
      <c r="D48" s="96">
        <f t="shared" si="51"/>
        <v>44455</v>
      </c>
      <c r="E48" s="94">
        <f ca="1">IF(D48&lt;$B$1,VLOOKUP(D48,[1]DI!$A$4:$B$15000,2,FALSE),0)</f>
        <v>5.1499999999999997E-2</v>
      </c>
      <c r="F48" s="14">
        <f t="shared" ca="1" si="44"/>
        <v>1.0001993</v>
      </c>
      <c r="G48" s="14">
        <f ca="1">(TRUNC(PRODUCT($F$12:$F47),16))</f>
        <v>1.0069325425861899</v>
      </c>
      <c r="H48" s="14">
        <f t="shared" si="45"/>
        <v>1</v>
      </c>
      <c r="I48" s="14">
        <f t="shared" ca="1" si="20"/>
        <v>1.00693254</v>
      </c>
      <c r="J48" s="13">
        <f t="shared" si="29"/>
        <v>0.05</v>
      </c>
      <c r="K48" s="33">
        <f t="shared" si="30"/>
        <v>44407</v>
      </c>
      <c r="L48" s="2">
        <f t="shared" si="31"/>
        <v>34</v>
      </c>
      <c r="M48" s="17">
        <f t="shared" si="32"/>
        <v>34</v>
      </c>
      <c r="N48" s="12">
        <f t="shared" si="33"/>
        <v>1.006604514</v>
      </c>
      <c r="O48" s="12">
        <f t="shared" ca="1" si="34"/>
        <v>1.01358284</v>
      </c>
      <c r="P48" s="17">
        <f t="shared" si="52"/>
        <v>0</v>
      </c>
      <c r="Q48" s="14">
        <f t="shared" ca="1" si="23"/>
        <v>203742.6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44770</v>
      </c>
      <c r="V48" s="4"/>
      <c r="W48" s="135"/>
      <c r="X48" s="136"/>
      <c r="Y48" s="138"/>
      <c r="Z48" s="139"/>
      <c r="AA48" s="142"/>
      <c r="AB48" s="142"/>
      <c r="AC48" s="140"/>
      <c r="AD48" s="142"/>
      <c r="AE48" s="135"/>
      <c r="AF48" s="141"/>
      <c r="AG48" s="136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3">
        <f t="shared" si="50"/>
        <v>44459</v>
      </c>
      <c r="B49" s="124">
        <f t="shared" ca="1" si="43"/>
        <v>15209717.189999999</v>
      </c>
      <c r="C49" s="7">
        <f t="shared" si="27"/>
        <v>15000000</v>
      </c>
      <c r="D49" s="96">
        <f t="shared" si="51"/>
        <v>44456</v>
      </c>
      <c r="E49" s="94">
        <f ca="1">IF(D49&lt;$B$1,VLOOKUP(D49,[1]DI!$A$4:$B$15000,2,FALSE),0)</f>
        <v>5.1499999999999997E-2</v>
      </c>
      <c r="F49" s="14">
        <f t="shared" ca="1" si="44"/>
        <v>1.0001993</v>
      </c>
      <c r="G49" s="14">
        <f ca="1">(TRUNC(PRODUCT($F$12:$F48),16))</f>
        <v>1.00713322424192</v>
      </c>
      <c r="H49" s="14">
        <f t="shared" si="45"/>
        <v>1</v>
      </c>
      <c r="I49" s="14">
        <f t="shared" ca="1" si="20"/>
        <v>1.0071332200000001</v>
      </c>
      <c r="J49" s="13">
        <f t="shared" si="29"/>
        <v>0.05</v>
      </c>
      <c r="K49" s="33">
        <f t="shared" si="30"/>
        <v>44407</v>
      </c>
      <c r="L49" s="2">
        <f t="shared" si="31"/>
        <v>35</v>
      </c>
      <c r="M49" s="17">
        <f t="shared" si="32"/>
        <v>35</v>
      </c>
      <c r="N49" s="12">
        <f t="shared" si="33"/>
        <v>1.006799424</v>
      </c>
      <c r="O49" s="12">
        <f t="shared" ca="1" si="34"/>
        <v>1.0139811460000001</v>
      </c>
      <c r="P49" s="17">
        <f t="shared" si="52"/>
        <v>0</v>
      </c>
      <c r="Q49" s="14">
        <f t="shared" ca="1" si="23"/>
        <v>209717.19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44770</v>
      </c>
      <c r="V49" s="4"/>
      <c r="W49" s="135"/>
      <c r="X49" s="136"/>
      <c r="Y49" s="138"/>
      <c r="Z49" s="139"/>
      <c r="AA49" s="142"/>
      <c r="AB49" s="142"/>
      <c r="AC49" s="140"/>
      <c r="AD49" s="142"/>
      <c r="AE49" s="135"/>
      <c r="AF49" s="141"/>
      <c r="AG49" s="136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3">
        <f t="shared" si="50"/>
        <v>44460</v>
      </c>
      <c r="B50" s="124">
        <f t="shared" ca="1" si="43"/>
        <v>15215694.25499999</v>
      </c>
      <c r="C50" s="7">
        <f t="shared" si="27"/>
        <v>15000000</v>
      </c>
      <c r="D50" s="96">
        <f t="shared" si="51"/>
        <v>44459</v>
      </c>
      <c r="E50" s="94">
        <f ca="1">IF(D50&lt;$B$1,VLOOKUP(D50,[1]DI!$A$4:$B$15000,2,FALSE),0)</f>
        <v>5.1499999999999997E-2</v>
      </c>
      <c r="F50" s="14">
        <f t="shared" ca="1" si="44"/>
        <v>1.0001993</v>
      </c>
      <c r="G50" s="14">
        <f ca="1">(TRUNC(PRODUCT($F$12:$F49),16))</f>
        <v>1.00733394589352</v>
      </c>
      <c r="H50" s="14">
        <f t="shared" si="45"/>
        <v>1</v>
      </c>
      <c r="I50" s="14">
        <f t="shared" ca="1" si="20"/>
        <v>1.00733395</v>
      </c>
      <c r="J50" s="13">
        <f t="shared" si="29"/>
        <v>0.05</v>
      </c>
      <c r="K50" s="33">
        <f t="shared" si="30"/>
        <v>44407</v>
      </c>
      <c r="L50" s="2">
        <f t="shared" si="31"/>
        <v>36</v>
      </c>
      <c r="M50" s="17">
        <f t="shared" si="32"/>
        <v>36</v>
      </c>
      <c r="N50" s="12">
        <f t="shared" si="33"/>
        <v>1.006994371</v>
      </c>
      <c r="O50" s="12">
        <f t="shared" ca="1" si="34"/>
        <v>1.0143796169999999</v>
      </c>
      <c r="P50" s="17">
        <f t="shared" si="52"/>
        <v>0</v>
      </c>
      <c r="Q50" s="14">
        <f t="shared" ca="1" si="23"/>
        <v>215694.25499998999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44770</v>
      </c>
      <c r="V50" s="4"/>
      <c r="W50" s="135"/>
      <c r="X50" s="136"/>
      <c r="Y50" s="138"/>
      <c r="Z50" s="139"/>
      <c r="AA50" s="142"/>
      <c r="AB50" s="142"/>
      <c r="AC50" s="140"/>
      <c r="AD50" s="142"/>
      <c r="AE50" s="135"/>
      <c r="AF50" s="141"/>
      <c r="AG50" s="136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3">
        <f t="shared" si="50"/>
        <v>44461</v>
      </c>
      <c r="B51" s="124">
        <f t="shared" ca="1" si="43"/>
        <v>15221673.525</v>
      </c>
      <c r="C51" s="7">
        <f t="shared" si="27"/>
        <v>15000000</v>
      </c>
      <c r="D51" s="96">
        <f t="shared" si="51"/>
        <v>44460</v>
      </c>
      <c r="E51" s="94">
        <f ca="1">IF(D51&lt;$B$1,VLOOKUP(D51,[1]DI!$A$4:$B$15000,2,FALSE),0)</f>
        <v>5.1499999999999997E-2</v>
      </c>
      <c r="F51" s="14">
        <f t="shared" ca="1" si="44"/>
        <v>1.0001993</v>
      </c>
      <c r="G51" s="14">
        <f ca="1">(TRUNC(PRODUCT($F$12:$F50),16))</f>
        <v>1.00753470754893</v>
      </c>
      <c r="H51" s="14">
        <f t="shared" si="45"/>
        <v>1</v>
      </c>
      <c r="I51" s="14">
        <f t="shared" ca="1" si="20"/>
        <v>1.0075347100000001</v>
      </c>
      <c r="J51" s="13">
        <f t="shared" si="29"/>
        <v>0.05</v>
      </c>
      <c r="K51" s="33">
        <f t="shared" si="30"/>
        <v>44407</v>
      </c>
      <c r="L51" s="2">
        <f t="shared" si="31"/>
        <v>37</v>
      </c>
      <c r="M51" s="17">
        <f t="shared" si="32"/>
        <v>37</v>
      </c>
      <c r="N51" s="12">
        <f t="shared" si="33"/>
        <v>1.007189355</v>
      </c>
      <c r="O51" s="12">
        <f t="shared" ca="1" si="34"/>
        <v>1.0147782350000001</v>
      </c>
      <c r="P51" s="17">
        <f t="shared" si="52"/>
        <v>0</v>
      </c>
      <c r="Q51" s="14">
        <f t="shared" ca="1" si="23"/>
        <v>221673.52499999999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44770</v>
      </c>
      <c r="V51" s="4"/>
      <c r="W51" s="135"/>
      <c r="X51" s="136"/>
      <c r="Y51" s="138"/>
      <c r="Z51" s="139"/>
      <c r="AA51" s="142"/>
      <c r="AB51" s="142"/>
      <c r="AC51" s="140"/>
      <c r="AD51" s="142"/>
      <c r="AE51" s="135"/>
      <c r="AF51" s="141"/>
      <c r="AG51" s="136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3">
        <f t="shared" si="50"/>
        <v>44462</v>
      </c>
      <c r="B52" s="124">
        <f t="shared" ca="1" si="43"/>
        <v>15227655.149999989</v>
      </c>
      <c r="C52" s="7">
        <f t="shared" si="27"/>
        <v>15000000</v>
      </c>
      <c r="D52" s="96">
        <f t="shared" si="51"/>
        <v>44461</v>
      </c>
      <c r="E52" s="94">
        <f ca="1">IF(D52&lt;$B$1,VLOOKUP(D52,[1]DI!$A$4:$B$15000,2,FALSE),0)</f>
        <v>5.1499999999999997E-2</v>
      </c>
      <c r="F52" s="14">
        <f t="shared" ca="1" si="44"/>
        <v>1.0001993</v>
      </c>
      <c r="G52" s="14">
        <f ca="1">(TRUNC(PRODUCT($F$12:$F51),16))</f>
        <v>1.00773550921615</v>
      </c>
      <c r="H52" s="14">
        <f t="shared" si="45"/>
        <v>1</v>
      </c>
      <c r="I52" s="14">
        <f t="shared" ca="1" si="20"/>
        <v>1.0077355100000001</v>
      </c>
      <c r="J52" s="13">
        <f t="shared" si="29"/>
        <v>0.05</v>
      </c>
      <c r="K52" s="33">
        <f t="shared" si="30"/>
        <v>44407</v>
      </c>
      <c r="L52" s="2">
        <f t="shared" si="31"/>
        <v>38</v>
      </c>
      <c r="M52" s="17">
        <f t="shared" si="32"/>
        <v>38</v>
      </c>
      <c r="N52" s="12">
        <f t="shared" si="33"/>
        <v>1.007384378</v>
      </c>
      <c r="O52" s="12">
        <f t="shared" ca="1" si="34"/>
        <v>1.0151770099999999</v>
      </c>
      <c r="P52" s="17">
        <f t="shared" si="52"/>
        <v>0</v>
      </c>
      <c r="Q52" s="14">
        <f t="shared" ca="1" si="23"/>
        <v>227655.14999999001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44770</v>
      </c>
      <c r="V52" s="4"/>
      <c r="W52" s="135"/>
      <c r="X52" s="136"/>
      <c r="Y52" s="138"/>
      <c r="Z52" s="139"/>
      <c r="AA52" s="142"/>
      <c r="AB52" s="142"/>
      <c r="AC52" s="140"/>
      <c r="AD52" s="142"/>
      <c r="AE52" s="135"/>
      <c r="AF52" s="141"/>
      <c r="AG52" s="136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3">
        <f t="shared" si="50"/>
        <v>44463</v>
      </c>
      <c r="B53" s="124">
        <f t="shared" ca="1" si="43"/>
        <v>15233639.115</v>
      </c>
      <c r="C53" s="7">
        <f t="shared" si="27"/>
        <v>15000000</v>
      </c>
      <c r="D53" s="96">
        <f t="shared" si="51"/>
        <v>44462</v>
      </c>
      <c r="E53" s="94">
        <f ca="1">IF(D53&lt;$B$1,VLOOKUP(D53,[1]DI!$A$4:$B$15000,2,FALSE),0)</f>
        <v>6.1499999999999999E-2</v>
      </c>
      <c r="F53" s="14">
        <f t="shared" ca="1" si="44"/>
        <v>1.0002368699999999</v>
      </c>
      <c r="G53" s="14">
        <f ca="1">(TRUNC(PRODUCT($F$12:$F52),16))</f>
        <v>1.0079363509031301</v>
      </c>
      <c r="H53" s="14">
        <f t="shared" si="45"/>
        <v>1</v>
      </c>
      <c r="I53" s="14">
        <f t="shared" ca="1" si="20"/>
        <v>1.00793635</v>
      </c>
      <c r="J53" s="13">
        <f t="shared" si="29"/>
        <v>0.05</v>
      </c>
      <c r="K53" s="33">
        <f t="shared" si="30"/>
        <v>44407</v>
      </c>
      <c r="L53" s="2">
        <f t="shared" si="31"/>
        <v>39</v>
      </c>
      <c r="M53" s="17">
        <f t="shared" si="32"/>
        <v>39</v>
      </c>
      <c r="N53" s="12">
        <f t="shared" si="33"/>
        <v>1.007579438</v>
      </c>
      <c r="O53" s="12">
        <f t="shared" ca="1" si="34"/>
        <v>1.015575941</v>
      </c>
      <c r="P53" s="17">
        <f t="shared" si="52"/>
        <v>0</v>
      </c>
      <c r="Q53" s="14">
        <f t="shared" ca="1" si="23"/>
        <v>233639.11499999999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44770</v>
      </c>
      <c r="V53" s="4"/>
      <c r="W53" s="135"/>
      <c r="X53" s="136"/>
      <c r="Y53" s="138"/>
      <c r="Z53" s="139"/>
      <c r="AA53" s="142"/>
      <c r="AB53" s="142"/>
      <c r="AC53" s="140"/>
      <c r="AD53" s="142"/>
      <c r="AE53" s="135"/>
      <c r="AF53" s="141"/>
      <c r="AG53" s="136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3">
        <f t="shared" si="50"/>
        <v>44466</v>
      </c>
      <c r="B54" s="124">
        <f t="shared" ca="1" si="43"/>
        <v>15240197.909999991</v>
      </c>
      <c r="C54" s="7">
        <f t="shared" si="27"/>
        <v>15000000</v>
      </c>
      <c r="D54" s="96">
        <f t="shared" si="51"/>
        <v>44463</v>
      </c>
      <c r="E54" s="94">
        <f ca="1">IF(D54&lt;$B$1,VLOOKUP(D54,[1]DI!$A$4:$B$15000,2,FALSE),0)</f>
        <v>6.1499999999999999E-2</v>
      </c>
      <c r="F54" s="14">
        <f t="shared" ca="1" si="44"/>
        <v>1.0002368699999999</v>
      </c>
      <c r="G54" s="14">
        <f ca="1">(TRUNC(PRODUCT($F$12:$F53),16))</f>
        <v>1.00817510078657</v>
      </c>
      <c r="H54" s="14">
        <f t="shared" si="45"/>
        <v>1</v>
      </c>
      <c r="I54" s="14">
        <f t="shared" ca="1" si="20"/>
        <v>1.0081751000000001</v>
      </c>
      <c r="J54" s="13">
        <f t="shared" si="29"/>
        <v>0.05</v>
      </c>
      <c r="K54" s="33">
        <f t="shared" si="30"/>
        <v>44407</v>
      </c>
      <c r="L54" s="2">
        <f t="shared" si="31"/>
        <v>40</v>
      </c>
      <c r="M54" s="17">
        <f t="shared" si="32"/>
        <v>40</v>
      </c>
      <c r="N54" s="12">
        <f t="shared" si="33"/>
        <v>1.0077745360000001</v>
      </c>
      <c r="O54" s="12">
        <f t="shared" ca="1" si="34"/>
        <v>1.0160131939999999</v>
      </c>
      <c r="P54" s="17">
        <f t="shared" si="52"/>
        <v>0</v>
      </c>
      <c r="Q54" s="14">
        <f t="shared" ca="1" si="23"/>
        <v>240197.90999998999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44770</v>
      </c>
      <c r="V54" s="4"/>
      <c r="W54" s="135"/>
      <c r="X54" s="136"/>
      <c r="Y54" s="138"/>
      <c r="Z54" s="139"/>
      <c r="AA54" s="142"/>
      <c r="AB54" s="142"/>
      <c r="AC54" s="140"/>
      <c r="AD54" s="142"/>
      <c r="AE54" s="135"/>
      <c r="AF54" s="141"/>
      <c r="AG54" s="136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3">
        <f t="shared" si="50"/>
        <v>44467</v>
      </c>
      <c r="B55" s="124">
        <f t="shared" ca="1" si="43"/>
        <v>15246759.57</v>
      </c>
      <c r="C55" s="7">
        <f t="shared" si="27"/>
        <v>15000000</v>
      </c>
      <c r="D55" s="96">
        <f t="shared" si="51"/>
        <v>44466</v>
      </c>
      <c r="E55" s="94">
        <f ca="1">IF(D55&lt;$B$1,VLOOKUP(D55,[1]DI!$A$4:$B$15000,2,FALSE),0)</f>
        <v>6.1499999999999999E-2</v>
      </c>
      <c r="F55" s="14">
        <f t="shared" ca="1" si="44"/>
        <v>1.0002368699999999</v>
      </c>
      <c r="G55" s="14">
        <f ca="1">(TRUNC(PRODUCT($F$12:$F54),16))</f>
        <v>1.0084139072226901</v>
      </c>
      <c r="H55" s="14">
        <f t="shared" si="45"/>
        <v>1</v>
      </c>
      <c r="I55" s="14">
        <f t="shared" ca="1" si="20"/>
        <v>1.00841391</v>
      </c>
      <c r="J55" s="13">
        <f t="shared" si="29"/>
        <v>0.05</v>
      </c>
      <c r="K55" s="33">
        <f t="shared" si="30"/>
        <v>44407</v>
      </c>
      <c r="L55" s="2">
        <f t="shared" si="31"/>
        <v>41</v>
      </c>
      <c r="M55" s="17">
        <f t="shared" si="32"/>
        <v>41</v>
      </c>
      <c r="N55" s="12">
        <f t="shared" si="33"/>
        <v>1.007969672</v>
      </c>
      <c r="O55" s="12">
        <f t="shared" ca="1" si="34"/>
        <v>1.016450638</v>
      </c>
      <c r="P55" s="17">
        <f t="shared" si="52"/>
        <v>0</v>
      </c>
      <c r="Q55" s="14">
        <f t="shared" ca="1" si="23"/>
        <v>246759.57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44770</v>
      </c>
      <c r="V55" s="4"/>
      <c r="W55" s="135"/>
      <c r="X55" s="136"/>
      <c r="Y55" s="138"/>
      <c r="Z55" s="139"/>
      <c r="AA55" s="142"/>
      <c r="AB55" s="142"/>
      <c r="AC55" s="140"/>
      <c r="AD55" s="142"/>
      <c r="AE55" s="135"/>
      <c r="AF55" s="141"/>
      <c r="AG55" s="136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3">
        <f t="shared" si="50"/>
        <v>44468</v>
      </c>
      <c r="B56" s="124">
        <f t="shared" ca="1" si="43"/>
        <v>15253323.97499999</v>
      </c>
      <c r="C56" s="7">
        <f t="shared" si="27"/>
        <v>15000000</v>
      </c>
      <c r="D56" s="96">
        <f t="shared" si="51"/>
        <v>44467</v>
      </c>
      <c r="E56" s="94">
        <f ca="1">IF(D56&lt;$B$1,VLOOKUP(D56,[1]DI!$A$4:$B$15000,2,FALSE),0)</f>
        <v>6.1499999999999999E-2</v>
      </c>
      <c r="F56" s="14">
        <f t="shared" ca="1" si="44"/>
        <v>1.0002368699999999</v>
      </c>
      <c r="G56" s="14">
        <f ca="1">(TRUNC(PRODUCT($F$12:$F55),16))</f>
        <v>1.0086527702249</v>
      </c>
      <c r="H56" s="14">
        <f t="shared" si="45"/>
        <v>1</v>
      </c>
      <c r="I56" s="14">
        <f t="shared" ca="1" si="20"/>
        <v>1.0086527700000001</v>
      </c>
      <c r="J56" s="13">
        <f t="shared" si="29"/>
        <v>0.05</v>
      </c>
      <c r="K56" s="33">
        <f t="shared" si="30"/>
        <v>44407</v>
      </c>
      <c r="L56" s="2">
        <f t="shared" si="31"/>
        <v>42</v>
      </c>
      <c r="M56" s="17">
        <f t="shared" si="32"/>
        <v>42</v>
      </c>
      <c r="N56" s="12">
        <f t="shared" si="33"/>
        <v>1.0081648459999999</v>
      </c>
      <c r="O56" s="12">
        <f t="shared" ca="1" si="34"/>
        <v>1.016888265</v>
      </c>
      <c r="P56" s="17">
        <f t="shared" si="52"/>
        <v>0</v>
      </c>
      <c r="Q56" s="14">
        <f t="shared" ca="1" si="23"/>
        <v>253323.97499998999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44770</v>
      </c>
      <c r="V56" s="4"/>
      <c r="W56" s="135"/>
      <c r="X56" s="136"/>
      <c r="Y56" s="138"/>
      <c r="Z56" s="139"/>
      <c r="AA56" s="142"/>
      <c r="AB56" s="142"/>
      <c r="AC56" s="140"/>
      <c r="AD56" s="142"/>
      <c r="AE56" s="135"/>
      <c r="AF56" s="141"/>
      <c r="AG56" s="136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3">
        <f t="shared" si="50"/>
        <v>44469</v>
      </c>
      <c r="B57" s="124">
        <f t="shared" ca="1" si="43"/>
        <v>15259891.24499999</v>
      </c>
      <c r="C57" s="7">
        <f t="shared" si="27"/>
        <v>15000000</v>
      </c>
      <c r="D57" s="96">
        <f t="shared" si="51"/>
        <v>44468</v>
      </c>
      <c r="E57" s="94">
        <f ca="1">IF(D57&lt;$B$1,VLOOKUP(D57,[1]DI!$A$4:$B$15000,2,FALSE),0)</f>
        <v>6.1499999999999999E-2</v>
      </c>
      <c r="F57" s="14">
        <f t="shared" ca="1" si="44"/>
        <v>1.0002368699999999</v>
      </c>
      <c r="G57" s="14">
        <f ca="1">(TRUNC(PRODUCT($F$12:$F56),16))</f>
        <v>1.0088916898065801</v>
      </c>
      <c r="H57" s="14">
        <f t="shared" si="45"/>
        <v>1</v>
      </c>
      <c r="I57" s="14">
        <f t="shared" ca="1" si="20"/>
        <v>1.00889169</v>
      </c>
      <c r="J57" s="13">
        <f t="shared" si="29"/>
        <v>0.05</v>
      </c>
      <c r="K57" s="33">
        <f t="shared" si="30"/>
        <v>44407</v>
      </c>
      <c r="L57" s="2">
        <f t="shared" si="31"/>
        <v>43</v>
      </c>
      <c r="M57" s="17">
        <f t="shared" si="32"/>
        <v>43</v>
      </c>
      <c r="N57" s="12">
        <f t="shared" si="33"/>
        <v>1.0083600580000001</v>
      </c>
      <c r="O57" s="12">
        <f t="shared" ca="1" si="34"/>
        <v>1.0173260829999999</v>
      </c>
      <c r="P57" s="17">
        <f t="shared" si="52"/>
        <v>0</v>
      </c>
      <c r="Q57" s="14">
        <f t="shared" ca="1" si="23"/>
        <v>259891.24499999001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44770</v>
      </c>
      <c r="V57" s="4"/>
      <c r="W57" s="135"/>
      <c r="X57" s="136"/>
      <c r="Y57" s="138"/>
      <c r="Z57" s="139"/>
      <c r="AA57" s="142"/>
      <c r="AB57" s="142"/>
      <c r="AC57" s="140"/>
      <c r="AD57" s="142"/>
      <c r="AE57" s="135"/>
      <c r="AF57" s="141"/>
      <c r="AG57" s="136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3">
        <f t="shared" si="50"/>
        <v>44470</v>
      </c>
      <c r="B58" s="124">
        <f t="shared" ca="1" si="43"/>
        <v>15266461.395</v>
      </c>
      <c r="C58" s="7">
        <f t="shared" si="27"/>
        <v>15000000</v>
      </c>
      <c r="D58" s="96">
        <f t="shared" si="51"/>
        <v>44469</v>
      </c>
      <c r="E58" s="94">
        <f ca="1">IF(D58&lt;$B$1,VLOOKUP(D58,[1]DI!$A$4:$B$15000,2,FALSE),0)</f>
        <v>6.1499999999999999E-2</v>
      </c>
      <c r="F58" s="14">
        <f t="shared" ca="1" si="44"/>
        <v>1.0002368699999999</v>
      </c>
      <c r="G58" s="14">
        <f ca="1">(TRUNC(PRODUCT($F$12:$F57),16))</f>
        <v>1.0091306659811501</v>
      </c>
      <c r="H58" s="14">
        <f t="shared" si="45"/>
        <v>1</v>
      </c>
      <c r="I58" s="14">
        <f t="shared" ca="1" si="20"/>
        <v>1.00913067</v>
      </c>
      <c r="J58" s="13">
        <f t="shared" si="29"/>
        <v>0.05</v>
      </c>
      <c r="K58" s="33">
        <f t="shared" si="30"/>
        <v>44407</v>
      </c>
      <c r="L58" s="2">
        <f t="shared" si="31"/>
        <v>44</v>
      </c>
      <c r="M58" s="17">
        <f t="shared" si="32"/>
        <v>44</v>
      </c>
      <c r="N58" s="12">
        <f t="shared" si="33"/>
        <v>1.008555307</v>
      </c>
      <c r="O58" s="12">
        <f t="shared" ca="1" si="34"/>
        <v>1.017764093</v>
      </c>
      <c r="P58" s="17">
        <f t="shared" si="52"/>
        <v>0</v>
      </c>
      <c r="Q58" s="14">
        <f t="shared" ca="1" si="23"/>
        <v>266461.39500000002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44770</v>
      </c>
      <c r="V58" s="4"/>
      <c r="W58" s="135"/>
      <c r="X58" s="136"/>
      <c r="Y58" s="138"/>
      <c r="Z58" s="139"/>
      <c r="AA58" s="142"/>
      <c r="AB58" s="142"/>
      <c r="AC58" s="140"/>
      <c r="AD58" s="142"/>
      <c r="AE58" s="135"/>
      <c r="AF58" s="141"/>
      <c r="AG58" s="136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3">
        <f t="shared" si="50"/>
        <v>44473</v>
      </c>
      <c r="B59" s="124">
        <f t="shared" ca="1" si="43"/>
        <v>15273034.26</v>
      </c>
      <c r="C59" s="7">
        <f t="shared" si="27"/>
        <v>15000000</v>
      </c>
      <c r="D59" s="96">
        <f t="shared" si="51"/>
        <v>44470</v>
      </c>
      <c r="E59" s="94">
        <f ca="1">IF(D59&lt;$B$1,VLOOKUP(D59,[1]DI!$A$4:$B$15000,2,FALSE),0)</f>
        <v>6.1499999999999999E-2</v>
      </c>
      <c r="F59" s="14">
        <f t="shared" ca="1" si="44"/>
        <v>1.0002368699999999</v>
      </c>
      <c r="G59" s="14">
        <f ca="1">(TRUNC(PRODUCT($F$12:$F58),16))</f>
        <v>1.009369698762</v>
      </c>
      <c r="H59" s="14">
        <f t="shared" si="45"/>
        <v>1</v>
      </c>
      <c r="I59" s="14">
        <f t="shared" ca="1" si="20"/>
        <v>1.0093696999999999</v>
      </c>
      <c r="J59" s="13">
        <f t="shared" si="29"/>
        <v>0.05</v>
      </c>
      <c r="K59" s="33">
        <f t="shared" si="30"/>
        <v>44407</v>
      </c>
      <c r="L59" s="2">
        <f t="shared" si="31"/>
        <v>45</v>
      </c>
      <c r="M59" s="17">
        <f t="shared" si="32"/>
        <v>45</v>
      </c>
      <c r="N59" s="12">
        <f t="shared" si="33"/>
        <v>1.0087505939999999</v>
      </c>
      <c r="O59" s="12">
        <f t="shared" ca="1" si="34"/>
        <v>1.018202284</v>
      </c>
      <c r="P59" s="17">
        <f t="shared" si="52"/>
        <v>0</v>
      </c>
      <c r="Q59" s="14">
        <f t="shared" ca="1" si="23"/>
        <v>273034.26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44770</v>
      </c>
      <c r="V59" s="4"/>
      <c r="W59" s="135"/>
      <c r="X59" s="136"/>
      <c r="Y59" s="138"/>
      <c r="Z59" s="139"/>
      <c r="AA59" s="142"/>
      <c r="AB59" s="142"/>
      <c r="AC59" s="140"/>
      <c r="AD59" s="142"/>
      <c r="AE59" s="135"/>
      <c r="AF59" s="141"/>
      <c r="AG59" s="136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3">
        <f t="shared" si="50"/>
        <v>44474</v>
      </c>
      <c r="B60" s="124">
        <f t="shared" ca="1" si="43"/>
        <v>15279610.02</v>
      </c>
      <c r="C60" s="7">
        <f t="shared" si="27"/>
        <v>15000000</v>
      </c>
      <c r="D60" s="96">
        <f t="shared" si="51"/>
        <v>44473</v>
      </c>
      <c r="E60" s="94">
        <f ca="1">IF(D60&lt;$B$1,VLOOKUP(D60,[1]DI!$A$4:$B$15000,2,FALSE),0)</f>
        <v>6.1499999999999999E-2</v>
      </c>
      <c r="F60" s="14">
        <f t="shared" ca="1" si="44"/>
        <v>1.0002368699999999</v>
      </c>
      <c r="G60" s="14">
        <f ca="1">(TRUNC(PRODUCT($F$12:$F59),16))</f>
        <v>1.00960878816254</v>
      </c>
      <c r="H60" s="14">
        <f t="shared" si="45"/>
        <v>1</v>
      </c>
      <c r="I60" s="14">
        <f t="shared" ca="1" si="20"/>
        <v>1.0096087899999999</v>
      </c>
      <c r="J60" s="13">
        <f t="shared" si="29"/>
        <v>0.05</v>
      </c>
      <c r="K60" s="33">
        <f t="shared" si="30"/>
        <v>44407</v>
      </c>
      <c r="L60" s="2">
        <f t="shared" si="31"/>
        <v>46</v>
      </c>
      <c r="M60" s="17">
        <f t="shared" si="32"/>
        <v>46</v>
      </c>
      <c r="N60" s="12">
        <f t="shared" si="33"/>
        <v>1.0089459190000001</v>
      </c>
      <c r="O60" s="12">
        <f t="shared" ca="1" si="34"/>
        <v>1.018640668</v>
      </c>
      <c r="P60" s="17">
        <f t="shared" si="52"/>
        <v>0</v>
      </c>
      <c r="Q60" s="14">
        <f t="shared" ca="1" si="23"/>
        <v>279610.02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44770</v>
      </c>
      <c r="V60" s="4"/>
      <c r="W60" s="135"/>
      <c r="X60" s="136"/>
      <c r="Y60" s="138"/>
      <c r="Z60" s="139"/>
      <c r="AA60" s="142"/>
      <c r="AB60" s="142"/>
      <c r="AC60" s="140"/>
      <c r="AD60" s="142"/>
      <c r="AE60" s="135"/>
      <c r="AF60" s="141"/>
      <c r="AG60" s="136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3">
        <f t="shared" si="50"/>
        <v>44475</v>
      </c>
      <c r="B61" s="124">
        <f t="shared" ca="1" si="43"/>
        <v>15286188.50999999</v>
      </c>
      <c r="C61" s="7">
        <f t="shared" si="27"/>
        <v>15000000</v>
      </c>
      <c r="D61" s="96">
        <f t="shared" si="51"/>
        <v>44474</v>
      </c>
      <c r="E61" s="94">
        <f ca="1">IF(D61&lt;$B$1,VLOOKUP(D61,[1]DI!$A$4:$B$15000,2,FALSE),0)</f>
        <v>6.1499999999999999E-2</v>
      </c>
      <c r="F61" s="14">
        <f t="shared" ca="1" si="44"/>
        <v>1.0002368699999999</v>
      </c>
      <c r="G61" s="14">
        <f ca="1">(TRUNC(PRODUCT($F$12:$F60),16))</f>
        <v>1.0098479341961899</v>
      </c>
      <c r="H61" s="14">
        <f t="shared" si="45"/>
        <v>1</v>
      </c>
      <c r="I61" s="14">
        <f t="shared" ca="1" si="20"/>
        <v>1.0098479300000001</v>
      </c>
      <c r="J61" s="13">
        <f t="shared" si="29"/>
        <v>0.05</v>
      </c>
      <c r="K61" s="33">
        <f t="shared" si="30"/>
        <v>44407</v>
      </c>
      <c r="L61" s="2">
        <f t="shared" si="31"/>
        <v>47</v>
      </c>
      <c r="M61" s="17">
        <f t="shared" si="32"/>
        <v>47</v>
      </c>
      <c r="N61" s="12">
        <f t="shared" si="33"/>
        <v>1.009141281</v>
      </c>
      <c r="O61" s="12">
        <f t="shared" ca="1" si="34"/>
        <v>1.0190792339999999</v>
      </c>
      <c r="P61" s="17">
        <f t="shared" si="52"/>
        <v>0</v>
      </c>
      <c r="Q61" s="14">
        <f t="shared" ca="1" si="23"/>
        <v>286188.50999999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44770</v>
      </c>
      <c r="V61" s="4"/>
      <c r="W61" s="135"/>
      <c r="X61" s="136"/>
      <c r="Y61" s="138"/>
      <c r="Z61" s="139"/>
      <c r="AA61" s="142"/>
      <c r="AB61" s="142"/>
      <c r="AC61" s="140"/>
      <c r="AD61" s="142"/>
      <c r="AE61" s="135"/>
      <c r="AF61" s="141"/>
      <c r="AG61" s="136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3">
        <f t="shared" si="50"/>
        <v>44476</v>
      </c>
      <c r="B62" s="124">
        <f t="shared" ca="1" si="43"/>
        <v>15292770.029999999</v>
      </c>
      <c r="C62" s="7">
        <f t="shared" si="27"/>
        <v>15000000</v>
      </c>
      <c r="D62" s="96">
        <f t="shared" si="51"/>
        <v>44475</v>
      </c>
      <c r="E62" s="94">
        <f ca="1">IF(D62&lt;$B$1,VLOOKUP(D62,[1]DI!$A$4:$B$15000,2,FALSE),0)</f>
        <v>6.1499999999999999E-2</v>
      </c>
      <c r="F62" s="14">
        <f t="shared" ca="1" si="44"/>
        <v>1.0002368699999999</v>
      </c>
      <c r="G62" s="14">
        <f ca="1">(TRUNC(PRODUCT($F$12:$F61),16))</f>
        <v>1.01008713687637</v>
      </c>
      <c r="H62" s="14">
        <f t="shared" si="45"/>
        <v>1</v>
      </c>
      <c r="I62" s="14">
        <f t="shared" ca="1" si="20"/>
        <v>1.01008714</v>
      </c>
      <c r="J62" s="13">
        <f t="shared" si="29"/>
        <v>0.05</v>
      </c>
      <c r="K62" s="33">
        <f t="shared" si="30"/>
        <v>44407</v>
      </c>
      <c r="L62" s="2">
        <f t="shared" si="31"/>
        <v>48</v>
      </c>
      <c r="M62" s="17">
        <f t="shared" si="32"/>
        <v>48</v>
      </c>
      <c r="N62" s="12">
        <f t="shared" si="33"/>
        <v>1.009336682</v>
      </c>
      <c r="O62" s="12">
        <f t="shared" ca="1" si="34"/>
        <v>1.0195180020000001</v>
      </c>
      <c r="P62" s="17">
        <f t="shared" si="52"/>
        <v>0</v>
      </c>
      <c r="Q62" s="14">
        <f t="shared" ca="1" si="23"/>
        <v>292770.03000000003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44770</v>
      </c>
      <c r="V62" s="4"/>
      <c r="W62" s="135"/>
      <c r="X62" s="136"/>
      <c r="Y62" s="138"/>
      <c r="Z62" s="139"/>
      <c r="AA62" s="142"/>
      <c r="AB62" s="142"/>
      <c r="AC62" s="140"/>
      <c r="AD62" s="142"/>
      <c r="AE62" s="135"/>
      <c r="AF62" s="141"/>
      <c r="AG62" s="136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3">
        <f t="shared" si="50"/>
        <v>44477</v>
      </c>
      <c r="B63" s="124">
        <f t="shared" ca="1" si="43"/>
        <v>15299354.279999999</v>
      </c>
      <c r="C63" s="7">
        <f t="shared" si="27"/>
        <v>15000000</v>
      </c>
      <c r="D63" s="96">
        <f t="shared" si="51"/>
        <v>44476</v>
      </c>
      <c r="E63" s="94">
        <f ca="1">IF(D63&lt;$B$1,VLOOKUP(D63,[1]DI!$A$4:$B$15000,2,FALSE),0)</f>
        <v>6.1499999999999999E-2</v>
      </c>
      <c r="F63" s="14">
        <f t="shared" ca="1" si="44"/>
        <v>1.0002368699999999</v>
      </c>
      <c r="G63" s="14">
        <f ca="1">(TRUNC(PRODUCT($F$12:$F62),16))</f>
        <v>1.0103263962164799</v>
      </c>
      <c r="H63" s="14">
        <f t="shared" si="45"/>
        <v>1</v>
      </c>
      <c r="I63" s="14">
        <f t="shared" ca="1" si="20"/>
        <v>1.0103264000000001</v>
      </c>
      <c r="J63" s="13">
        <f t="shared" si="29"/>
        <v>0.05</v>
      </c>
      <c r="K63" s="33">
        <f t="shared" si="30"/>
        <v>44407</v>
      </c>
      <c r="L63" s="2">
        <f t="shared" si="31"/>
        <v>49</v>
      </c>
      <c r="M63" s="17">
        <f t="shared" si="32"/>
        <v>49</v>
      </c>
      <c r="N63" s="12">
        <f t="shared" si="33"/>
        <v>1.00953212</v>
      </c>
      <c r="O63" s="12">
        <f t="shared" ca="1" si="34"/>
        <v>1.019956952</v>
      </c>
      <c r="P63" s="17">
        <f t="shared" si="52"/>
        <v>0</v>
      </c>
      <c r="Q63" s="14">
        <f t="shared" ca="1" si="23"/>
        <v>299354.28000000003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44770</v>
      </c>
      <c r="V63" s="4"/>
      <c r="W63" s="135"/>
      <c r="X63" s="136"/>
      <c r="Y63" s="138"/>
      <c r="Z63" s="139"/>
      <c r="AA63" s="142"/>
      <c r="AB63" s="142"/>
      <c r="AC63" s="140"/>
      <c r="AD63" s="142"/>
      <c r="AE63" s="135"/>
      <c r="AF63" s="141"/>
      <c r="AG63" s="136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3">
        <f t="shared" si="50"/>
        <v>44480</v>
      </c>
      <c r="B64" s="124">
        <f t="shared" ca="1" si="43"/>
        <v>15305941.289999999</v>
      </c>
      <c r="C64" s="7">
        <f t="shared" si="27"/>
        <v>15000000</v>
      </c>
      <c r="D64" s="96">
        <f t="shared" si="51"/>
        <v>44477</v>
      </c>
      <c r="E64" s="94">
        <f ca="1">IF(D64&lt;$B$1,VLOOKUP(D64,[1]DI!$A$4:$B$15000,2,FALSE),0)</f>
        <v>6.1499999999999999E-2</v>
      </c>
      <c r="F64" s="14">
        <f t="shared" ca="1" si="44"/>
        <v>1.0002368699999999</v>
      </c>
      <c r="G64" s="14">
        <f ca="1">(TRUNC(PRODUCT($F$12:$F63),16))</f>
        <v>1.0105657122299501</v>
      </c>
      <c r="H64" s="14">
        <f t="shared" si="45"/>
        <v>1</v>
      </c>
      <c r="I64" s="14">
        <f t="shared" ca="1" si="20"/>
        <v>1.0105657100000001</v>
      </c>
      <c r="J64" s="13">
        <f t="shared" si="29"/>
        <v>0.05</v>
      </c>
      <c r="K64" s="33">
        <f t="shared" si="30"/>
        <v>44407</v>
      </c>
      <c r="L64" s="2">
        <f t="shared" si="31"/>
        <v>50</v>
      </c>
      <c r="M64" s="17">
        <f t="shared" si="32"/>
        <v>50</v>
      </c>
      <c r="N64" s="12">
        <f t="shared" si="33"/>
        <v>1.0097275969999999</v>
      </c>
      <c r="O64" s="12">
        <f t="shared" ca="1" si="34"/>
        <v>1.0203960860000001</v>
      </c>
      <c r="P64" s="17">
        <f t="shared" si="52"/>
        <v>0</v>
      </c>
      <c r="Q64" s="14">
        <f t="shared" ca="1" si="23"/>
        <v>305941.28999999998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44770</v>
      </c>
      <c r="V64" s="4"/>
      <c r="W64" s="135"/>
      <c r="X64" s="136"/>
      <c r="Y64" s="138"/>
      <c r="Z64" s="139"/>
      <c r="AA64" s="142"/>
      <c r="AB64" s="142"/>
      <c r="AC64" s="140"/>
      <c r="AD64" s="142"/>
      <c r="AE64" s="135"/>
      <c r="AF64" s="141"/>
      <c r="AG64" s="136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3">
        <f t="shared" si="50"/>
        <v>44482</v>
      </c>
      <c r="B65" s="124">
        <f t="shared" ca="1" si="43"/>
        <v>15312531.164999999</v>
      </c>
      <c r="C65" s="7">
        <f t="shared" si="27"/>
        <v>15000000</v>
      </c>
      <c r="D65" s="96">
        <f t="shared" si="51"/>
        <v>44480</v>
      </c>
      <c r="E65" s="94">
        <f ca="1">IF(D65&lt;$B$1,VLOOKUP(D65,[1]DI!$A$4:$B$15000,2,FALSE),0)</f>
        <v>6.1499999999999999E-2</v>
      </c>
      <c r="F65" s="14">
        <f t="shared" ca="1" si="44"/>
        <v>1.0002368699999999</v>
      </c>
      <c r="G65" s="14">
        <f ca="1">(TRUNC(PRODUCT($F$12:$F64),16))</f>
        <v>1.0108050849302099</v>
      </c>
      <c r="H65" s="14">
        <f t="shared" si="45"/>
        <v>1</v>
      </c>
      <c r="I65" s="14">
        <f t="shared" ca="1" si="20"/>
        <v>1.0108050799999999</v>
      </c>
      <c r="J65" s="13">
        <f t="shared" si="29"/>
        <v>0.05</v>
      </c>
      <c r="K65" s="33">
        <f t="shared" si="30"/>
        <v>44407</v>
      </c>
      <c r="L65" s="2">
        <f t="shared" si="31"/>
        <v>51</v>
      </c>
      <c r="M65" s="17">
        <f t="shared" si="32"/>
        <v>51</v>
      </c>
      <c r="N65" s="12">
        <f t="shared" si="33"/>
        <v>1.009923111</v>
      </c>
      <c r="O65" s="12">
        <f t="shared" ca="1" si="34"/>
        <v>1.020835411</v>
      </c>
      <c r="P65" s="17">
        <f t="shared" si="52"/>
        <v>0</v>
      </c>
      <c r="Q65" s="14">
        <f t="shared" ca="1" si="23"/>
        <v>312531.16499999998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44770</v>
      </c>
      <c r="V65" s="4"/>
      <c r="W65" s="135"/>
      <c r="X65" s="136"/>
      <c r="Y65" s="138"/>
      <c r="Z65" s="139"/>
      <c r="AA65" s="142"/>
      <c r="AB65" s="142"/>
      <c r="AC65" s="140"/>
      <c r="AD65" s="142"/>
      <c r="AE65" s="135"/>
      <c r="AF65" s="141"/>
      <c r="AG65" s="136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3">
        <f t="shared" si="50"/>
        <v>44483</v>
      </c>
      <c r="B66" s="124">
        <f t="shared" ca="1" si="43"/>
        <v>15319123.935000001</v>
      </c>
      <c r="C66" s="7">
        <f t="shared" si="27"/>
        <v>15000000</v>
      </c>
      <c r="D66" s="96">
        <f t="shared" si="51"/>
        <v>44482</v>
      </c>
      <c r="E66" s="94">
        <f ca="1">IF(D66&lt;$B$1,VLOOKUP(D66,[1]DI!$A$4:$B$15000,2,FALSE),0)</f>
        <v>6.1499999999999999E-2</v>
      </c>
      <c r="F66" s="14">
        <f t="shared" ca="1" si="44"/>
        <v>1.0002368699999999</v>
      </c>
      <c r="G66" s="14">
        <f ca="1">(TRUNC(PRODUCT($F$12:$F65),16))</f>
        <v>1.0110445143306701</v>
      </c>
      <c r="H66" s="14">
        <f t="shared" si="45"/>
        <v>1</v>
      </c>
      <c r="I66" s="14">
        <f t="shared" ca="1" si="20"/>
        <v>1.0110445100000001</v>
      </c>
      <c r="J66" s="13">
        <f t="shared" si="29"/>
        <v>0.05</v>
      </c>
      <c r="K66" s="33">
        <f t="shared" si="30"/>
        <v>44407</v>
      </c>
      <c r="L66" s="2">
        <f t="shared" si="31"/>
        <v>52</v>
      </c>
      <c r="M66" s="17">
        <f t="shared" si="32"/>
        <v>52</v>
      </c>
      <c r="N66" s="12">
        <f t="shared" si="33"/>
        <v>1.0101186630000001</v>
      </c>
      <c r="O66" s="12">
        <f t="shared" ca="1" si="34"/>
        <v>1.0212749290000001</v>
      </c>
      <c r="P66" s="17">
        <f t="shared" si="52"/>
        <v>0</v>
      </c>
      <c r="Q66" s="14">
        <f t="shared" ca="1" si="23"/>
        <v>319123.935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44770</v>
      </c>
      <c r="V66" s="4"/>
      <c r="W66" s="135"/>
      <c r="X66" s="136"/>
      <c r="Y66" s="138"/>
      <c r="Z66" s="139"/>
      <c r="AA66" s="142"/>
      <c r="AB66" s="142"/>
      <c r="AC66" s="140"/>
      <c r="AD66" s="142"/>
      <c r="AE66" s="135"/>
      <c r="AF66" s="141"/>
      <c r="AG66" s="136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3">
        <f t="shared" si="50"/>
        <v>44484</v>
      </c>
      <c r="B67" s="124">
        <f t="shared" ca="1" si="43"/>
        <v>15325719.569999989</v>
      </c>
      <c r="C67" s="7">
        <f t="shared" si="27"/>
        <v>15000000</v>
      </c>
      <c r="D67" s="96">
        <f t="shared" si="51"/>
        <v>44483</v>
      </c>
      <c r="E67" s="94">
        <f ca="1">IF(D67&lt;$B$1,VLOOKUP(D67,[1]DI!$A$4:$B$15000,2,FALSE),0)</f>
        <v>6.1499999999999999E-2</v>
      </c>
      <c r="F67" s="14">
        <f t="shared" ca="1" si="44"/>
        <v>1.0002368699999999</v>
      </c>
      <c r="G67" s="14">
        <f ca="1">(TRUNC(PRODUCT($F$12:$F66),16))</f>
        <v>1.0112840004447801</v>
      </c>
      <c r="H67" s="14">
        <f t="shared" si="45"/>
        <v>1</v>
      </c>
      <c r="I67" s="14">
        <f t="shared" ca="1" si="20"/>
        <v>1.0112840000000001</v>
      </c>
      <c r="J67" s="13">
        <f t="shared" si="29"/>
        <v>0.05</v>
      </c>
      <c r="K67" s="33">
        <f t="shared" si="30"/>
        <v>44407</v>
      </c>
      <c r="L67" s="2">
        <f t="shared" si="31"/>
        <v>53</v>
      </c>
      <c r="M67" s="17">
        <f t="shared" si="32"/>
        <v>53</v>
      </c>
      <c r="N67" s="12">
        <f t="shared" si="33"/>
        <v>1.0103142519999999</v>
      </c>
      <c r="O67" s="12">
        <f t="shared" ca="1" si="34"/>
        <v>1.021714638</v>
      </c>
      <c r="P67" s="17">
        <f t="shared" si="52"/>
        <v>0</v>
      </c>
      <c r="Q67" s="14">
        <f t="shared" ca="1" si="23"/>
        <v>325719.56999999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44770</v>
      </c>
      <c r="V67" s="4"/>
      <c r="W67" s="135"/>
      <c r="X67" s="136"/>
      <c r="Y67" s="138"/>
      <c r="Z67" s="139"/>
      <c r="AA67" s="142"/>
      <c r="AB67" s="142"/>
      <c r="AC67" s="140"/>
      <c r="AD67" s="142"/>
      <c r="AE67" s="135"/>
      <c r="AF67" s="141"/>
      <c r="AG67" s="136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3">
        <f t="shared" si="50"/>
        <v>44487</v>
      </c>
      <c r="B68" s="124">
        <f t="shared" ca="1" si="43"/>
        <v>15332317.965</v>
      </c>
      <c r="C68" s="7">
        <f t="shared" si="27"/>
        <v>15000000</v>
      </c>
      <c r="D68" s="96">
        <f t="shared" si="51"/>
        <v>44484</v>
      </c>
      <c r="E68" s="94">
        <f ca="1">IF(D68&lt;$B$1,VLOOKUP(D68,[1]DI!$A$4:$B$15000,2,FALSE),0)</f>
        <v>6.1499999999999999E-2</v>
      </c>
      <c r="F68" s="14">
        <f t="shared" ca="1" si="44"/>
        <v>1.0002368699999999</v>
      </c>
      <c r="G68" s="14">
        <f ca="1">(TRUNC(PRODUCT($F$12:$F67),16))</f>
        <v>1.0115235432859699</v>
      </c>
      <c r="H68" s="14">
        <f t="shared" si="45"/>
        <v>1</v>
      </c>
      <c r="I68" s="14">
        <f t="shared" ca="1" si="20"/>
        <v>1.01152354</v>
      </c>
      <c r="J68" s="13">
        <f t="shared" si="29"/>
        <v>0.05</v>
      </c>
      <c r="K68" s="33">
        <f t="shared" si="30"/>
        <v>44407</v>
      </c>
      <c r="L68" s="2">
        <f t="shared" si="31"/>
        <v>54</v>
      </c>
      <c r="M68" s="17">
        <f t="shared" si="32"/>
        <v>54</v>
      </c>
      <c r="N68" s="12">
        <f t="shared" si="33"/>
        <v>1.0105098800000001</v>
      </c>
      <c r="O68" s="12">
        <f t="shared" ca="1" si="34"/>
        <v>1.022154531</v>
      </c>
      <c r="P68" s="17">
        <f t="shared" si="52"/>
        <v>0</v>
      </c>
      <c r="Q68" s="14">
        <f t="shared" ca="1" si="23"/>
        <v>332317.96500000003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44770</v>
      </c>
      <c r="V68" s="4"/>
      <c r="W68" s="135"/>
      <c r="X68" s="136"/>
      <c r="Y68" s="138"/>
      <c r="Z68" s="139"/>
      <c r="AA68" s="142"/>
      <c r="AB68" s="142"/>
      <c r="AC68" s="140"/>
      <c r="AD68" s="142"/>
      <c r="AE68" s="135"/>
      <c r="AF68" s="141"/>
      <c r="AG68" s="136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3">
        <f t="shared" si="50"/>
        <v>44488</v>
      </c>
      <c r="B69" s="124">
        <f t="shared" ca="1" si="43"/>
        <v>15338919.255000001</v>
      </c>
      <c r="C69" s="7">
        <f t="shared" si="27"/>
        <v>15000000</v>
      </c>
      <c r="D69" s="96">
        <f t="shared" si="51"/>
        <v>44487</v>
      </c>
      <c r="E69" s="94">
        <f ca="1">IF(D69&lt;$B$1,VLOOKUP(D69,[1]DI!$A$4:$B$15000,2,FALSE),0)</f>
        <v>6.1499999999999999E-2</v>
      </c>
      <c r="F69" s="14">
        <f t="shared" ca="1" si="44"/>
        <v>1.0002368699999999</v>
      </c>
      <c r="G69" s="14">
        <f ca="1">(TRUNC(PRODUCT($F$12:$F68),16))</f>
        <v>1.0117631428676701</v>
      </c>
      <c r="H69" s="14">
        <f t="shared" si="45"/>
        <v>1</v>
      </c>
      <c r="I69" s="14">
        <f t="shared" ca="1" si="20"/>
        <v>1.01176314</v>
      </c>
      <c r="J69" s="13">
        <f t="shared" si="29"/>
        <v>0.05</v>
      </c>
      <c r="K69" s="33">
        <f t="shared" si="30"/>
        <v>44407</v>
      </c>
      <c r="L69" s="2">
        <f t="shared" si="31"/>
        <v>55</v>
      </c>
      <c r="M69" s="17">
        <f t="shared" si="32"/>
        <v>55</v>
      </c>
      <c r="N69" s="12">
        <f t="shared" si="33"/>
        <v>1.0107055460000001</v>
      </c>
      <c r="O69" s="12">
        <f t="shared" ca="1" si="34"/>
        <v>1.022594617</v>
      </c>
      <c r="P69" s="17">
        <f t="shared" si="52"/>
        <v>0</v>
      </c>
      <c r="Q69" s="14">
        <f t="shared" ca="1" si="23"/>
        <v>338919.255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44770</v>
      </c>
      <c r="V69" s="4"/>
      <c r="W69" s="135"/>
      <c r="X69" s="136"/>
      <c r="Y69" s="138"/>
      <c r="Z69" s="139"/>
      <c r="AA69" s="142"/>
      <c r="AB69" s="142"/>
      <c r="AC69" s="140"/>
      <c r="AD69" s="142"/>
      <c r="AE69" s="135"/>
      <c r="AF69" s="141"/>
      <c r="AG69" s="136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3">
        <f t="shared" si="50"/>
        <v>44489</v>
      </c>
      <c r="B70" s="124">
        <f t="shared" ca="1" si="43"/>
        <v>15345523.425000001</v>
      </c>
      <c r="C70" s="7">
        <f t="shared" si="27"/>
        <v>15000000</v>
      </c>
      <c r="D70" s="96">
        <f t="shared" si="51"/>
        <v>44488</v>
      </c>
      <c r="E70" s="94">
        <f ca="1">IF(D70&lt;$B$1,VLOOKUP(D70,[1]DI!$A$4:$B$15000,2,FALSE),0)</f>
        <v>6.1499999999999999E-2</v>
      </c>
      <c r="F70" s="14">
        <f t="shared" ca="1" si="44"/>
        <v>1.0002368699999999</v>
      </c>
      <c r="G70" s="14">
        <f ca="1">(TRUNC(PRODUCT($F$12:$F69),16))</f>
        <v>1.01200279920332</v>
      </c>
      <c r="H70" s="14">
        <f t="shared" si="45"/>
        <v>1</v>
      </c>
      <c r="I70" s="14">
        <f t="shared" ca="1" si="20"/>
        <v>1.0120028000000001</v>
      </c>
      <c r="J70" s="13">
        <f t="shared" si="29"/>
        <v>0.05</v>
      </c>
      <c r="K70" s="33">
        <f t="shared" si="30"/>
        <v>44407</v>
      </c>
      <c r="L70" s="2">
        <f t="shared" si="31"/>
        <v>56</v>
      </c>
      <c r="M70" s="17">
        <f t="shared" si="32"/>
        <v>56</v>
      </c>
      <c r="N70" s="12">
        <f t="shared" si="33"/>
        <v>1.010901249</v>
      </c>
      <c r="O70" s="12">
        <f t="shared" ca="1" si="34"/>
        <v>1.0230348950000001</v>
      </c>
      <c r="P70" s="17">
        <f t="shared" si="52"/>
        <v>0</v>
      </c>
      <c r="Q70" s="14">
        <f t="shared" ca="1" si="23"/>
        <v>345523.42499999999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44770</v>
      </c>
      <c r="V70" s="4"/>
      <c r="W70" s="135"/>
      <c r="X70" s="136"/>
      <c r="Y70" s="138"/>
      <c r="Z70" s="139"/>
      <c r="AA70" s="142"/>
      <c r="AB70" s="142"/>
      <c r="AC70" s="140"/>
      <c r="AD70" s="142"/>
      <c r="AE70" s="135"/>
      <c r="AF70" s="141"/>
      <c r="AG70" s="136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3">
        <f t="shared" si="50"/>
        <v>44490</v>
      </c>
      <c r="B71" s="124">
        <f t="shared" ca="1" si="43"/>
        <v>15352130.324999999</v>
      </c>
      <c r="C71" s="7">
        <f t="shared" si="27"/>
        <v>15000000</v>
      </c>
      <c r="D71" s="96">
        <f t="shared" si="51"/>
        <v>44489</v>
      </c>
      <c r="E71" s="94">
        <f ca="1">IF(D71&lt;$B$1,VLOOKUP(D71,[1]DI!$A$4:$B$15000,2,FALSE),0)</f>
        <v>6.1499999999999999E-2</v>
      </c>
      <c r="F71" s="14">
        <f t="shared" ca="1" si="44"/>
        <v>1.0002368699999999</v>
      </c>
      <c r="G71" s="14">
        <f ca="1">(TRUNC(PRODUCT($F$12:$F70),16))</f>
        <v>1.0122425123063701</v>
      </c>
      <c r="H71" s="14">
        <f t="shared" si="45"/>
        <v>1</v>
      </c>
      <c r="I71" s="14">
        <f t="shared" ca="1" si="20"/>
        <v>1.0122425100000001</v>
      </c>
      <c r="J71" s="13">
        <f t="shared" si="29"/>
        <v>0.05</v>
      </c>
      <c r="K71" s="33">
        <f t="shared" si="30"/>
        <v>44407</v>
      </c>
      <c r="L71" s="2">
        <f t="shared" si="31"/>
        <v>57</v>
      </c>
      <c r="M71" s="17">
        <f t="shared" si="32"/>
        <v>57</v>
      </c>
      <c r="N71" s="12">
        <f t="shared" si="33"/>
        <v>1.01109699</v>
      </c>
      <c r="O71" s="12">
        <f t="shared" ca="1" si="34"/>
        <v>1.023475355</v>
      </c>
      <c r="P71" s="17">
        <f t="shared" si="52"/>
        <v>0</v>
      </c>
      <c r="Q71" s="14">
        <f t="shared" ca="1" si="23"/>
        <v>352130.32500000001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44770</v>
      </c>
      <c r="V71" s="4"/>
      <c r="W71" s="135"/>
      <c r="X71" s="136"/>
      <c r="Y71" s="138"/>
      <c r="Z71" s="139"/>
      <c r="AA71" s="142"/>
      <c r="AB71" s="142"/>
      <c r="AC71" s="140"/>
      <c r="AD71" s="142"/>
      <c r="AE71" s="135"/>
      <c r="AF71" s="141"/>
      <c r="AG71" s="136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3">
        <f t="shared" si="50"/>
        <v>44491</v>
      </c>
      <c r="B72" s="124">
        <f t="shared" ca="1" si="43"/>
        <v>15358740.15</v>
      </c>
      <c r="C72" s="7">
        <f t="shared" si="27"/>
        <v>15000000</v>
      </c>
      <c r="D72" s="96">
        <f t="shared" si="51"/>
        <v>44490</v>
      </c>
      <c r="E72" s="94">
        <f ca="1">IF(D72&lt;$B$1,VLOOKUP(D72,[1]DI!$A$4:$B$15000,2,FALSE),0)</f>
        <v>6.1499999999999999E-2</v>
      </c>
      <c r="F72" s="14">
        <f t="shared" ca="1" si="44"/>
        <v>1.0002368699999999</v>
      </c>
      <c r="G72" s="14">
        <f ca="1">(TRUNC(PRODUCT($F$12:$F71),16))</f>
        <v>1.0124822821902599</v>
      </c>
      <c r="H72" s="14">
        <f t="shared" si="45"/>
        <v>1</v>
      </c>
      <c r="I72" s="14">
        <f t="shared" ca="1" si="20"/>
        <v>1.01248228</v>
      </c>
      <c r="J72" s="13">
        <f t="shared" si="29"/>
        <v>0.05</v>
      </c>
      <c r="K72" s="33">
        <f t="shared" si="30"/>
        <v>44407</v>
      </c>
      <c r="L72" s="2">
        <f t="shared" si="31"/>
        <v>58</v>
      </c>
      <c r="M72" s="17">
        <f t="shared" si="32"/>
        <v>58</v>
      </c>
      <c r="N72" s="12">
        <f t="shared" si="33"/>
        <v>1.0112927700000001</v>
      </c>
      <c r="O72" s="12">
        <f t="shared" ca="1" si="34"/>
        <v>1.02391601</v>
      </c>
      <c r="P72" s="17">
        <f t="shared" si="52"/>
        <v>0</v>
      </c>
      <c r="Q72" s="14">
        <f t="shared" ca="1" si="23"/>
        <v>358740.15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44770</v>
      </c>
      <c r="V72" s="4"/>
      <c r="W72" s="135"/>
      <c r="X72" s="136"/>
      <c r="Y72" s="138"/>
      <c r="Z72" s="139"/>
      <c r="AA72" s="142"/>
      <c r="AB72" s="142"/>
      <c r="AC72" s="140"/>
      <c r="AD72" s="142"/>
      <c r="AE72" s="135"/>
      <c r="AF72" s="141"/>
      <c r="AG72" s="136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3">
        <f t="shared" si="50"/>
        <v>44494</v>
      </c>
      <c r="B73" s="124">
        <f t="shared" ca="1" si="43"/>
        <v>15365352.84</v>
      </c>
      <c r="C73" s="7">
        <f t="shared" si="27"/>
        <v>15000000</v>
      </c>
      <c r="D73" s="96">
        <f t="shared" si="51"/>
        <v>44491</v>
      </c>
      <c r="E73" s="94">
        <f ca="1">IF(D73&lt;$B$1,VLOOKUP(D73,[1]DI!$A$4:$B$15000,2,FALSE),0)</f>
        <v>6.1499999999999999E-2</v>
      </c>
      <c r="F73" s="14">
        <f t="shared" ca="1" si="44"/>
        <v>1.0002368699999999</v>
      </c>
      <c r="G73" s="14">
        <f ca="1">(TRUNC(PRODUCT($F$12:$F72),16))</f>
        <v>1.0127221088684399</v>
      </c>
      <c r="H73" s="14">
        <f t="shared" si="45"/>
        <v>1</v>
      </c>
      <c r="I73" s="14">
        <f t="shared" ca="1" si="20"/>
        <v>1.0127221099999999</v>
      </c>
      <c r="J73" s="13">
        <f t="shared" si="29"/>
        <v>0.05</v>
      </c>
      <c r="K73" s="33">
        <f t="shared" si="30"/>
        <v>44407</v>
      </c>
      <c r="L73" s="2">
        <f t="shared" si="31"/>
        <v>59</v>
      </c>
      <c r="M73" s="17">
        <f t="shared" si="32"/>
        <v>59</v>
      </c>
      <c r="N73" s="12">
        <f t="shared" si="33"/>
        <v>1.0114885870000001</v>
      </c>
      <c r="O73" s="12">
        <f t="shared" ca="1" si="34"/>
        <v>1.024356856</v>
      </c>
      <c r="P73" s="17">
        <f t="shared" si="52"/>
        <v>0</v>
      </c>
      <c r="Q73" s="14">
        <f t="shared" ca="1" si="23"/>
        <v>365352.84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44770</v>
      </c>
      <c r="V73" s="4"/>
      <c r="W73" s="135"/>
      <c r="X73" s="136"/>
      <c r="Y73" s="138"/>
      <c r="Z73" s="139"/>
      <c r="AA73" s="142"/>
      <c r="AB73" s="142"/>
      <c r="AC73" s="140"/>
      <c r="AD73" s="142"/>
      <c r="AE73" s="135"/>
      <c r="AF73" s="141"/>
      <c r="AG73" s="136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3">
        <f t="shared" si="50"/>
        <v>44495</v>
      </c>
      <c r="B74" s="124">
        <f t="shared" ca="1" si="43"/>
        <v>15371968.289999999</v>
      </c>
      <c r="C74" s="7">
        <f t="shared" si="27"/>
        <v>15000000</v>
      </c>
      <c r="D74" s="96">
        <f t="shared" si="51"/>
        <v>44494</v>
      </c>
      <c r="E74" s="94">
        <f ca="1">IF(D74&lt;$B$1,VLOOKUP(D74,[1]DI!$A$4:$B$15000,2,FALSE),0)</f>
        <v>6.1499999999999999E-2</v>
      </c>
      <c r="F74" s="14">
        <f t="shared" ca="1" si="44"/>
        <v>1.0002368699999999</v>
      </c>
      <c r="G74" s="14">
        <f ca="1">(TRUNC(PRODUCT($F$12:$F73),16))</f>
        <v>1.01296199235437</v>
      </c>
      <c r="H74" s="14">
        <f t="shared" si="45"/>
        <v>1</v>
      </c>
      <c r="I74" s="14">
        <f t="shared" ca="1" si="20"/>
        <v>1.01296199</v>
      </c>
      <c r="J74" s="13">
        <f t="shared" si="29"/>
        <v>0.05</v>
      </c>
      <c r="K74" s="33">
        <f t="shared" si="30"/>
        <v>44407</v>
      </c>
      <c r="L74" s="2">
        <f t="shared" si="31"/>
        <v>60</v>
      </c>
      <c r="M74" s="17">
        <f t="shared" si="32"/>
        <v>60</v>
      </c>
      <c r="N74" s="12">
        <f t="shared" si="33"/>
        <v>1.011684442</v>
      </c>
      <c r="O74" s="12">
        <f t="shared" ca="1" si="34"/>
        <v>1.024797886</v>
      </c>
      <c r="P74" s="17">
        <f t="shared" si="52"/>
        <v>0</v>
      </c>
      <c r="Q74" s="14">
        <f t="shared" ca="1" si="23"/>
        <v>371968.29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44770</v>
      </c>
      <c r="V74" s="4"/>
      <c r="W74" s="135"/>
      <c r="X74" s="136"/>
      <c r="Y74" s="138"/>
      <c r="Z74" s="139"/>
      <c r="AA74" s="142"/>
      <c r="AB74" s="142"/>
      <c r="AC74" s="140"/>
      <c r="AD74" s="142"/>
      <c r="AE74" s="135"/>
      <c r="AF74" s="141"/>
      <c r="AG74" s="136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3">
        <f t="shared" si="50"/>
        <v>44496</v>
      </c>
      <c r="B75" s="124">
        <f t="shared" ca="1" si="43"/>
        <v>15378586.619999999</v>
      </c>
      <c r="C75" s="7">
        <f t="shared" si="27"/>
        <v>15000000</v>
      </c>
      <c r="D75" s="96">
        <f t="shared" si="51"/>
        <v>44495</v>
      </c>
      <c r="E75" s="94">
        <f ca="1">IF(D75&lt;$B$1,VLOOKUP(D75,[1]DI!$A$4:$B$15000,2,FALSE),0)</f>
        <v>6.1499999999999999E-2</v>
      </c>
      <c r="F75" s="14">
        <f t="shared" ca="1" si="44"/>
        <v>1.0002368699999999</v>
      </c>
      <c r="G75" s="14">
        <f ca="1">(TRUNC(PRODUCT($F$12:$F74),16))</f>
        <v>1.0132019326614901</v>
      </c>
      <c r="H75" s="14">
        <f t="shared" si="45"/>
        <v>1</v>
      </c>
      <c r="I75" s="14">
        <f t="shared" ca="1" si="20"/>
        <v>1.0132019299999999</v>
      </c>
      <c r="J75" s="13">
        <f t="shared" si="29"/>
        <v>0.05</v>
      </c>
      <c r="K75" s="33">
        <f t="shared" si="30"/>
        <v>44407</v>
      </c>
      <c r="L75" s="2">
        <f t="shared" si="31"/>
        <v>61</v>
      </c>
      <c r="M75" s="17">
        <f t="shared" si="32"/>
        <v>61</v>
      </c>
      <c r="N75" s="12">
        <f t="shared" si="33"/>
        <v>1.0118803350000001</v>
      </c>
      <c r="O75" s="12">
        <f t="shared" ca="1" si="34"/>
        <v>1.0252391080000001</v>
      </c>
      <c r="P75" s="17">
        <f t="shared" si="52"/>
        <v>0</v>
      </c>
      <c r="Q75" s="14">
        <f t="shared" ca="1" si="23"/>
        <v>378586.62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44770</v>
      </c>
      <c r="V75" s="4"/>
      <c r="W75" s="135"/>
      <c r="X75" s="136"/>
      <c r="Y75" s="138"/>
      <c r="Z75" s="139"/>
      <c r="AA75" s="142"/>
      <c r="AB75" s="142"/>
      <c r="AC75" s="140"/>
      <c r="AD75" s="142"/>
      <c r="AE75" s="135"/>
      <c r="AF75" s="141"/>
      <c r="AG75" s="136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3">
        <f t="shared" si="50"/>
        <v>44497</v>
      </c>
      <c r="B76" s="124">
        <f t="shared" ca="1" si="43"/>
        <v>15385207.859999999</v>
      </c>
      <c r="C76" s="7">
        <f t="shared" si="27"/>
        <v>15000000</v>
      </c>
      <c r="D76" s="96">
        <f t="shared" si="51"/>
        <v>44496</v>
      </c>
      <c r="E76" s="94">
        <f ca="1">IF(D76&lt;$B$1,VLOOKUP(D76,[1]DI!$A$4:$B$15000,2,FALSE),0)</f>
        <v>6.1499999999999999E-2</v>
      </c>
      <c r="F76" s="14">
        <f t="shared" ca="1" si="44"/>
        <v>1.0002368699999999</v>
      </c>
      <c r="G76" s="14">
        <f ca="1">(TRUNC(PRODUCT($F$12:$F75),16))</f>
        <v>1.01344192980328</v>
      </c>
      <c r="H76" s="14">
        <f t="shared" si="45"/>
        <v>1</v>
      </c>
      <c r="I76" s="14">
        <f t="shared" ca="1" si="20"/>
        <v>1.0134419299999999</v>
      </c>
      <c r="J76" s="13">
        <f t="shared" si="29"/>
        <v>0.05</v>
      </c>
      <c r="K76" s="33">
        <f t="shared" si="30"/>
        <v>44407</v>
      </c>
      <c r="L76" s="2">
        <f t="shared" si="31"/>
        <v>62</v>
      </c>
      <c r="M76" s="17">
        <f t="shared" si="32"/>
        <v>62</v>
      </c>
      <c r="N76" s="12">
        <f t="shared" si="33"/>
        <v>1.012076266</v>
      </c>
      <c r="O76" s="12">
        <f t="shared" ca="1" si="34"/>
        <v>1.025680524</v>
      </c>
      <c r="P76" s="17">
        <f t="shared" si="52"/>
        <v>0</v>
      </c>
      <c r="Q76" s="14">
        <f t="shared" ref="Q76:Q139" ca="1" si="53">TRUNC(((O76-1)*C76),8)</f>
        <v>385207.86</v>
      </c>
      <c r="R76" s="21">
        <f t="shared" ref="R76:R139" si="54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44770</v>
      </c>
      <c r="V76" s="4"/>
      <c r="W76" s="135"/>
      <c r="X76" s="136"/>
      <c r="Y76" s="138"/>
      <c r="Z76" s="139"/>
      <c r="AA76" s="142"/>
      <c r="AB76" s="142"/>
      <c r="AC76" s="140"/>
      <c r="AD76" s="142"/>
      <c r="AE76" s="135"/>
      <c r="AF76" s="141"/>
      <c r="AG76" s="136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3">
        <f t="shared" ref="A77:A140" si="55">WORKDAY($A76,1,$W$166:$W$544)</f>
        <v>44498</v>
      </c>
      <c r="B77" s="124">
        <f t="shared" ca="1" si="43"/>
        <v>15391831.83</v>
      </c>
      <c r="C77" s="7">
        <f t="shared" ref="C77:C140" si="56">(C76-S76)</f>
        <v>15000000</v>
      </c>
      <c r="D77" s="96">
        <f t="shared" si="51"/>
        <v>44497</v>
      </c>
      <c r="E77" s="94">
        <f ca="1">IF(D77&lt;$B$1,VLOOKUP(D77,[1]DI!$A$4:$B$15000,2,FALSE),0)</f>
        <v>7.6499999999999999E-2</v>
      </c>
      <c r="F77" s="14">
        <f t="shared" ca="1" si="44"/>
        <v>1.0002925600000001</v>
      </c>
      <c r="G77" s="14">
        <f ca="1">(TRUNC(PRODUCT($F$12:$F76),16))</f>
        <v>1.0136819837932001</v>
      </c>
      <c r="H77" s="14">
        <f t="shared" si="45"/>
        <v>1</v>
      </c>
      <c r="I77" s="14">
        <f t="shared" ca="1" si="20"/>
        <v>1.0136819800000001</v>
      </c>
      <c r="J77" s="13">
        <f t="shared" ref="J77:J140" si="57">J76</f>
        <v>0.05</v>
      </c>
      <c r="K77" s="33">
        <f t="shared" ref="K77:K140" si="58">IF(P76&gt;0,VLOOKUP(P76,W$12:AG$150,2),K76)</f>
        <v>44407</v>
      </c>
      <c r="L77" s="2">
        <f t="shared" ref="L77:L140" si="59">IF(A77&gt;K77,IF(NETWORKDAYS(K77,A77,$W$160:$W$544)-1=0,1,NETWORKDAYS(K77,A77,$W$160:$W$544)-1),0)</f>
        <v>63</v>
      </c>
      <c r="M77" s="17">
        <f t="shared" ref="M77:M140" si="60">IF(AND(L77=1,L76=1),1,IF(L77&gt;0,IF(L77=L76,L77+1,L77),0))</f>
        <v>63</v>
      </c>
      <c r="N77" s="12">
        <f t="shared" ref="N77:N140" si="61">ROUND((J77+1)^(M77/252),9)</f>
        <v>1.0122722340000001</v>
      </c>
      <c r="O77" s="12">
        <f t="shared" ref="O77:O140" ca="1" si="62">ROUND(I77*N77,9)</f>
        <v>1.0261221220000001</v>
      </c>
      <c r="P77" s="17">
        <f t="shared" si="52"/>
        <v>0</v>
      </c>
      <c r="Q77" s="14">
        <f t="shared" ca="1" si="53"/>
        <v>391831.83</v>
      </c>
      <c r="R77" s="21">
        <f t="shared" si="54"/>
        <v>0</v>
      </c>
      <c r="S77" s="14">
        <f t="shared" ref="S77:S140" si="63">IF(R77&gt;0,TRUNC(R77*C77,8),0)</f>
        <v>0</v>
      </c>
      <c r="T77" s="4" t="str">
        <f t="shared" ref="T77:T140" si="64">IF(P76&gt;0,VLOOKUP(P76,W$12:AG$150,10),T76)</f>
        <v>J=</v>
      </c>
      <c r="U77" s="33">
        <f t="shared" ref="U77:U140" si="65">IF(P76&gt;0,VLOOKUP(P76,W$12:AG$150,11),U76)</f>
        <v>44770</v>
      </c>
      <c r="V77" s="4"/>
      <c r="W77" s="135"/>
      <c r="X77" s="136"/>
      <c r="Y77" s="138"/>
      <c r="Z77" s="139"/>
      <c r="AA77" s="142"/>
      <c r="AB77" s="142"/>
      <c r="AC77" s="140"/>
      <c r="AD77" s="142"/>
      <c r="AE77" s="135"/>
      <c r="AF77" s="141"/>
      <c r="AG77" s="136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3">
        <f t="shared" si="55"/>
        <v>44501</v>
      </c>
      <c r="B78" s="124">
        <f t="shared" ref="B78:B141" ca="1" si="66">IF(A78&lt;=TODAY(),C78+Q78,IF(AND(A78&gt;TODAY(),A78&lt;=$B$1),IF(VLOOKUP(TODAY(),$A$10:$E$5000,4,FALSE)=0,"n.d",C78+Q78),"n.d"))</f>
        <v>15399316.185000001</v>
      </c>
      <c r="C78" s="7">
        <f t="shared" si="56"/>
        <v>15000000</v>
      </c>
      <c r="D78" s="96">
        <f t="shared" si="51"/>
        <v>44498</v>
      </c>
      <c r="E78" s="94">
        <f ca="1">IF(D78&lt;$B$1,VLOOKUP(D78,[1]DI!$A$4:$B$15000,2,FALSE),0)</f>
        <v>7.6499999999999999E-2</v>
      </c>
      <c r="F78" s="14">
        <f t="shared" ref="F78:F141" ca="1" si="67">ROUND(((1+E78)^(1/252)),8)</f>
        <v>1.0002925600000001</v>
      </c>
      <c r="G78" s="14">
        <f ca="1">(TRUNC(PRODUCT($F$12:$F77),16))</f>
        <v>1.01397854659437</v>
      </c>
      <c r="H78" s="14">
        <f t="shared" ref="H78:H141" si="68">IF(P77&gt;0,G77,H77)</f>
        <v>1</v>
      </c>
      <c r="I78" s="14">
        <f t="shared" ref="I78:I141" ca="1" si="69">ROUND(G78/H78,8)</f>
        <v>1.01397855</v>
      </c>
      <c r="J78" s="13">
        <f t="shared" si="57"/>
        <v>0.05</v>
      </c>
      <c r="K78" s="33">
        <f t="shared" si="58"/>
        <v>44407</v>
      </c>
      <c r="L78" s="2">
        <f t="shared" si="59"/>
        <v>64</v>
      </c>
      <c r="M78" s="17">
        <f t="shared" si="60"/>
        <v>64</v>
      </c>
      <c r="N78" s="12">
        <f t="shared" si="61"/>
        <v>1.0124682410000001</v>
      </c>
      <c r="O78" s="12">
        <f t="shared" ca="1" si="62"/>
        <v>1.0266210790000001</v>
      </c>
      <c r="P78" s="17">
        <f t="shared" si="52"/>
        <v>0</v>
      </c>
      <c r="Q78" s="14">
        <f t="shared" ca="1" si="53"/>
        <v>399316.185</v>
      </c>
      <c r="R78" s="21">
        <f t="shared" si="54"/>
        <v>0</v>
      </c>
      <c r="S78" s="14">
        <f t="shared" si="63"/>
        <v>0</v>
      </c>
      <c r="T78" s="4" t="str">
        <f t="shared" si="64"/>
        <v>J=</v>
      </c>
      <c r="U78" s="33">
        <f t="shared" si="65"/>
        <v>44770</v>
      </c>
      <c r="V78" s="4"/>
      <c r="W78" s="135"/>
      <c r="X78" s="136"/>
      <c r="Y78" s="138"/>
      <c r="Z78" s="139"/>
      <c r="AA78" s="142"/>
      <c r="AB78" s="142"/>
      <c r="AC78" s="140"/>
      <c r="AD78" s="142"/>
      <c r="AE78" s="135"/>
      <c r="AF78" s="141"/>
      <c r="AG78" s="136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3">
        <f t="shared" si="55"/>
        <v>44503</v>
      </c>
      <c r="B79" s="124">
        <f t="shared" ca="1" si="66"/>
        <v>15406804.064999999</v>
      </c>
      <c r="C79" s="7">
        <f t="shared" si="56"/>
        <v>15000000</v>
      </c>
      <c r="D79" s="96">
        <f t="shared" ref="D79:D142" si="70">WORKDAY($A79,-1,$W$160:$W$544)</f>
        <v>44501</v>
      </c>
      <c r="E79" s="94">
        <f ca="1">IF(D79&lt;$B$1,VLOOKUP(D79,[1]DI!$A$4:$B$15000,2,FALSE),0)</f>
        <v>7.6499999999999999E-2</v>
      </c>
      <c r="F79" s="14">
        <f t="shared" ca="1" si="67"/>
        <v>1.0002925600000001</v>
      </c>
      <c r="G79" s="14">
        <f ca="1">(TRUNC(PRODUCT($F$12:$F78),16))</f>
        <v>1.0142751961579699</v>
      </c>
      <c r="H79" s="14">
        <f t="shared" si="68"/>
        <v>1</v>
      </c>
      <c r="I79" s="14">
        <f t="shared" ca="1" si="69"/>
        <v>1.0142751999999999</v>
      </c>
      <c r="J79" s="13">
        <f t="shared" si="57"/>
        <v>0.05</v>
      </c>
      <c r="K79" s="33">
        <f t="shared" si="58"/>
        <v>44407</v>
      </c>
      <c r="L79" s="2">
        <f t="shared" si="59"/>
        <v>65</v>
      </c>
      <c r="M79" s="17">
        <f t="shared" si="60"/>
        <v>65</v>
      </c>
      <c r="N79" s="12">
        <f t="shared" si="61"/>
        <v>1.0126642859999999</v>
      </c>
      <c r="O79" s="12">
        <f t="shared" ca="1" si="62"/>
        <v>1.027120271</v>
      </c>
      <c r="P79" s="17">
        <f t="shared" ref="P79:P142" si="71">IF(VLOOKUP(A79,X$12:AE$150,8)=VLOOKUP(A78,X$12:AE$150,8),0,VLOOKUP(A79,X$12:AE$150,8))</f>
        <v>0</v>
      </c>
      <c r="Q79" s="14">
        <f t="shared" ca="1" si="53"/>
        <v>406804.065</v>
      </c>
      <c r="R79" s="21">
        <f t="shared" si="54"/>
        <v>0</v>
      </c>
      <c r="S79" s="14">
        <f t="shared" si="63"/>
        <v>0</v>
      </c>
      <c r="T79" s="4" t="str">
        <f t="shared" si="64"/>
        <v>J=</v>
      </c>
      <c r="U79" s="33">
        <f t="shared" si="65"/>
        <v>44770</v>
      </c>
      <c r="V79" s="4"/>
      <c r="W79" s="135"/>
      <c r="X79" s="136"/>
      <c r="Y79" s="138"/>
      <c r="Z79" s="139"/>
      <c r="AA79" s="142"/>
      <c r="AB79" s="142"/>
      <c r="AC79" s="140"/>
      <c r="AD79" s="142"/>
      <c r="AE79" s="135"/>
      <c r="AF79" s="141"/>
      <c r="AG79" s="136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3">
        <f t="shared" si="55"/>
        <v>44504</v>
      </c>
      <c r="B80" s="124">
        <f t="shared" ca="1" si="66"/>
        <v>15414295.48499999</v>
      </c>
      <c r="C80" s="7">
        <f t="shared" si="56"/>
        <v>15000000</v>
      </c>
      <c r="D80" s="96">
        <f t="shared" si="70"/>
        <v>44503</v>
      </c>
      <c r="E80" s="94">
        <f ca="1">IF(D80&lt;$B$1,VLOOKUP(D80,[1]DI!$A$4:$B$15000,2,FALSE),0)</f>
        <v>7.6499999999999999E-2</v>
      </c>
      <c r="F80" s="14">
        <f t="shared" ca="1" si="67"/>
        <v>1.0002925600000001</v>
      </c>
      <c r="G80" s="14">
        <f ca="1">(TRUNC(PRODUCT($F$12:$F79),16))</f>
        <v>1.0145719325093501</v>
      </c>
      <c r="H80" s="14">
        <f t="shared" si="68"/>
        <v>1</v>
      </c>
      <c r="I80" s="14">
        <f t="shared" ca="1" si="69"/>
        <v>1.01457193</v>
      </c>
      <c r="J80" s="13">
        <f t="shared" si="57"/>
        <v>0.05</v>
      </c>
      <c r="K80" s="33">
        <f t="shared" si="58"/>
        <v>44407</v>
      </c>
      <c r="L80" s="2">
        <f t="shared" si="59"/>
        <v>66</v>
      </c>
      <c r="M80" s="17">
        <f t="shared" si="60"/>
        <v>66</v>
      </c>
      <c r="N80" s="12">
        <f t="shared" si="61"/>
        <v>1.012860369</v>
      </c>
      <c r="O80" s="12">
        <f t="shared" ca="1" si="62"/>
        <v>1.0276196989999999</v>
      </c>
      <c r="P80" s="17">
        <f t="shared" si="71"/>
        <v>0</v>
      </c>
      <c r="Q80" s="14">
        <f t="shared" ca="1" si="53"/>
        <v>414295.48499998997</v>
      </c>
      <c r="R80" s="21">
        <f t="shared" si="54"/>
        <v>0</v>
      </c>
      <c r="S80" s="14">
        <f t="shared" si="63"/>
        <v>0</v>
      </c>
      <c r="T80" s="4" t="str">
        <f t="shared" si="64"/>
        <v>J=</v>
      </c>
      <c r="U80" s="33">
        <f t="shared" si="65"/>
        <v>44770</v>
      </c>
      <c r="V80" s="4"/>
      <c r="W80" s="135"/>
      <c r="X80" s="136"/>
      <c r="Y80" s="138"/>
      <c r="Z80" s="139"/>
      <c r="AA80" s="142"/>
      <c r="AB80" s="142"/>
      <c r="AC80" s="140"/>
      <c r="AD80" s="142"/>
      <c r="AE80" s="135"/>
      <c r="AF80" s="141"/>
      <c r="AG80" s="136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3">
        <f t="shared" si="55"/>
        <v>44505</v>
      </c>
      <c r="B81" s="124">
        <f t="shared" ca="1" si="66"/>
        <v>15421790.74499999</v>
      </c>
      <c r="C81" s="7">
        <f t="shared" si="56"/>
        <v>15000000</v>
      </c>
      <c r="D81" s="96">
        <f t="shared" si="70"/>
        <v>44504</v>
      </c>
      <c r="E81" s="94">
        <f ca="1">IF(D81&lt;$B$1,VLOOKUP(D81,[1]DI!$A$4:$B$15000,2,FALSE),0)</f>
        <v>7.6499999999999999E-2</v>
      </c>
      <c r="F81" s="14">
        <f t="shared" ca="1" si="67"/>
        <v>1.0002925600000001</v>
      </c>
      <c r="G81" s="14">
        <f ca="1">(TRUNC(PRODUCT($F$12:$F80),16))</f>
        <v>1.01486875567393</v>
      </c>
      <c r="H81" s="14">
        <f t="shared" si="68"/>
        <v>1</v>
      </c>
      <c r="I81" s="14">
        <f t="shared" ca="1" si="69"/>
        <v>1.0148687599999999</v>
      </c>
      <c r="J81" s="13">
        <f t="shared" si="57"/>
        <v>0.05</v>
      </c>
      <c r="K81" s="33">
        <f t="shared" si="58"/>
        <v>44407</v>
      </c>
      <c r="L81" s="2">
        <f t="shared" si="59"/>
        <v>67</v>
      </c>
      <c r="M81" s="17">
        <f t="shared" si="60"/>
        <v>67</v>
      </c>
      <c r="N81" s="12">
        <f t="shared" si="61"/>
        <v>1.013056489</v>
      </c>
      <c r="O81" s="12">
        <f t="shared" ca="1" si="62"/>
        <v>1.0281193829999999</v>
      </c>
      <c r="P81" s="17">
        <f t="shared" si="71"/>
        <v>0</v>
      </c>
      <c r="Q81" s="14">
        <f t="shared" ca="1" si="53"/>
        <v>421790.74499998998</v>
      </c>
      <c r="R81" s="21">
        <f t="shared" si="54"/>
        <v>0</v>
      </c>
      <c r="S81" s="14">
        <f t="shared" si="63"/>
        <v>0</v>
      </c>
      <c r="T81" s="4" t="str">
        <f t="shared" si="64"/>
        <v>J=</v>
      </c>
      <c r="U81" s="33">
        <f t="shared" si="65"/>
        <v>44770</v>
      </c>
      <c r="V81" s="4"/>
      <c r="W81" s="135"/>
      <c r="X81" s="136"/>
      <c r="Y81" s="138"/>
      <c r="Z81" s="139"/>
      <c r="AA81" s="142"/>
      <c r="AB81" s="142"/>
      <c r="AC81" s="140"/>
      <c r="AD81" s="142"/>
      <c r="AE81" s="135"/>
      <c r="AF81" s="141"/>
      <c r="AG81" s="136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3">
        <f t="shared" si="55"/>
        <v>44508</v>
      </c>
      <c r="B82" s="124">
        <f t="shared" ca="1" si="66"/>
        <v>15429289.544999991</v>
      </c>
      <c r="C82" s="7">
        <f t="shared" si="56"/>
        <v>15000000</v>
      </c>
      <c r="D82" s="96">
        <f t="shared" si="70"/>
        <v>44505</v>
      </c>
      <c r="E82" s="94">
        <f ca="1">IF(D82&lt;$B$1,VLOOKUP(D82,[1]DI!$A$4:$B$15000,2,FALSE),0)</f>
        <v>7.6499999999999999E-2</v>
      </c>
      <c r="F82" s="14">
        <f t="shared" ca="1" si="67"/>
        <v>1.0002925600000001</v>
      </c>
      <c r="G82" s="14">
        <f ca="1">(TRUNC(PRODUCT($F$12:$F81),16))</f>
        <v>1.01516566567709</v>
      </c>
      <c r="H82" s="14">
        <f t="shared" si="68"/>
        <v>1</v>
      </c>
      <c r="I82" s="14">
        <f t="shared" ca="1" si="69"/>
        <v>1.01516567</v>
      </c>
      <c r="J82" s="13">
        <f t="shared" si="57"/>
        <v>0.05</v>
      </c>
      <c r="K82" s="33">
        <f t="shared" si="58"/>
        <v>44407</v>
      </c>
      <c r="L82" s="2">
        <f t="shared" si="59"/>
        <v>68</v>
      </c>
      <c r="M82" s="17">
        <f t="shared" si="60"/>
        <v>68</v>
      </c>
      <c r="N82" s="12">
        <f t="shared" si="61"/>
        <v>1.0132526479999999</v>
      </c>
      <c r="O82" s="12">
        <f t="shared" ca="1" si="62"/>
        <v>1.0286193029999999</v>
      </c>
      <c r="P82" s="17">
        <f t="shared" si="71"/>
        <v>0</v>
      </c>
      <c r="Q82" s="14">
        <f t="shared" ca="1" si="53"/>
        <v>429289.54499998997</v>
      </c>
      <c r="R82" s="21">
        <f t="shared" si="54"/>
        <v>0</v>
      </c>
      <c r="S82" s="14">
        <f t="shared" si="63"/>
        <v>0</v>
      </c>
      <c r="T82" s="4" t="str">
        <f t="shared" si="64"/>
        <v>J=</v>
      </c>
      <c r="U82" s="33">
        <f t="shared" si="65"/>
        <v>44770</v>
      </c>
      <c r="V82" s="4"/>
      <c r="W82" s="135"/>
      <c r="X82" s="136"/>
      <c r="Y82" s="138"/>
      <c r="Z82" s="139"/>
      <c r="AA82" s="142"/>
      <c r="AB82" s="142"/>
      <c r="AC82" s="140"/>
      <c r="AD82" s="142"/>
      <c r="AE82" s="135"/>
      <c r="AF82" s="141"/>
      <c r="AG82" s="136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3">
        <f t="shared" si="55"/>
        <v>44509</v>
      </c>
      <c r="B83" s="124">
        <f t="shared" ca="1" si="66"/>
        <v>15436791.9</v>
      </c>
      <c r="C83" s="7">
        <f t="shared" si="56"/>
        <v>15000000</v>
      </c>
      <c r="D83" s="96">
        <f t="shared" si="70"/>
        <v>44508</v>
      </c>
      <c r="E83" s="94">
        <f ca="1">IF(D83&lt;$B$1,VLOOKUP(D83,[1]DI!$A$4:$B$15000,2,FALSE),0)</f>
        <v>7.6499999999999999E-2</v>
      </c>
      <c r="F83" s="14">
        <f t="shared" ca="1" si="67"/>
        <v>1.0002925600000001</v>
      </c>
      <c r="G83" s="14">
        <f ca="1">(TRUNC(PRODUCT($F$12:$F82),16))</f>
        <v>1.01546266254424</v>
      </c>
      <c r="H83" s="14">
        <f t="shared" si="68"/>
        <v>1</v>
      </c>
      <c r="I83" s="14">
        <f t="shared" ca="1" si="69"/>
        <v>1.0154626600000001</v>
      </c>
      <c r="J83" s="13">
        <f t="shared" si="57"/>
        <v>0.05</v>
      </c>
      <c r="K83" s="33">
        <f t="shared" si="58"/>
        <v>44407</v>
      </c>
      <c r="L83" s="2">
        <f t="shared" si="59"/>
        <v>69</v>
      </c>
      <c r="M83" s="17">
        <f t="shared" si="60"/>
        <v>69</v>
      </c>
      <c r="N83" s="12">
        <f t="shared" si="61"/>
        <v>1.0134488450000001</v>
      </c>
      <c r="O83" s="12">
        <f t="shared" ca="1" si="62"/>
        <v>1.02911946</v>
      </c>
      <c r="P83" s="17">
        <f t="shared" si="71"/>
        <v>0</v>
      </c>
      <c r="Q83" s="14">
        <f t="shared" ca="1" si="53"/>
        <v>436791.9</v>
      </c>
      <c r="R83" s="21">
        <f t="shared" si="54"/>
        <v>0</v>
      </c>
      <c r="S83" s="14">
        <f t="shared" si="63"/>
        <v>0</v>
      </c>
      <c r="T83" s="4" t="str">
        <f t="shared" si="64"/>
        <v>J=</v>
      </c>
      <c r="U83" s="33">
        <f t="shared" si="65"/>
        <v>44770</v>
      </c>
      <c r="V83" s="4"/>
      <c r="W83" s="135"/>
      <c r="X83" s="136"/>
      <c r="Y83" s="138"/>
      <c r="Z83" s="139"/>
      <c r="AA83" s="142"/>
      <c r="AB83" s="142"/>
      <c r="AC83" s="140"/>
      <c r="AD83" s="142"/>
      <c r="AE83" s="135"/>
      <c r="AF83" s="141"/>
      <c r="AG83" s="136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3">
        <f t="shared" si="55"/>
        <v>44510</v>
      </c>
      <c r="B84" s="124">
        <f t="shared" ca="1" si="66"/>
        <v>15444298.08</v>
      </c>
      <c r="C84" s="7">
        <f t="shared" si="56"/>
        <v>15000000</v>
      </c>
      <c r="D84" s="96">
        <f t="shared" si="70"/>
        <v>44509</v>
      </c>
      <c r="E84" s="94">
        <f ca="1">IF(D84&lt;$B$1,VLOOKUP(D84,[1]DI!$A$4:$B$15000,2,FALSE),0)</f>
        <v>7.6499999999999999E-2</v>
      </c>
      <c r="F84" s="14">
        <f t="shared" ca="1" si="67"/>
        <v>1.0002925600000001</v>
      </c>
      <c r="G84" s="14">
        <f ca="1">(TRUNC(PRODUCT($F$12:$F83),16))</f>
        <v>1.0157597463007899</v>
      </c>
      <c r="H84" s="14">
        <f t="shared" si="68"/>
        <v>1</v>
      </c>
      <c r="I84" s="14">
        <f t="shared" ca="1" si="69"/>
        <v>1.01575975</v>
      </c>
      <c r="J84" s="13">
        <f t="shared" si="57"/>
        <v>0.05</v>
      </c>
      <c r="K84" s="33">
        <f t="shared" si="58"/>
        <v>44407</v>
      </c>
      <c r="L84" s="2">
        <f t="shared" si="59"/>
        <v>70</v>
      </c>
      <c r="M84" s="17">
        <f t="shared" si="60"/>
        <v>70</v>
      </c>
      <c r="N84" s="12">
        <f t="shared" si="61"/>
        <v>1.013645079</v>
      </c>
      <c r="O84" s="12">
        <f t="shared" ca="1" si="62"/>
        <v>1.029619872</v>
      </c>
      <c r="P84" s="17">
        <f t="shared" si="71"/>
        <v>0</v>
      </c>
      <c r="Q84" s="14">
        <f t="shared" ca="1" si="53"/>
        <v>444298.08</v>
      </c>
      <c r="R84" s="21">
        <f t="shared" si="54"/>
        <v>0</v>
      </c>
      <c r="S84" s="14">
        <f t="shared" si="63"/>
        <v>0</v>
      </c>
      <c r="T84" s="4" t="str">
        <f t="shared" si="64"/>
        <v>J=</v>
      </c>
      <c r="U84" s="33">
        <f t="shared" si="65"/>
        <v>44770</v>
      </c>
      <c r="V84" s="4"/>
      <c r="W84" s="135"/>
      <c r="X84" s="136"/>
      <c r="Y84" s="138"/>
      <c r="Z84" s="139"/>
      <c r="AA84" s="142"/>
      <c r="AB84" s="142"/>
      <c r="AC84" s="140"/>
      <c r="AD84" s="142"/>
      <c r="AE84" s="135"/>
      <c r="AF84" s="141"/>
      <c r="AG84" s="136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3">
        <f t="shared" si="55"/>
        <v>44511</v>
      </c>
      <c r="B85" s="124">
        <f t="shared" ca="1" si="66"/>
        <v>15451807.81499999</v>
      </c>
      <c r="C85" s="7">
        <f t="shared" si="56"/>
        <v>15000000</v>
      </c>
      <c r="D85" s="96">
        <f t="shared" si="70"/>
        <v>44510</v>
      </c>
      <c r="E85" s="94">
        <f ca="1">IF(D85&lt;$B$1,VLOOKUP(D85,[1]DI!$A$4:$B$15000,2,FALSE),0)</f>
        <v>7.6499999999999999E-2</v>
      </c>
      <c r="F85" s="14">
        <f t="shared" ca="1" si="67"/>
        <v>1.0002925600000001</v>
      </c>
      <c r="G85" s="14">
        <f ca="1">(TRUNC(PRODUCT($F$12:$F84),16))</f>
        <v>1.01605691697217</v>
      </c>
      <c r="H85" s="14">
        <f t="shared" si="68"/>
        <v>1</v>
      </c>
      <c r="I85" s="14">
        <f t="shared" ca="1" si="69"/>
        <v>1.01605692</v>
      </c>
      <c r="J85" s="13">
        <f t="shared" si="57"/>
        <v>0.05</v>
      </c>
      <c r="K85" s="33">
        <f t="shared" si="58"/>
        <v>44407</v>
      </c>
      <c r="L85" s="2">
        <f t="shared" si="59"/>
        <v>71</v>
      </c>
      <c r="M85" s="17">
        <f t="shared" si="60"/>
        <v>71</v>
      </c>
      <c r="N85" s="12">
        <f t="shared" si="61"/>
        <v>1.013841352</v>
      </c>
      <c r="O85" s="12">
        <f t="shared" ca="1" si="62"/>
        <v>1.030120521</v>
      </c>
      <c r="P85" s="17">
        <f t="shared" si="71"/>
        <v>0</v>
      </c>
      <c r="Q85" s="14">
        <f t="shared" ca="1" si="53"/>
        <v>451807.81499998999</v>
      </c>
      <c r="R85" s="21">
        <f t="shared" si="54"/>
        <v>0</v>
      </c>
      <c r="S85" s="14">
        <f t="shared" si="63"/>
        <v>0</v>
      </c>
      <c r="T85" s="4" t="str">
        <f t="shared" si="64"/>
        <v>J=</v>
      </c>
      <c r="U85" s="33">
        <f t="shared" si="65"/>
        <v>44770</v>
      </c>
      <c r="V85" s="4"/>
      <c r="W85" s="135"/>
      <c r="X85" s="136"/>
      <c r="Y85" s="138"/>
      <c r="Z85" s="139"/>
      <c r="AA85" s="142"/>
      <c r="AB85" s="142"/>
      <c r="AC85" s="140"/>
      <c r="AD85" s="142"/>
      <c r="AE85" s="135"/>
      <c r="AF85" s="141"/>
      <c r="AG85" s="136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3">
        <f t="shared" si="55"/>
        <v>44512</v>
      </c>
      <c r="B86" s="124">
        <f t="shared" ca="1" si="66"/>
        <v>15459321.09</v>
      </c>
      <c r="C86" s="7">
        <f t="shared" si="56"/>
        <v>15000000</v>
      </c>
      <c r="D86" s="96">
        <f t="shared" si="70"/>
        <v>44511</v>
      </c>
      <c r="E86" s="94">
        <f ca="1">IF(D86&lt;$B$1,VLOOKUP(D86,[1]DI!$A$4:$B$15000,2,FALSE),0)</f>
        <v>7.6499999999999999E-2</v>
      </c>
      <c r="F86" s="14">
        <f t="shared" ca="1" si="67"/>
        <v>1.0002925600000001</v>
      </c>
      <c r="G86" s="14">
        <f ca="1">(TRUNC(PRODUCT($F$12:$F85),16))</f>
        <v>1.0163541745838001</v>
      </c>
      <c r="H86" s="14">
        <f t="shared" si="68"/>
        <v>1</v>
      </c>
      <c r="I86" s="14">
        <f t="shared" ca="1" si="69"/>
        <v>1.0163541700000001</v>
      </c>
      <c r="J86" s="13">
        <f t="shared" si="57"/>
        <v>0.05</v>
      </c>
      <c r="K86" s="33">
        <f t="shared" si="58"/>
        <v>44407</v>
      </c>
      <c r="L86" s="2">
        <f t="shared" si="59"/>
        <v>72</v>
      </c>
      <c r="M86" s="17">
        <f t="shared" si="60"/>
        <v>72</v>
      </c>
      <c r="N86" s="12">
        <f t="shared" si="61"/>
        <v>1.014037662</v>
      </c>
      <c r="O86" s="12">
        <f t="shared" ca="1" si="62"/>
        <v>1.0306214060000001</v>
      </c>
      <c r="P86" s="17">
        <f t="shared" si="71"/>
        <v>0</v>
      </c>
      <c r="Q86" s="14">
        <f t="shared" ca="1" si="53"/>
        <v>459321.09</v>
      </c>
      <c r="R86" s="21">
        <f t="shared" si="54"/>
        <v>0</v>
      </c>
      <c r="S86" s="14">
        <f t="shared" si="63"/>
        <v>0</v>
      </c>
      <c r="T86" s="4" t="str">
        <f t="shared" si="64"/>
        <v>J=</v>
      </c>
      <c r="U86" s="33">
        <f t="shared" si="65"/>
        <v>44770</v>
      </c>
      <c r="V86" s="4"/>
      <c r="W86" s="135"/>
      <c r="X86" s="136"/>
      <c r="Y86" s="138"/>
      <c r="Z86" s="139"/>
      <c r="AA86" s="142"/>
      <c r="AB86" s="142"/>
      <c r="AC86" s="140"/>
      <c r="AD86" s="142"/>
      <c r="AE86" s="135"/>
      <c r="AF86" s="141"/>
      <c r="AG86" s="136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3">
        <f t="shared" si="55"/>
        <v>44516</v>
      </c>
      <c r="B87" s="124">
        <f t="shared" ca="1" si="66"/>
        <v>15466838.234999999</v>
      </c>
      <c r="C87" s="7">
        <f t="shared" si="56"/>
        <v>15000000</v>
      </c>
      <c r="D87" s="96">
        <f t="shared" si="70"/>
        <v>44512</v>
      </c>
      <c r="E87" s="94">
        <f ca="1">IF(D87&lt;$B$1,VLOOKUP(D87,[1]DI!$A$4:$B$15000,2,FALSE),0)</f>
        <v>7.6499999999999999E-2</v>
      </c>
      <c r="F87" s="14">
        <f t="shared" ca="1" si="67"/>
        <v>1.0002925600000001</v>
      </c>
      <c r="G87" s="14">
        <f ca="1">(TRUNC(PRODUCT($F$12:$F86),16))</f>
        <v>1.0166515191611201</v>
      </c>
      <c r="H87" s="14">
        <f t="shared" si="68"/>
        <v>1</v>
      </c>
      <c r="I87" s="14">
        <f t="shared" ca="1" si="69"/>
        <v>1.0166515199999999</v>
      </c>
      <c r="J87" s="13">
        <f t="shared" si="57"/>
        <v>0.05</v>
      </c>
      <c r="K87" s="33">
        <f t="shared" si="58"/>
        <v>44407</v>
      </c>
      <c r="L87" s="2">
        <f t="shared" si="59"/>
        <v>73</v>
      </c>
      <c r="M87" s="17">
        <f t="shared" si="60"/>
        <v>73</v>
      </c>
      <c r="N87" s="12">
        <f t="shared" si="61"/>
        <v>1.0142340110000001</v>
      </c>
      <c r="O87" s="12">
        <f t="shared" ca="1" si="62"/>
        <v>1.031122549</v>
      </c>
      <c r="P87" s="17">
        <f t="shared" si="71"/>
        <v>0</v>
      </c>
      <c r="Q87" s="14">
        <f t="shared" ca="1" si="53"/>
        <v>466838.23499999999</v>
      </c>
      <c r="R87" s="21">
        <f t="shared" si="54"/>
        <v>0</v>
      </c>
      <c r="S87" s="14">
        <f t="shared" si="63"/>
        <v>0</v>
      </c>
      <c r="T87" s="4" t="str">
        <f t="shared" si="64"/>
        <v>J=</v>
      </c>
      <c r="U87" s="33">
        <f t="shared" si="65"/>
        <v>44770</v>
      </c>
      <c r="V87" s="4"/>
      <c r="W87" s="135"/>
      <c r="X87" s="136"/>
      <c r="Y87" s="138"/>
      <c r="Z87" s="139"/>
      <c r="AA87" s="142"/>
      <c r="AB87" s="142"/>
      <c r="AC87" s="140"/>
      <c r="AD87" s="142"/>
      <c r="AE87" s="135"/>
      <c r="AF87" s="141"/>
      <c r="AG87" s="136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3">
        <f t="shared" si="55"/>
        <v>44517</v>
      </c>
      <c r="B88" s="124">
        <f t="shared" ca="1" si="66"/>
        <v>15474358.919999991</v>
      </c>
      <c r="C88" s="7">
        <f t="shared" si="56"/>
        <v>15000000</v>
      </c>
      <c r="D88" s="96">
        <f t="shared" si="70"/>
        <v>44516</v>
      </c>
      <c r="E88" s="94">
        <f ca="1">IF(D88&lt;$B$1,VLOOKUP(D88,[1]DI!$A$4:$B$15000,2,FALSE),0)</f>
        <v>7.6499999999999999E-2</v>
      </c>
      <c r="F88" s="14">
        <f t="shared" ca="1" si="67"/>
        <v>1.0002925600000001</v>
      </c>
      <c r="G88" s="14">
        <f ca="1">(TRUNC(PRODUCT($F$12:$F87),16))</f>
        <v>1.0169489507295599</v>
      </c>
      <c r="H88" s="14">
        <f t="shared" si="68"/>
        <v>1</v>
      </c>
      <c r="I88" s="14">
        <f t="shared" ca="1" si="69"/>
        <v>1.01694895</v>
      </c>
      <c r="J88" s="13">
        <f t="shared" si="57"/>
        <v>0.05</v>
      </c>
      <c r="K88" s="33">
        <f t="shared" si="58"/>
        <v>44407</v>
      </c>
      <c r="L88" s="2">
        <f t="shared" si="59"/>
        <v>74</v>
      </c>
      <c r="M88" s="17">
        <f t="shared" si="60"/>
        <v>74</v>
      </c>
      <c r="N88" s="12">
        <f t="shared" si="61"/>
        <v>1.014430398</v>
      </c>
      <c r="O88" s="12">
        <f t="shared" ca="1" si="62"/>
        <v>1.0316239279999999</v>
      </c>
      <c r="P88" s="17">
        <f t="shared" si="71"/>
        <v>0</v>
      </c>
      <c r="Q88" s="14">
        <f t="shared" ca="1" si="53"/>
        <v>474358.91999998997</v>
      </c>
      <c r="R88" s="21">
        <f t="shared" si="54"/>
        <v>0</v>
      </c>
      <c r="S88" s="14">
        <f t="shared" si="63"/>
        <v>0</v>
      </c>
      <c r="T88" s="4" t="str">
        <f t="shared" si="64"/>
        <v>J=</v>
      </c>
      <c r="U88" s="33">
        <f t="shared" si="65"/>
        <v>44770</v>
      </c>
      <c r="V88" s="4"/>
      <c r="W88" s="135"/>
      <c r="X88" s="136"/>
      <c r="Y88" s="138"/>
      <c r="Z88" s="139"/>
      <c r="AA88" s="142"/>
      <c r="AB88" s="142"/>
      <c r="AC88" s="140"/>
      <c r="AD88" s="142"/>
      <c r="AE88" s="135"/>
      <c r="AF88" s="141"/>
      <c r="AG88" s="136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3">
        <f t="shared" si="55"/>
        <v>44518</v>
      </c>
      <c r="B89" s="124">
        <f t="shared" ca="1" si="66"/>
        <v>15481883.295</v>
      </c>
      <c r="C89" s="7">
        <f t="shared" si="56"/>
        <v>15000000</v>
      </c>
      <c r="D89" s="96">
        <f t="shared" si="70"/>
        <v>44517</v>
      </c>
      <c r="E89" s="94">
        <f ca="1">IF(D89&lt;$B$1,VLOOKUP(D89,[1]DI!$A$4:$B$15000,2,FALSE),0)</f>
        <v>7.6499999999999999E-2</v>
      </c>
      <c r="F89" s="14">
        <f t="shared" ca="1" si="67"/>
        <v>1.0002925600000001</v>
      </c>
      <c r="G89" s="14">
        <f ca="1">(TRUNC(PRODUCT($F$12:$F88),16))</f>
        <v>1.01724646931459</v>
      </c>
      <c r="H89" s="14">
        <f t="shared" si="68"/>
        <v>1</v>
      </c>
      <c r="I89" s="14">
        <f t="shared" ca="1" si="69"/>
        <v>1.0172464699999999</v>
      </c>
      <c r="J89" s="13">
        <f t="shared" si="57"/>
        <v>0.05</v>
      </c>
      <c r="K89" s="33">
        <f t="shared" si="58"/>
        <v>44407</v>
      </c>
      <c r="L89" s="2">
        <f t="shared" si="59"/>
        <v>75</v>
      </c>
      <c r="M89" s="17">
        <f t="shared" si="60"/>
        <v>75</v>
      </c>
      <c r="N89" s="12">
        <f t="shared" si="61"/>
        <v>1.0146268220000001</v>
      </c>
      <c r="O89" s="12">
        <f t="shared" ca="1" si="62"/>
        <v>1.032125553</v>
      </c>
      <c r="P89" s="17">
        <f t="shared" si="71"/>
        <v>0</v>
      </c>
      <c r="Q89" s="14">
        <f t="shared" ca="1" si="53"/>
        <v>481883.29499999998</v>
      </c>
      <c r="R89" s="21">
        <f t="shared" si="54"/>
        <v>0</v>
      </c>
      <c r="S89" s="14">
        <f t="shared" si="63"/>
        <v>0</v>
      </c>
      <c r="T89" s="4" t="str">
        <f t="shared" si="64"/>
        <v>J=</v>
      </c>
      <c r="U89" s="33">
        <f t="shared" si="65"/>
        <v>44770</v>
      </c>
      <c r="V89" s="127"/>
      <c r="W89" s="135"/>
      <c r="X89" s="136"/>
      <c r="Y89" s="138"/>
      <c r="Z89" s="139"/>
      <c r="AA89" s="142"/>
      <c r="AB89" s="142"/>
      <c r="AC89" s="140"/>
      <c r="AD89" s="142"/>
      <c r="AE89" s="135"/>
      <c r="AF89" s="141"/>
      <c r="AG89" s="136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3">
        <f t="shared" si="55"/>
        <v>44519</v>
      </c>
      <c r="B90" s="124">
        <f t="shared" ca="1" si="66"/>
        <v>15489411.239999991</v>
      </c>
      <c r="C90" s="7">
        <f t="shared" si="56"/>
        <v>15000000</v>
      </c>
      <c r="D90" s="96">
        <f t="shared" si="70"/>
        <v>44518</v>
      </c>
      <c r="E90" s="94">
        <f ca="1">IF(D90&lt;$B$1,VLOOKUP(D90,[1]DI!$A$4:$B$15000,2,FALSE),0)</f>
        <v>7.6499999999999999E-2</v>
      </c>
      <c r="F90" s="14">
        <f t="shared" ca="1" si="67"/>
        <v>1.0002925600000001</v>
      </c>
      <c r="G90" s="14">
        <f ca="1">(TRUNC(PRODUCT($F$12:$F89),16))</f>
        <v>1.01754407494165</v>
      </c>
      <c r="H90" s="14">
        <f t="shared" si="68"/>
        <v>1</v>
      </c>
      <c r="I90" s="14">
        <f t="shared" ca="1" si="69"/>
        <v>1.01754407</v>
      </c>
      <c r="J90" s="13">
        <f t="shared" si="57"/>
        <v>0.05</v>
      </c>
      <c r="K90" s="33">
        <f t="shared" si="58"/>
        <v>44407</v>
      </c>
      <c r="L90" s="2">
        <f t="shared" si="59"/>
        <v>76</v>
      </c>
      <c r="M90" s="17">
        <f t="shared" si="60"/>
        <v>76</v>
      </c>
      <c r="N90" s="12">
        <f t="shared" si="61"/>
        <v>1.0148232850000001</v>
      </c>
      <c r="O90" s="12">
        <f t="shared" ca="1" si="62"/>
        <v>1.032627416</v>
      </c>
      <c r="P90" s="17">
        <f t="shared" si="71"/>
        <v>0</v>
      </c>
      <c r="Q90" s="14">
        <f t="shared" ca="1" si="53"/>
        <v>489411.23999998998</v>
      </c>
      <c r="R90" s="21">
        <f t="shared" si="54"/>
        <v>0</v>
      </c>
      <c r="S90" s="14">
        <f t="shared" si="63"/>
        <v>0</v>
      </c>
      <c r="T90" s="4" t="str">
        <f t="shared" si="64"/>
        <v>J=</v>
      </c>
      <c r="U90" s="33">
        <f t="shared" si="65"/>
        <v>44770</v>
      </c>
      <c r="V90" s="128"/>
      <c r="W90" s="135"/>
      <c r="X90" s="136"/>
      <c r="Y90" s="138"/>
      <c r="Z90" s="139"/>
      <c r="AA90" s="142"/>
      <c r="AB90" s="142"/>
      <c r="AC90" s="140"/>
      <c r="AD90" s="142"/>
      <c r="AE90" s="135"/>
      <c r="AF90" s="141"/>
      <c r="AG90" s="136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3">
        <f t="shared" si="55"/>
        <v>44522</v>
      </c>
      <c r="B91" s="124">
        <f t="shared" ca="1" si="66"/>
        <v>15496943.03999999</v>
      </c>
      <c r="C91" s="7">
        <f t="shared" si="56"/>
        <v>15000000</v>
      </c>
      <c r="D91" s="96">
        <f t="shared" si="70"/>
        <v>44519</v>
      </c>
      <c r="E91" s="94">
        <f ca="1">IF(D91&lt;$B$1,VLOOKUP(D91,[1]DI!$A$4:$B$15000,2,FALSE),0)</f>
        <v>7.6499999999999999E-2</v>
      </c>
      <c r="F91" s="14">
        <f t="shared" ca="1" si="67"/>
        <v>1.0002925600000001</v>
      </c>
      <c r="G91" s="14">
        <f ca="1">(TRUNC(PRODUCT($F$12:$F90),16))</f>
        <v>1.0178417676362199</v>
      </c>
      <c r="H91" s="14">
        <f t="shared" si="68"/>
        <v>1</v>
      </c>
      <c r="I91" s="14">
        <f t="shared" ca="1" si="69"/>
        <v>1.01784177</v>
      </c>
      <c r="J91" s="13">
        <f t="shared" si="57"/>
        <v>0.05</v>
      </c>
      <c r="K91" s="33">
        <f t="shared" si="58"/>
        <v>44407</v>
      </c>
      <c r="L91" s="2">
        <f t="shared" si="59"/>
        <v>77</v>
      </c>
      <c r="M91" s="17">
        <f t="shared" si="60"/>
        <v>77</v>
      </c>
      <c r="N91" s="12">
        <f t="shared" si="61"/>
        <v>1.0150197860000001</v>
      </c>
      <c r="O91" s="12">
        <f t="shared" ca="1" si="62"/>
        <v>1.0331295359999999</v>
      </c>
      <c r="P91" s="17">
        <f t="shared" si="71"/>
        <v>0</v>
      </c>
      <c r="Q91" s="14">
        <f t="shared" ca="1" si="53"/>
        <v>496943.03999999003</v>
      </c>
      <c r="R91" s="21">
        <f t="shared" si="54"/>
        <v>0</v>
      </c>
      <c r="S91" s="14">
        <f t="shared" si="63"/>
        <v>0</v>
      </c>
      <c r="T91" s="4" t="str">
        <f t="shared" si="64"/>
        <v>J=</v>
      </c>
      <c r="U91" s="33">
        <f t="shared" si="65"/>
        <v>44770</v>
      </c>
      <c r="V91" s="127"/>
      <c r="W91" s="135"/>
      <c r="X91" s="136"/>
      <c r="Y91" s="138"/>
      <c r="Z91" s="139"/>
      <c r="AA91" s="142"/>
      <c r="AB91" s="142"/>
      <c r="AC91" s="140"/>
      <c r="AD91" s="142"/>
      <c r="AE91" s="135"/>
      <c r="AF91" s="141"/>
      <c r="AG91" s="136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3">
        <f t="shared" si="55"/>
        <v>44523</v>
      </c>
      <c r="B92" s="124">
        <f t="shared" ca="1" si="66"/>
        <v>15504478.380000001</v>
      </c>
      <c r="C92" s="7">
        <f t="shared" si="56"/>
        <v>15000000</v>
      </c>
      <c r="D92" s="96">
        <f t="shared" si="70"/>
        <v>44522</v>
      </c>
      <c r="E92" s="94">
        <f ca="1">IF(D92&lt;$B$1,VLOOKUP(D92,[1]DI!$A$4:$B$15000,2,FALSE),0)</f>
        <v>7.6499999999999999E-2</v>
      </c>
      <c r="F92" s="14">
        <f t="shared" ca="1" si="67"/>
        <v>1.0002925600000001</v>
      </c>
      <c r="G92" s="14">
        <f ca="1">(TRUNC(PRODUCT($F$12:$F91),16))</f>
        <v>1.01813954742376</v>
      </c>
      <c r="H92" s="14">
        <f t="shared" si="68"/>
        <v>1</v>
      </c>
      <c r="I92" s="14">
        <f t="shared" ca="1" si="69"/>
        <v>1.0181395499999999</v>
      </c>
      <c r="J92" s="13">
        <f t="shared" si="57"/>
        <v>0.05</v>
      </c>
      <c r="K92" s="33">
        <f t="shared" si="58"/>
        <v>44407</v>
      </c>
      <c r="L92" s="2">
        <f t="shared" si="59"/>
        <v>78</v>
      </c>
      <c r="M92" s="17">
        <f t="shared" si="60"/>
        <v>78</v>
      </c>
      <c r="N92" s="12">
        <f t="shared" si="61"/>
        <v>1.0152163249999999</v>
      </c>
      <c r="O92" s="12">
        <f t="shared" ca="1" si="62"/>
        <v>1.0336318920000001</v>
      </c>
      <c r="P92" s="17">
        <f t="shared" si="71"/>
        <v>0</v>
      </c>
      <c r="Q92" s="14">
        <f t="shared" ca="1" si="53"/>
        <v>504478.38</v>
      </c>
      <c r="R92" s="21">
        <f t="shared" si="54"/>
        <v>0</v>
      </c>
      <c r="S92" s="14">
        <f t="shared" si="63"/>
        <v>0</v>
      </c>
      <c r="T92" s="4" t="str">
        <f t="shared" si="64"/>
        <v>J=</v>
      </c>
      <c r="U92" s="33">
        <f t="shared" si="65"/>
        <v>44770</v>
      </c>
      <c r="V92" s="127"/>
      <c r="W92" s="135"/>
      <c r="X92" s="136"/>
      <c r="Y92" s="138"/>
      <c r="Z92" s="139"/>
      <c r="AA92" s="142"/>
      <c r="AB92" s="142"/>
      <c r="AC92" s="140"/>
      <c r="AD92" s="142"/>
      <c r="AE92" s="135"/>
      <c r="AF92" s="141"/>
      <c r="AG92" s="136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3">
        <f t="shared" si="55"/>
        <v>44524</v>
      </c>
      <c r="B93" s="124">
        <f t="shared" ca="1" si="66"/>
        <v>15512017.275</v>
      </c>
      <c r="C93" s="7">
        <f t="shared" si="56"/>
        <v>15000000</v>
      </c>
      <c r="D93" s="96">
        <f t="shared" si="70"/>
        <v>44523</v>
      </c>
      <c r="E93" s="94">
        <f ca="1">IF(D93&lt;$B$1,VLOOKUP(D93,[1]DI!$A$4:$B$15000,2,FALSE),0)</f>
        <v>7.6499999999999999E-2</v>
      </c>
      <c r="F93" s="14">
        <f t="shared" ca="1" si="67"/>
        <v>1.0002925600000001</v>
      </c>
      <c r="G93" s="14">
        <f ca="1">(TRUNC(PRODUCT($F$12:$F92),16))</f>
        <v>1.0184374143297501</v>
      </c>
      <c r="H93" s="14">
        <f t="shared" si="68"/>
        <v>1</v>
      </c>
      <c r="I93" s="14">
        <f t="shared" ca="1" si="69"/>
        <v>1.01843741</v>
      </c>
      <c r="J93" s="13">
        <f t="shared" si="57"/>
        <v>0.05</v>
      </c>
      <c r="K93" s="33">
        <f t="shared" si="58"/>
        <v>44407</v>
      </c>
      <c r="L93" s="2">
        <f t="shared" si="59"/>
        <v>79</v>
      </c>
      <c r="M93" s="17">
        <f t="shared" si="60"/>
        <v>79</v>
      </c>
      <c r="N93" s="12">
        <f t="shared" si="61"/>
        <v>1.0154129009999999</v>
      </c>
      <c r="O93" s="12">
        <f t="shared" ca="1" si="62"/>
        <v>1.034134485</v>
      </c>
      <c r="P93" s="17">
        <f t="shared" si="71"/>
        <v>0</v>
      </c>
      <c r="Q93" s="14">
        <f t="shared" ca="1" si="53"/>
        <v>512017.27500000002</v>
      </c>
      <c r="R93" s="21">
        <f t="shared" si="54"/>
        <v>0</v>
      </c>
      <c r="S93" s="14">
        <f t="shared" si="63"/>
        <v>0</v>
      </c>
      <c r="T93" s="4" t="str">
        <f t="shared" si="64"/>
        <v>J=</v>
      </c>
      <c r="U93" s="33">
        <f t="shared" si="65"/>
        <v>44770</v>
      </c>
      <c r="V93" s="128"/>
      <c r="W93" s="135"/>
      <c r="X93" s="136"/>
      <c r="Y93" s="138"/>
      <c r="Z93" s="139"/>
      <c r="AA93" s="142"/>
      <c r="AB93" s="142"/>
      <c r="AC93" s="140"/>
      <c r="AD93" s="142"/>
      <c r="AE93" s="135"/>
      <c r="AF93" s="141"/>
      <c r="AG93" s="136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3">
        <f t="shared" si="55"/>
        <v>44525</v>
      </c>
      <c r="B94" s="124">
        <f t="shared" ca="1" si="66"/>
        <v>15519560.039999999</v>
      </c>
      <c r="C94" s="7">
        <f t="shared" si="56"/>
        <v>15000000</v>
      </c>
      <c r="D94" s="96">
        <f t="shared" si="70"/>
        <v>44524</v>
      </c>
      <c r="E94" s="94">
        <f ca="1">IF(D94&lt;$B$1,VLOOKUP(D94,[1]DI!$A$4:$B$15000,2,FALSE),0)</f>
        <v>7.6499999999999999E-2</v>
      </c>
      <c r="F94" s="14">
        <f t="shared" ca="1" si="67"/>
        <v>1.0002925600000001</v>
      </c>
      <c r="G94" s="14">
        <f ca="1">(TRUNC(PRODUCT($F$12:$F93),16))</f>
        <v>1.01873536837969</v>
      </c>
      <c r="H94" s="14">
        <f t="shared" si="68"/>
        <v>1</v>
      </c>
      <c r="I94" s="14">
        <f t="shared" ca="1" si="69"/>
        <v>1.0187353699999999</v>
      </c>
      <c r="J94" s="13">
        <f t="shared" si="57"/>
        <v>0.05</v>
      </c>
      <c r="K94" s="33">
        <f t="shared" si="58"/>
        <v>44407</v>
      </c>
      <c r="L94" s="2">
        <f t="shared" si="59"/>
        <v>80</v>
      </c>
      <c r="M94" s="17">
        <f t="shared" si="60"/>
        <v>80</v>
      </c>
      <c r="N94" s="12">
        <f t="shared" si="61"/>
        <v>1.015609516</v>
      </c>
      <c r="O94" s="12">
        <f t="shared" ca="1" si="62"/>
        <v>1.0346373360000001</v>
      </c>
      <c r="P94" s="17">
        <f t="shared" si="71"/>
        <v>0</v>
      </c>
      <c r="Q94" s="14">
        <f t="shared" ca="1" si="53"/>
        <v>519560.04</v>
      </c>
      <c r="R94" s="21">
        <f t="shared" si="54"/>
        <v>0</v>
      </c>
      <c r="S94" s="14">
        <f t="shared" si="63"/>
        <v>0</v>
      </c>
      <c r="T94" s="4" t="str">
        <f t="shared" si="64"/>
        <v>J=</v>
      </c>
      <c r="U94" s="33">
        <f t="shared" si="65"/>
        <v>44770</v>
      </c>
      <c r="V94" s="4"/>
      <c r="W94" s="135"/>
      <c r="X94" s="136"/>
      <c r="Y94" s="138"/>
      <c r="Z94" s="139"/>
      <c r="AA94" s="142"/>
      <c r="AB94" s="142"/>
      <c r="AC94" s="140"/>
      <c r="AD94" s="142"/>
      <c r="AE94" s="135"/>
      <c r="AF94" s="141"/>
      <c r="AG94" s="136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3">
        <f t="shared" si="55"/>
        <v>44526</v>
      </c>
      <c r="B95" s="124">
        <f t="shared" ca="1" si="66"/>
        <v>15527106.35999999</v>
      </c>
      <c r="C95" s="7">
        <f t="shared" si="56"/>
        <v>15000000</v>
      </c>
      <c r="D95" s="96">
        <f t="shared" si="70"/>
        <v>44525</v>
      </c>
      <c r="E95" s="94">
        <f ca="1">IF(D95&lt;$B$1,VLOOKUP(D95,[1]DI!$A$4:$B$15000,2,FALSE),0)</f>
        <v>7.6499999999999999E-2</v>
      </c>
      <c r="F95" s="14">
        <f t="shared" ca="1" si="67"/>
        <v>1.0002925600000001</v>
      </c>
      <c r="G95" s="14">
        <f ca="1">(TRUNC(PRODUCT($F$12:$F94),16))</f>
        <v>1.0190334095990601</v>
      </c>
      <c r="H95" s="14">
        <f t="shared" si="68"/>
        <v>1</v>
      </c>
      <c r="I95" s="14">
        <f t="shared" ca="1" si="69"/>
        <v>1.01903341</v>
      </c>
      <c r="J95" s="13">
        <f t="shared" si="57"/>
        <v>0.05</v>
      </c>
      <c r="K95" s="33">
        <f t="shared" si="58"/>
        <v>44407</v>
      </c>
      <c r="L95" s="2">
        <f t="shared" si="59"/>
        <v>81</v>
      </c>
      <c r="M95" s="17">
        <f t="shared" si="60"/>
        <v>81</v>
      </c>
      <c r="N95" s="12">
        <f t="shared" si="61"/>
        <v>1.015806169</v>
      </c>
      <c r="O95" s="12">
        <f t="shared" ca="1" si="62"/>
        <v>1.0351404239999999</v>
      </c>
      <c r="P95" s="17">
        <f t="shared" si="71"/>
        <v>0</v>
      </c>
      <c r="Q95" s="14">
        <f t="shared" ca="1" si="53"/>
        <v>527106.35999998997</v>
      </c>
      <c r="R95" s="21">
        <f t="shared" si="54"/>
        <v>0</v>
      </c>
      <c r="S95" s="14">
        <f t="shared" si="63"/>
        <v>0</v>
      </c>
      <c r="T95" s="4" t="str">
        <f t="shared" si="64"/>
        <v>J=</v>
      </c>
      <c r="U95" s="33">
        <f t="shared" si="65"/>
        <v>44770</v>
      </c>
      <c r="V95" s="4"/>
      <c r="W95" s="135"/>
      <c r="X95" s="136"/>
      <c r="Y95" s="138"/>
      <c r="Z95" s="139"/>
      <c r="AA95" s="142"/>
      <c r="AB95" s="142"/>
      <c r="AC95" s="140"/>
      <c r="AD95" s="142"/>
      <c r="AE95" s="135"/>
      <c r="AF95" s="141"/>
      <c r="AG95" s="136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3">
        <f t="shared" si="55"/>
        <v>44529</v>
      </c>
      <c r="B96" s="124">
        <f t="shared" ca="1" si="66"/>
        <v>15534656.399999989</v>
      </c>
      <c r="C96" s="7">
        <f t="shared" si="56"/>
        <v>15000000</v>
      </c>
      <c r="D96" s="96">
        <f t="shared" si="70"/>
        <v>44526</v>
      </c>
      <c r="E96" s="94">
        <f ca="1">IF(D96&lt;$B$1,VLOOKUP(D96,[1]DI!$A$4:$B$15000,2,FALSE),0)</f>
        <v>7.6499999999999999E-2</v>
      </c>
      <c r="F96" s="14">
        <f t="shared" ca="1" si="67"/>
        <v>1.0002925600000001</v>
      </c>
      <c r="G96" s="14">
        <f ca="1">(TRUNC(PRODUCT($F$12:$F95),16))</f>
        <v>1.0193315380133701</v>
      </c>
      <c r="H96" s="14">
        <f t="shared" si="68"/>
        <v>1</v>
      </c>
      <c r="I96" s="14">
        <f t="shared" ca="1" si="69"/>
        <v>1.01933154</v>
      </c>
      <c r="J96" s="13">
        <f t="shared" si="57"/>
        <v>0.05</v>
      </c>
      <c r="K96" s="33">
        <f t="shared" si="58"/>
        <v>44407</v>
      </c>
      <c r="L96" s="2">
        <f t="shared" si="59"/>
        <v>82</v>
      </c>
      <c r="M96" s="17">
        <f t="shared" si="60"/>
        <v>82</v>
      </c>
      <c r="N96" s="12">
        <f t="shared" si="61"/>
        <v>1.01600286</v>
      </c>
      <c r="O96" s="12">
        <f t="shared" ca="1" si="62"/>
        <v>1.0356437599999999</v>
      </c>
      <c r="P96" s="17">
        <f t="shared" si="71"/>
        <v>0</v>
      </c>
      <c r="Q96" s="14">
        <f t="shared" ca="1" si="53"/>
        <v>534656.39999999001</v>
      </c>
      <c r="R96" s="21">
        <f t="shared" si="54"/>
        <v>0</v>
      </c>
      <c r="S96" s="14">
        <f t="shared" si="63"/>
        <v>0</v>
      </c>
      <c r="T96" s="4" t="str">
        <f t="shared" si="64"/>
        <v>J=</v>
      </c>
      <c r="U96" s="33">
        <f t="shared" si="65"/>
        <v>44770</v>
      </c>
      <c r="V96" s="4"/>
      <c r="W96" s="135"/>
      <c r="X96" s="136"/>
      <c r="Y96" s="138"/>
      <c r="Z96" s="139"/>
      <c r="AA96" s="142"/>
      <c r="AB96" s="142"/>
      <c r="AC96" s="140"/>
      <c r="AD96" s="142"/>
      <c r="AE96" s="135"/>
      <c r="AF96" s="141"/>
      <c r="AG96" s="136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3">
        <f t="shared" si="55"/>
        <v>44530</v>
      </c>
      <c r="B97" s="124">
        <f t="shared" ca="1" si="66"/>
        <v>15542210.01</v>
      </c>
      <c r="C97" s="7">
        <f t="shared" si="56"/>
        <v>15000000</v>
      </c>
      <c r="D97" s="96">
        <f t="shared" si="70"/>
        <v>44529</v>
      </c>
      <c r="E97" s="94">
        <f ca="1">IF(D97&lt;$B$1,VLOOKUP(D97,[1]DI!$A$4:$B$15000,2,FALSE),0)</f>
        <v>7.6499999999999999E-2</v>
      </c>
      <c r="F97" s="14">
        <f t="shared" ca="1" si="67"/>
        <v>1.0002925600000001</v>
      </c>
      <c r="G97" s="14">
        <f ca="1">(TRUNC(PRODUCT($F$12:$F96),16))</f>
        <v>1.01962975364814</v>
      </c>
      <c r="H97" s="14">
        <f t="shared" si="68"/>
        <v>1</v>
      </c>
      <c r="I97" s="14">
        <f t="shared" ca="1" si="69"/>
        <v>1.01962975</v>
      </c>
      <c r="J97" s="13">
        <f t="shared" si="57"/>
        <v>0.05</v>
      </c>
      <c r="K97" s="33">
        <f t="shared" si="58"/>
        <v>44407</v>
      </c>
      <c r="L97" s="2">
        <f t="shared" si="59"/>
        <v>83</v>
      </c>
      <c r="M97" s="17">
        <f t="shared" si="60"/>
        <v>83</v>
      </c>
      <c r="N97" s="12">
        <f t="shared" si="61"/>
        <v>1.01619959</v>
      </c>
      <c r="O97" s="12">
        <f t="shared" ca="1" si="62"/>
        <v>1.036147334</v>
      </c>
      <c r="P97" s="17">
        <f t="shared" si="71"/>
        <v>0</v>
      </c>
      <c r="Q97" s="14">
        <f t="shared" ca="1" si="53"/>
        <v>542210.01</v>
      </c>
      <c r="R97" s="21">
        <f t="shared" si="54"/>
        <v>0</v>
      </c>
      <c r="S97" s="14">
        <f t="shared" si="63"/>
        <v>0</v>
      </c>
      <c r="T97" s="4" t="str">
        <f t="shared" si="64"/>
        <v>J=</v>
      </c>
      <c r="U97" s="33">
        <f t="shared" si="65"/>
        <v>44770</v>
      </c>
      <c r="V97" s="4"/>
      <c r="W97" s="135"/>
      <c r="X97" s="136"/>
      <c r="Y97" s="138"/>
      <c r="Z97" s="139"/>
      <c r="AA97" s="138"/>
      <c r="AB97" s="143"/>
      <c r="AC97" s="144"/>
      <c r="AD97" s="138"/>
      <c r="AE97" s="135"/>
      <c r="AF97" s="141"/>
      <c r="AG97" s="145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3">
        <f t="shared" si="55"/>
        <v>44531</v>
      </c>
      <c r="B98" s="124">
        <f t="shared" ca="1" si="66"/>
        <v>15549767.475</v>
      </c>
      <c r="C98" s="7">
        <f t="shared" si="56"/>
        <v>15000000</v>
      </c>
      <c r="D98" s="96">
        <f t="shared" si="70"/>
        <v>44530</v>
      </c>
      <c r="E98" s="94">
        <f ca="1">IF(D98&lt;$B$1,VLOOKUP(D98,[1]DI!$A$4:$B$15000,2,FALSE),0)</f>
        <v>7.6499999999999999E-2</v>
      </c>
      <c r="F98" s="14">
        <f t="shared" ca="1" si="67"/>
        <v>1.0002925600000001</v>
      </c>
      <c r="G98" s="14">
        <f ca="1">(TRUNC(PRODUCT($F$12:$F97),16))</f>
        <v>1.01992805652886</v>
      </c>
      <c r="H98" s="14">
        <f t="shared" si="68"/>
        <v>1</v>
      </c>
      <c r="I98" s="14">
        <f t="shared" ca="1" si="69"/>
        <v>1.01992806</v>
      </c>
      <c r="J98" s="13">
        <f t="shared" si="57"/>
        <v>0.05</v>
      </c>
      <c r="K98" s="33">
        <f t="shared" si="58"/>
        <v>44407</v>
      </c>
      <c r="L98" s="2">
        <f t="shared" si="59"/>
        <v>84</v>
      </c>
      <c r="M98" s="17">
        <f t="shared" si="60"/>
        <v>84</v>
      </c>
      <c r="N98" s="12">
        <f t="shared" si="61"/>
        <v>1.0163963570000001</v>
      </c>
      <c r="O98" s="12">
        <f t="shared" ca="1" si="62"/>
        <v>1.0366511650000001</v>
      </c>
      <c r="P98" s="17">
        <f t="shared" si="71"/>
        <v>0</v>
      </c>
      <c r="Q98" s="14">
        <f t="shared" ca="1" si="53"/>
        <v>549767.47499999998</v>
      </c>
      <c r="R98" s="21">
        <f t="shared" si="54"/>
        <v>0</v>
      </c>
      <c r="S98" s="14">
        <f t="shared" si="63"/>
        <v>0</v>
      </c>
      <c r="T98" s="4" t="str">
        <f t="shared" si="64"/>
        <v>J=</v>
      </c>
      <c r="U98" s="33">
        <f t="shared" si="65"/>
        <v>44770</v>
      </c>
      <c r="V98" s="4"/>
      <c r="W98" s="135"/>
      <c r="X98" s="136"/>
      <c r="Y98" s="138"/>
      <c r="Z98" s="139"/>
      <c r="AA98" s="138"/>
      <c r="AB98" s="143"/>
      <c r="AC98" s="144"/>
      <c r="AD98" s="138"/>
      <c r="AE98" s="135"/>
      <c r="AF98" s="141"/>
      <c r="AG98" s="145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3">
        <f t="shared" si="55"/>
        <v>44532</v>
      </c>
      <c r="B99" s="124">
        <f t="shared" ca="1" si="66"/>
        <v>15557328.494999999</v>
      </c>
      <c r="C99" s="7">
        <f t="shared" si="56"/>
        <v>15000000</v>
      </c>
      <c r="D99" s="96">
        <f t="shared" si="70"/>
        <v>44531</v>
      </c>
      <c r="E99" s="94">
        <f ca="1">IF(D99&lt;$B$1,VLOOKUP(D99,[1]DI!$A$4:$B$15000,2,FALSE),0)</f>
        <v>7.6499999999999999E-2</v>
      </c>
      <c r="F99" s="14">
        <f t="shared" ca="1" si="67"/>
        <v>1.0002925600000001</v>
      </c>
      <c r="G99" s="14">
        <f ca="1">(TRUNC(PRODUCT($F$12:$F98),16))</f>
        <v>1.02022644668108</v>
      </c>
      <c r="H99" s="14">
        <f t="shared" si="68"/>
        <v>1</v>
      </c>
      <c r="I99" s="14">
        <f t="shared" ca="1" si="69"/>
        <v>1.02022645</v>
      </c>
      <c r="J99" s="13">
        <f t="shared" si="57"/>
        <v>0.05</v>
      </c>
      <c r="K99" s="33">
        <f t="shared" si="58"/>
        <v>44407</v>
      </c>
      <c r="L99" s="2">
        <f t="shared" si="59"/>
        <v>85</v>
      </c>
      <c r="M99" s="17">
        <f t="shared" si="60"/>
        <v>85</v>
      </c>
      <c r="N99" s="12">
        <f t="shared" si="61"/>
        <v>1.0165931619999999</v>
      </c>
      <c r="O99" s="12">
        <f t="shared" ca="1" si="62"/>
        <v>1.037155233</v>
      </c>
      <c r="P99" s="17">
        <f t="shared" si="71"/>
        <v>0</v>
      </c>
      <c r="Q99" s="14">
        <f t="shared" ca="1" si="53"/>
        <v>557328.495</v>
      </c>
      <c r="R99" s="21">
        <f t="shared" si="54"/>
        <v>0</v>
      </c>
      <c r="S99" s="14">
        <f t="shared" si="63"/>
        <v>0</v>
      </c>
      <c r="T99" s="4" t="str">
        <f t="shared" si="64"/>
        <v>J=</v>
      </c>
      <c r="U99" s="33">
        <f t="shared" si="65"/>
        <v>44770</v>
      </c>
      <c r="V99" s="4"/>
      <c r="W99" s="135"/>
      <c r="X99" s="136"/>
      <c r="Y99" s="138"/>
      <c r="Z99" s="139"/>
      <c r="AA99" s="138"/>
      <c r="AB99" s="143"/>
      <c r="AC99" s="144"/>
      <c r="AD99" s="138"/>
      <c r="AE99" s="135"/>
      <c r="AF99" s="141"/>
      <c r="AG99" s="145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3">
        <f t="shared" si="55"/>
        <v>44533</v>
      </c>
      <c r="B100" s="124">
        <f t="shared" ca="1" si="66"/>
        <v>15564893.09999999</v>
      </c>
      <c r="C100" s="7">
        <f t="shared" si="56"/>
        <v>15000000</v>
      </c>
      <c r="D100" s="96">
        <f t="shared" si="70"/>
        <v>44532</v>
      </c>
      <c r="E100" s="94">
        <f ca="1">IF(D100&lt;$B$1,VLOOKUP(D100,[1]DI!$A$4:$B$15000,2,FALSE),0)</f>
        <v>7.6499999999999999E-2</v>
      </c>
      <c r="F100" s="14">
        <f t="shared" ca="1" si="67"/>
        <v>1.0002925600000001</v>
      </c>
      <c r="G100" s="14">
        <f ca="1">(TRUNC(PRODUCT($F$12:$F99),16))</f>
        <v>1.02052492413032</v>
      </c>
      <c r="H100" s="14">
        <f t="shared" si="68"/>
        <v>1</v>
      </c>
      <c r="I100" s="14">
        <f t="shared" ca="1" si="69"/>
        <v>1.0205249199999999</v>
      </c>
      <c r="J100" s="13">
        <f t="shared" si="57"/>
        <v>0.05</v>
      </c>
      <c r="K100" s="33">
        <f t="shared" si="58"/>
        <v>44407</v>
      </c>
      <c r="L100" s="2">
        <f t="shared" si="59"/>
        <v>86</v>
      </c>
      <c r="M100" s="17">
        <f t="shared" si="60"/>
        <v>86</v>
      </c>
      <c r="N100" s="12">
        <f t="shared" si="61"/>
        <v>1.0167900059999999</v>
      </c>
      <c r="O100" s="12">
        <f t="shared" ca="1" si="62"/>
        <v>1.0376595399999999</v>
      </c>
      <c r="P100" s="17">
        <f t="shared" si="71"/>
        <v>0</v>
      </c>
      <c r="Q100" s="14">
        <f t="shared" ca="1" si="53"/>
        <v>564893.09999998996</v>
      </c>
      <c r="R100" s="21">
        <f t="shared" si="54"/>
        <v>0</v>
      </c>
      <c r="S100" s="14">
        <f t="shared" si="63"/>
        <v>0</v>
      </c>
      <c r="T100" s="4" t="str">
        <f t="shared" si="64"/>
        <v>J=</v>
      </c>
      <c r="U100" s="33">
        <f t="shared" si="65"/>
        <v>44770</v>
      </c>
      <c r="V100" s="4"/>
      <c r="W100" s="135"/>
      <c r="X100" s="136"/>
      <c r="Y100" s="138"/>
      <c r="Z100" s="139"/>
      <c r="AA100" s="138"/>
      <c r="AB100" s="143"/>
      <c r="AC100" s="144"/>
      <c r="AD100" s="138"/>
      <c r="AE100" s="135"/>
      <c r="AF100" s="141"/>
      <c r="AG100" s="145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3">
        <f t="shared" si="55"/>
        <v>44536</v>
      </c>
      <c r="B101" s="124">
        <f t="shared" ca="1" si="66"/>
        <v>15572461.544999991</v>
      </c>
      <c r="C101" s="7">
        <f t="shared" si="56"/>
        <v>15000000</v>
      </c>
      <c r="D101" s="96">
        <f t="shared" si="70"/>
        <v>44533</v>
      </c>
      <c r="E101" s="94">
        <f ca="1">IF(D101&lt;$B$1,VLOOKUP(D101,[1]DI!$A$4:$B$15000,2,FALSE),0)</f>
        <v>7.6499999999999999E-2</v>
      </c>
      <c r="F101" s="14">
        <f t="shared" ca="1" si="67"/>
        <v>1.0002925600000001</v>
      </c>
      <c r="G101" s="14">
        <f ca="1">(TRUNC(PRODUCT($F$12:$F100),16))</f>
        <v>1.0208234889021299</v>
      </c>
      <c r="H101" s="14">
        <f t="shared" si="68"/>
        <v>1</v>
      </c>
      <c r="I101" s="14">
        <f t="shared" ca="1" si="69"/>
        <v>1.0208234899999999</v>
      </c>
      <c r="J101" s="13">
        <f t="shared" si="57"/>
        <v>0.05</v>
      </c>
      <c r="K101" s="33">
        <f t="shared" si="58"/>
        <v>44407</v>
      </c>
      <c r="L101" s="2">
        <f t="shared" si="59"/>
        <v>87</v>
      </c>
      <c r="M101" s="17">
        <f t="shared" si="60"/>
        <v>87</v>
      </c>
      <c r="N101" s="12">
        <f t="shared" si="61"/>
        <v>1.0169868870000001</v>
      </c>
      <c r="O101" s="12">
        <f t="shared" ca="1" si="62"/>
        <v>1.0381641029999999</v>
      </c>
      <c r="P101" s="17">
        <f t="shared" si="71"/>
        <v>0</v>
      </c>
      <c r="Q101" s="14">
        <f t="shared" ca="1" si="53"/>
        <v>572461.54499999003</v>
      </c>
      <c r="R101" s="21">
        <f t="shared" si="54"/>
        <v>0</v>
      </c>
      <c r="S101" s="14">
        <f t="shared" si="63"/>
        <v>0</v>
      </c>
      <c r="T101" s="4" t="str">
        <f t="shared" si="64"/>
        <v>J=</v>
      </c>
      <c r="U101" s="33">
        <f t="shared" si="65"/>
        <v>44770</v>
      </c>
      <c r="V101" s="4"/>
      <c r="W101" s="135"/>
      <c r="X101" s="136"/>
      <c r="Y101" s="138"/>
      <c r="Z101" s="139"/>
      <c r="AA101" s="138"/>
      <c r="AB101" s="143"/>
      <c r="AC101" s="144"/>
      <c r="AD101" s="138"/>
      <c r="AE101" s="135"/>
      <c r="AF101" s="141"/>
      <c r="AG101" s="145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3">
        <f t="shared" si="55"/>
        <v>44537</v>
      </c>
      <c r="B102" s="124">
        <f t="shared" ca="1" si="66"/>
        <v>15580033.59</v>
      </c>
      <c r="C102" s="7">
        <f t="shared" si="56"/>
        <v>15000000</v>
      </c>
      <c r="D102" s="96">
        <f t="shared" si="70"/>
        <v>44536</v>
      </c>
      <c r="E102" s="94">
        <f ca="1">IF(D102&lt;$B$1,VLOOKUP(D102,[1]DI!$A$4:$B$15000,2,FALSE),0)</f>
        <v>7.6499999999999999E-2</v>
      </c>
      <c r="F102" s="14">
        <f t="shared" ca="1" si="67"/>
        <v>1.0002925600000001</v>
      </c>
      <c r="G102" s="14">
        <f ca="1">(TRUNC(PRODUCT($F$12:$F101),16))</f>
        <v>1.0211221410220399</v>
      </c>
      <c r="H102" s="14">
        <f t="shared" si="68"/>
        <v>1</v>
      </c>
      <c r="I102" s="14">
        <f t="shared" ca="1" si="69"/>
        <v>1.0211221399999999</v>
      </c>
      <c r="J102" s="13">
        <f t="shared" si="57"/>
        <v>0.05</v>
      </c>
      <c r="K102" s="33">
        <f t="shared" si="58"/>
        <v>44407</v>
      </c>
      <c r="L102" s="2">
        <f t="shared" si="59"/>
        <v>88</v>
      </c>
      <c r="M102" s="17">
        <f t="shared" si="60"/>
        <v>88</v>
      </c>
      <c r="N102" s="12">
        <f t="shared" si="61"/>
        <v>1.0171838070000001</v>
      </c>
      <c r="O102" s="12">
        <f t="shared" ca="1" si="62"/>
        <v>1.0386689060000001</v>
      </c>
      <c r="P102" s="17">
        <f t="shared" si="71"/>
        <v>0</v>
      </c>
      <c r="Q102" s="14">
        <f t="shared" ca="1" si="53"/>
        <v>580033.59</v>
      </c>
      <c r="R102" s="21">
        <f t="shared" si="54"/>
        <v>0</v>
      </c>
      <c r="S102" s="14">
        <f t="shared" si="63"/>
        <v>0</v>
      </c>
      <c r="T102" s="4" t="str">
        <f t="shared" si="64"/>
        <v>J=</v>
      </c>
      <c r="U102" s="33">
        <f t="shared" si="65"/>
        <v>44770</v>
      </c>
      <c r="V102" s="4"/>
      <c r="W102" s="135"/>
      <c r="X102" s="136"/>
      <c r="Y102" s="138"/>
      <c r="Z102" s="139"/>
      <c r="AA102" s="138"/>
      <c r="AB102" s="143"/>
      <c r="AC102" s="144"/>
      <c r="AD102" s="138"/>
      <c r="AE102" s="135"/>
      <c r="AF102" s="141"/>
      <c r="AG102" s="145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3">
        <f t="shared" si="55"/>
        <v>44538</v>
      </c>
      <c r="B103" s="124">
        <f t="shared" ca="1" si="66"/>
        <v>15587609.339999991</v>
      </c>
      <c r="C103" s="7">
        <f t="shared" si="56"/>
        <v>15000000</v>
      </c>
      <c r="D103" s="96">
        <f t="shared" si="70"/>
        <v>44537</v>
      </c>
      <c r="E103" s="94">
        <f ca="1">IF(D103&lt;$B$1,VLOOKUP(D103,[1]DI!$A$4:$B$15000,2,FALSE),0)</f>
        <v>7.6499999999999999E-2</v>
      </c>
      <c r="F103" s="14">
        <f t="shared" ca="1" si="67"/>
        <v>1.0002925600000001</v>
      </c>
      <c r="G103" s="14">
        <f ca="1">(TRUNC(PRODUCT($F$12:$F102),16))</f>
        <v>1.02142088051562</v>
      </c>
      <c r="H103" s="14">
        <f t="shared" si="68"/>
        <v>1</v>
      </c>
      <c r="I103" s="14">
        <f t="shared" ca="1" si="69"/>
        <v>1.02142088</v>
      </c>
      <c r="J103" s="13">
        <f t="shared" si="57"/>
        <v>0.05</v>
      </c>
      <c r="K103" s="33">
        <f t="shared" si="58"/>
        <v>44407</v>
      </c>
      <c r="L103" s="2">
        <f t="shared" si="59"/>
        <v>89</v>
      </c>
      <c r="M103" s="17">
        <f t="shared" si="60"/>
        <v>89</v>
      </c>
      <c r="N103" s="12">
        <f t="shared" si="61"/>
        <v>1.017380765</v>
      </c>
      <c r="O103" s="12">
        <f t="shared" ca="1" si="62"/>
        <v>1.039173956</v>
      </c>
      <c r="P103" s="17">
        <f t="shared" si="71"/>
        <v>0</v>
      </c>
      <c r="Q103" s="14">
        <f t="shared" ca="1" si="53"/>
        <v>587609.33999998996</v>
      </c>
      <c r="R103" s="21">
        <f t="shared" si="54"/>
        <v>0</v>
      </c>
      <c r="S103" s="14">
        <f t="shared" si="63"/>
        <v>0</v>
      </c>
      <c r="T103" s="4" t="str">
        <f t="shared" si="64"/>
        <v>J=</v>
      </c>
      <c r="U103" s="33">
        <f t="shared" si="65"/>
        <v>44770</v>
      </c>
      <c r="V103" s="4"/>
      <c r="W103" s="135"/>
      <c r="X103" s="136"/>
      <c r="Y103" s="138"/>
      <c r="Z103" s="139"/>
      <c r="AA103" s="138"/>
      <c r="AB103" s="143"/>
      <c r="AC103" s="144"/>
      <c r="AD103" s="138"/>
      <c r="AE103" s="135"/>
      <c r="AF103" s="141"/>
      <c r="AG103" s="145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3">
        <f t="shared" si="55"/>
        <v>44539</v>
      </c>
      <c r="B104" s="124">
        <f t="shared" ca="1" si="66"/>
        <v>15595188.824999999</v>
      </c>
      <c r="C104" s="7">
        <f t="shared" si="56"/>
        <v>15000000</v>
      </c>
      <c r="D104" s="96">
        <f t="shared" si="70"/>
        <v>44538</v>
      </c>
      <c r="E104" s="94">
        <f ca="1">IF(D104&lt;$B$1,VLOOKUP(D104,[1]DI!$A$4:$B$15000,2,FALSE),0)</f>
        <v>7.6499999999999999E-2</v>
      </c>
      <c r="F104" s="14">
        <f t="shared" ca="1" si="67"/>
        <v>1.0002925600000001</v>
      </c>
      <c r="G104" s="14">
        <f ca="1">(TRUNC(PRODUCT($F$12:$F103),16))</f>
        <v>1.0217197074084201</v>
      </c>
      <c r="H104" s="14">
        <f t="shared" si="68"/>
        <v>1</v>
      </c>
      <c r="I104" s="14">
        <f t="shared" ca="1" si="69"/>
        <v>1.0217197099999999</v>
      </c>
      <c r="J104" s="13">
        <f t="shared" si="57"/>
        <v>0.05</v>
      </c>
      <c r="K104" s="33">
        <f t="shared" si="58"/>
        <v>44407</v>
      </c>
      <c r="L104" s="2">
        <f t="shared" si="59"/>
        <v>90</v>
      </c>
      <c r="M104" s="17">
        <f t="shared" si="60"/>
        <v>90</v>
      </c>
      <c r="N104" s="12">
        <f t="shared" si="61"/>
        <v>1.0175777610000001</v>
      </c>
      <c r="O104" s="12">
        <f t="shared" ca="1" si="62"/>
        <v>1.039679255</v>
      </c>
      <c r="P104" s="17">
        <f t="shared" si="71"/>
        <v>0</v>
      </c>
      <c r="Q104" s="14">
        <f t="shared" ca="1" si="53"/>
        <v>595188.82499999995</v>
      </c>
      <c r="R104" s="21">
        <f t="shared" si="54"/>
        <v>0</v>
      </c>
      <c r="S104" s="14">
        <f t="shared" si="63"/>
        <v>0</v>
      </c>
      <c r="T104" s="4" t="str">
        <f t="shared" si="64"/>
        <v>J=</v>
      </c>
      <c r="U104" s="33">
        <f t="shared" si="65"/>
        <v>44770</v>
      </c>
      <c r="V104" s="11"/>
      <c r="W104" s="135"/>
      <c r="X104" s="136"/>
      <c r="Y104" s="138"/>
      <c r="Z104" s="139"/>
      <c r="AA104" s="138"/>
      <c r="AB104" s="143"/>
      <c r="AC104" s="144"/>
      <c r="AD104" s="138"/>
      <c r="AE104" s="135"/>
      <c r="AF104" s="141"/>
      <c r="AG104" s="145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3">
        <f t="shared" si="55"/>
        <v>44540</v>
      </c>
      <c r="B105" s="124">
        <f t="shared" ca="1" si="66"/>
        <v>15602771.864999991</v>
      </c>
      <c r="C105" s="7">
        <f t="shared" si="56"/>
        <v>15000000</v>
      </c>
      <c r="D105" s="96">
        <f t="shared" si="70"/>
        <v>44539</v>
      </c>
      <c r="E105" s="94">
        <f ca="1">IF(D105&lt;$B$1,VLOOKUP(D105,[1]DI!$A$4:$B$15000,2,FALSE),0)</f>
        <v>9.1499999999999998E-2</v>
      </c>
      <c r="F105" s="14">
        <f t="shared" ca="1" si="67"/>
        <v>1.00034749</v>
      </c>
      <c r="G105" s="14">
        <f ca="1">(TRUNC(PRODUCT($F$12:$F104),16))</f>
        <v>1.0220186217260201</v>
      </c>
      <c r="H105" s="14">
        <f t="shared" si="68"/>
        <v>1</v>
      </c>
      <c r="I105" s="14">
        <f t="shared" ca="1" si="69"/>
        <v>1.0220186200000001</v>
      </c>
      <c r="J105" s="13">
        <f t="shared" si="57"/>
        <v>0.05</v>
      </c>
      <c r="K105" s="33">
        <f t="shared" si="58"/>
        <v>44407</v>
      </c>
      <c r="L105" s="2">
        <f t="shared" si="59"/>
        <v>91</v>
      </c>
      <c r="M105" s="17">
        <f t="shared" si="60"/>
        <v>91</v>
      </c>
      <c r="N105" s="12">
        <f t="shared" si="61"/>
        <v>1.017774795</v>
      </c>
      <c r="O105" s="12">
        <f t="shared" ca="1" si="62"/>
        <v>1.0401847909999999</v>
      </c>
      <c r="P105" s="17">
        <f t="shared" si="71"/>
        <v>0</v>
      </c>
      <c r="Q105" s="14">
        <f t="shared" ca="1" si="53"/>
        <v>602771.86499998998</v>
      </c>
      <c r="R105" s="21">
        <f t="shared" si="54"/>
        <v>0</v>
      </c>
      <c r="S105" s="14">
        <f t="shared" si="63"/>
        <v>0</v>
      </c>
      <c r="T105" s="4" t="str">
        <f t="shared" si="64"/>
        <v>J=</v>
      </c>
      <c r="U105" s="33">
        <f t="shared" si="65"/>
        <v>44770</v>
      </c>
      <c r="V105" s="4"/>
      <c r="W105" s="135"/>
      <c r="X105" s="136"/>
      <c r="Y105" s="138"/>
      <c r="Z105" s="139"/>
      <c r="AA105" s="138"/>
      <c r="AB105" s="143"/>
      <c r="AC105" s="144"/>
      <c r="AD105" s="138"/>
      <c r="AE105" s="135"/>
      <c r="AF105" s="141"/>
      <c r="AG105" s="145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3">
        <f t="shared" si="55"/>
        <v>44543</v>
      </c>
      <c r="B106" s="124">
        <f t="shared" ca="1" si="66"/>
        <v>15611215.874999991</v>
      </c>
      <c r="C106" s="7">
        <f t="shared" si="56"/>
        <v>15000000</v>
      </c>
      <c r="D106" s="96">
        <f t="shared" si="70"/>
        <v>44540</v>
      </c>
      <c r="E106" s="94">
        <f ca="1">IF(D106&lt;$B$1,VLOOKUP(D106,[1]DI!$A$4:$B$15000,2,FALSE),0)</f>
        <v>9.1499999999999998E-2</v>
      </c>
      <c r="F106" s="14">
        <f t="shared" ca="1" si="67"/>
        <v>1.00034749</v>
      </c>
      <c r="G106" s="14">
        <f ca="1">(TRUNC(PRODUCT($F$12:$F105),16))</f>
        <v>1.0223737629768801</v>
      </c>
      <c r="H106" s="14">
        <f t="shared" si="68"/>
        <v>1</v>
      </c>
      <c r="I106" s="14">
        <f t="shared" ca="1" si="69"/>
        <v>1.02237376</v>
      </c>
      <c r="J106" s="13">
        <f t="shared" si="57"/>
        <v>0.05</v>
      </c>
      <c r="K106" s="33">
        <f t="shared" si="58"/>
        <v>44407</v>
      </c>
      <c r="L106" s="2">
        <f t="shared" si="59"/>
        <v>92</v>
      </c>
      <c r="M106" s="17">
        <f t="shared" si="60"/>
        <v>92</v>
      </c>
      <c r="N106" s="12">
        <f t="shared" si="61"/>
        <v>1.017971867</v>
      </c>
      <c r="O106" s="12">
        <f t="shared" ca="1" si="62"/>
        <v>1.0407477249999999</v>
      </c>
      <c r="P106" s="17">
        <f t="shared" si="71"/>
        <v>0</v>
      </c>
      <c r="Q106" s="14">
        <f t="shared" ca="1" si="53"/>
        <v>611215.87499998999</v>
      </c>
      <c r="R106" s="21">
        <f t="shared" si="54"/>
        <v>0</v>
      </c>
      <c r="S106" s="14">
        <f t="shared" si="63"/>
        <v>0</v>
      </c>
      <c r="T106" s="4" t="str">
        <f t="shared" si="64"/>
        <v>J=</v>
      </c>
      <c r="U106" s="33">
        <f t="shared" si="65"/>
        <v>44770</v>
      </c>
      <c r="V106" s="4"/>
      <c r="W106" s="135"/>
      <c r="X106" s="136"/>
      <c r="Y106" s="138"/>
      <c r="Z106" s="139"/>
      <c r="AA106" s="138"/>
      <c r="AB106" s="143"/>
      <c r="AC106" s="144"/>
      <c r="AD106" s="138"/>
      <c r="AE106" s="135"/>
      <c r="AF106" s="141"/>
      <c r="AG106" s="145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3">
        <f t="shared" si="55"/>
        <v>44544</v>
      </c>
      <c r="B107" s="124">
        <f t="shared" ca="1" si="66"/>
        <v>15619664.550000001</v>
      </c>
      <c r="C107" s="7">
        <f t="shared" si="56"/>
        <v>15000000</v>
      </c>
      <c r="D107" s="96">
        <f t="shared" si="70"/>
        <v>44543</v>
      </c>
      <c r="E107" s="94">
        <f ca="1">IF(D107&lt;$B$1,VLOOKUP(D107,[1]DI!$A$4:$B$15000,2,FALSE),0)</f>
        <v>9.1499999999999998E-2</v>
      </c>
      <c r="F107" s="14">
        <f t="shared" ca="1" si="67"/>
        <v>1.00034749</v>
      </c>
      <c r="G107" s="14">
        <f ca="1">(TRUNC(PRODUCT($F$12:$F106),16))</f>
        <v>1.0227290276357801</v>
      </c>
      <c r="H107" s="14">
        <f t="shared" si="68"/>
        <v>1</v>
      </c>
      <c r="I107" s="14">
        <f t="shared" ca="1" si="69"/>
        <v>1.02272903</v>
      </c>
      <c r="J107" s="13">
        <f t="shared" si="57"/>
        <v>0.05</v>
      </c>
      <c r="K107" s="33">
        <f t="shared" si="58"/>
        <v>44407</v>
      </c>
      <c r="L107" s="2">
        <f t="shared" si="59"/>
        <v>93</v>
      </c>
      <c r="M107" s="17">
        <f t="shared" si="60"/>
        <v>93</v>
      </c>
      <c r="N107" s="12">
        <f t="shared" si="61"/>
        <v>1.018168977</v>
      </c>
      <c r="O107" s="12">
        <f t="shared" ca="1" si="62"/>
        <v>1.0413109700000001</v>
      </c>
      <c r="P107" s="17">
        <f t="shared" si="71"/>
        <v>0</v>
      </c>
      <c r="Q107" s="14">
        <f t="shared" ca="1" si="53"/>
        <v>619664.55000000005</v>
      </c>
      <c r="R107" s="21">
        <f t="shared" si="54"/>
        <v>0</v>
      </c>
      <c r="S107" s="14">
        <f t="shared" si="63"/>
        <v>0</v>
      </c>
      <c r="T107" s="4" t="str">
        <f t="shared" si="64"/>
        <v>J=</v>
      </c>
      <c r="U107" s="33">
        <f t="shared" si="65"/>
        <v>44770</v>
      </c>
      <c r="V107" s="4"/>
      <c r="W107" s="135"/>
      <c r="X107" s="136"/>
      <c r="Y107" s="138"/>
      <c r="Z107" s="139"/>
      <c r="AA107" s="138"/>
      <c r="AB107" s="143"/>
      <c r="AC107" s="144"/>
      <c r="AD107" s="138"/>
      <c r="AE107" s="135"/>
      <c r="AF107" s="141"/>
      <c r="AG107" s="145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3">
        <f t="shared" si="55"/>
        <v>44545</v>
      </c>
      <c r="B108" s="124">
        <f t="shared" ca="1" si="66"/>
        <v>15628117.755000001</v>
      </c>
      <c r="C108" s="7">
        <f t="shared" si="56"/>
        <v>15000000</v>
      </c>
      <c r="D108" s="96">
        <f t="shared" si="70"/>
        <v>44544</v>
      </c>
      <c r="E108" s="94">
        <f ca="1">IF(D108&lt;$B$1,VLOOKUP(D108,[1]DI!$A$4:$B$15000,2,FALSE),0)</f>
        <v>9.1499999999999998E-2</v>
      </c>
      <c r="F108" s="14">
        <f t="shared" ca="1" si="67"/>
        <v>1.00034749</v>
      </c>
      <c r="G108" s="14">
        <f ca="1">(TRUNC(PRODUCT($F$12:$F107),16))</f>
        <v>1.0230844157455901</v>
      </c>
      <c r="H108" s="14">
        <f t="shared" si="68"/>
        <v>1</v>
      </c>
      <c r="I108" s="14">
        <f t="shared" ca="1" si="69"/>
        <v>1.02308442</v>
      </c>
      <c r="J108" s="13">
        <f t="shared" si="57"/>
        <v>0.05</v>
      </c>
      <c r="K108" s="33">
        <f t="shared" si="58"/>
        <v>44407</v>
      </c>
      <c r="L108" s="2">
        <f t="shared" si="59"/>
        <v>94</v>
      </c>
      <c r="M108" s="17">
        <f t="shared" si="60"/>
        <v>94</v>
      </c>
      <c r="N108" s="12">
        <f t="shared" si="61"/>
        <v>1.0183661260000001</v>
      </c>
      <c r="O108" s="12">
        <f t="shared" ca="1" si="62"/>
        <v>1.0418745170000001</v>
      </c>
      <c r="P108" s="17">
        <f t="shared" si="71"/>
        <v>0</v>
      </c>
      <c r="Q108" s="14">
        <f t="shared" ca="1" si="53"/>
        <v>628117.755</v>
      </c>
      <c r="R108" s="21">
        <f t="shared" si="54"/>
        <v>0</v>
      </c>
      <c r="S108" s="14">
        <f t="shared" si="63"/>
        <v>0</v>
      </c>
      <c r="T108" s="4" t="str">
        <f t="shared" si="64"/>
        <v>J=</v>
      </c>
      <c r="U108" s="33">
        <f t="shared" si="65"/>
        <v>44770</v>
      </c>
      <c r="V108" s="4"/>
      <c r="W108" s="135"/>
      <c r="X108" s="136"/>
      <c r="Y108" s="138"/>
      <c r="Z108" s="139"/>
      <c r="AA108" s="138"/>
      <c r="AB108" s="143"/>
      <c r="AC108" s="144"/>
      <c r="AD108" s="138"/>
      <c r="AE108" s="135"/>
      <c r="AF108" s="141"/>
      <c r="AG108" s="145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3">
        <f t="shared" si="55"/>
        <v>44546</v>
      </c>
      <c r="B109" s="124">
        <f t="shared" ca="1" si="66"/>
        <v>15636575.49</v>
      </c>
      <c r="C109" s="7">
        <f t="shared" si="56"/>
        <v>15000000</v>
      </c>
      <c r="D109" s="96">
        <f t="shared" si="70"/>
        <v>44545</v>
      </c>
      <c r="E109" s="94">
        <f ca="1">IF(D109&lt;$B$1,VLOOKUP(D109,[1]DI!$A$4:$B$15000,2,FALSE),0)</f>
        <v>9.1499999999999998E-2</v>
      </c>
      <c r="F109" s="14">
        <f t="shared" ca="1" si="67"/>
        <v>1.00034749</v>
      </c>
      <c r="G109" s="14">
        <f ca="1">(TRUNC(PRODUCT($F$12:$F108),16))</f>
        <v>1.0234399273492201</v>
      </c>
      <c r="H109" s="14">
        <f t="shared" si="68"/>
        <v>1</v>
      </c>
      <c r="I109" s="14">
        <f t="shared" ca="1" si="69"/>
        <v>1.0234399300000001</v>
      </c>
      <c r="J109" s="13">
        <f t="shared" si="57"/>
        <v>0.05</v>
      </c>
      <c r="K109" s="33">
        <f t="shared" si="58"/>
        <v>44407</v>
      </c>
      <c r="L109" s="2">
        <f t="shared" si="59"/>
        <v>95</v>
      </c>
      <c r="M109" s="17">
        <f t="shared" si="60"/>
        <v>95</v>
      </c>
      <c r="N109" s="12">
        <f t="shared" si="61"/>
        <v>1.018563313</v>
      </c>
      <c r="O109" s="12">
        <f t="shared" ca="1" si="62"/>
        <v>1.0424383660000001</v>
      </c>
      <c r="P109" s="17">
        <f t="shared" si="71"/>
        <v>0</v>
      </c>
      <c r="Q109" s="14">
        <f t="shared" ca="1" si="53"/>
        <v>636575.49</v>
      </c>
      <c r="R109" s="21">
        <f t="shared" si="54"/>
        <v>0</v>
      </c>
      <c r="S109" s="14">
        <f t="shared" si="63"/>
        <v>0</v>
      </c>
      <c r="T109" s="4" t="str">
        <f t="shared" si="64"/>
        <v>J=</v>
      </c>
      <c r="U109" s="33">
        <f t="shared" si="65"/>
        <v>44770</v>
      </c>
      <c r="V109" s="4"/>
      <c r="W109" s="135"/>
      <c r="X109" s="136"/>
      <c r="Y109" s="138"/>
      <c r="Z109" s="139"/>
      <c r="AA109" s="138"/>
      <c r="AB109" s="143"/>
      <c r="AC109" s="144"/>
      <c r="AD109" s="138"/>
      <c r="AE109" s="135"/>
      <c r="AF109" s="141"/>
      <c r="AG109" s="145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3">
        <f t="shared" si="55"/>
        <v>44547</v>
      </c>
      <c r="B110" s="124">
        <f t="shared" ca="1" si="66"/>
        <v>15645037.74</v>
      </c>
      <c r="C110" s="7">
        <f t="shared" si="56"/>
        <v>15000000</v>
      </c>
      <c r="D110" s="96">
        <f t="shared" si="70"/>
        <v>44546</v>
      </c>
      <c r="E110" s="94">
        <f ca="1">IF(D110&lt;$B$1,VLOOKUP(D110,[1]DI!$A$4:$B$15000,2,FALSE),0)</f>
        <v>9.1499999999999998E-2</v>
      </c>
      <c r="F110" s="14">
        <f t="shared" ca="1" si="67"/>
        <v>1.00034749</v>
      </c>
      <c r="G110" s="14">
        <f ca="1">(TRUNC(PRODUCT($F$12:$F109),16))</f>
        <v>1.02379556248958</v>
      </c>
      <c r="H110" s="14">
        <f t="shared" si="68"/>
        <v>1</v>
      </c>
      <c r="I110" s="14">
        <f t="shared" ca="1" si="69"/>
        <v>1.0237955599999999</v>
      </c>
      <c r="J110" s="13">
        <f t="shared" si="57"/>
        <v>0.05</v>
      </c>
      <c r="K110" s="33">
        <f t="shared" si="58"/>
        <v>44407</v>
      </c>
      <c r="L110" s="2">
        <f t="shared" si="59"/>
        <v>96</v>
      </c>
      <c r="M110" s="17">
        <f t="shared" si="60"/>
        <v>96</v>
      </c>
      <c r="N110" s="12">
        <f t="shared" si="61"/>
        <v>1.018760538</v>
      </c>
      <c r="O110" s="12">
        <f t="shared" ca="1" si="62"/>
        <v>1.043002516</v>
      </c>
      <c r="P110" s="17">
        <f t="shared" si="71"/>
        <v>0</v>
      </c>
      <c r="Q110" s="14">
        <f t="shared" ca="1" si="53"/>
        <v>645037.74</v>
      </c>
      <c r="R110" s="21">
        <f t="shared" si="54"/>
        <v>0</v>
      </c>
      <c r="S110" s="14">
        <f t="shared" si="63"/>
        <v>0</v>
      </c>
      <c r="T110" s="4" t="str">
        <f t="shared" si="64"/>
        <v>J=</v>
      </c>
      <c r="U110" s="33">
        <f t="shared" si="65"/>
        <v>44770</v>
      </c>
      <c r="V110" s="4"/>
      <c r="W110" s="135"/>
      <c r="X110" s="136"/>
      <c r="Y110" s="138"/>
      <c r="Z110" s="139"/>
      <c r="AA110" s="138"/>
      <c r="AB110" s="143"/>
      <c r="AC110" s="144"/>
      <c r="AD110" s="138"/>
      <c r="AE110" s="135"/>
      <c r="AF110" s="141"/>
      <c r="AG110" s="145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3">
        <f t="shared" si="55"/>
        <v>44550</v>
      </c>
      <c r="B111" s="124">
        <f t="shared" ca="1" si="66"/>
        <v>15653504.654999999</v>
      </c>
      <c r="C111" s="7">
        <f t="shared" si="56"/>
        <v>15000000</v>
      </c>
      <c r="D111" s="96">
        <f t="shared" si="70"/>
        <v>44547</v>
      </c>
      <c r="E111" s="94">
        <f ca="1">IF(D111&lt;$B$1,VLOOKUP(D111,[1]DI!$A$4:$B$15000,2,FALSE),0)</f>
        <v>9.1499999999999998E-2</v>
      </c>
      <c r="F111" s="14">
        <f t="shared" ca="1" si="67"/>
        <v>1.00034749</v>
      </c>
      <c r="G111" s="14">
        <f ca="1">(TRUNC(PRODUCT($F$12:$F110),16))</f>
        <v>1.0241513212095901</v>
      </c>
      <c r="H111" s="14">
        <f t="shared" si="68"/>
        <v>1</v>
      </c>
      <c r="I111" s="14">
        <f t="shared" ca="1" si="69"/>
        <v>1.0241513200000001</v>
      </c>
      <c r="J111" s="13">
        <f t="shared" si="57"/>
        <v>0.05</v>
      </c>
      <c r="K111" s="33">
        <f t="shared" si="58"/>
        <v>44407</v>
      </c>
      <c r="L111" s="2">
        <f t="shared" si="59"/>
        <v>97</v>
      </c>
      <c r="M111" s="17">
        <f t="shared" si="60"/>
        <v>97</v>
      </c>
      <c r="N111" s="12">
        <f t="shared" si="61"/>
        <v>1.018957801</v>
      </c>
      <c r="O111" s="12">
        <f t="shared" ca="1" si="62"/>
        <v>1.043566977</v>
      </c>
      <c r="P111" s="17">
        <f t="shared" si="71"/>
        <v>0</v>
      </c>
      <c r="Q111" s="14">
        <f t="shared" ca="1" si="53"/>
        <v>653504.65500000003</v>
      </c>
      <c r="R111" s="21">
        <f t="shared" si="54"/>
        <v>0</v>
      </c>
      <c r="S111" s="14">
        <f t="shared" si="63"/>
        <v>0</v>
      </c>
      <c r="T111" s="4" t="str">
        <f t="shared" si="64"/>
        <v>J=</v>
      </c>
      <c r="U111" s="33">
        <f t="shared" si="65"/>
        <v>44770</v>
      </c>
      <c r="V111" s="4"/>
      <c r="W111" s="135"/>
      <c r="X111" s="136"/>
      <c r="Y111" s="138"/>
      <c r="Z111" s="139"/>
      <c r="AA111" s="138"/>
      <c r="AB111" s="143"/>
      <c r="AC111" s="144"/>
      <c r="AD111" s="138"/>
      <c r="AE111" s="135"/>
      <c r="AF111" s="141"/>
      <c r="AG111" s="145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3">
        <f t="shared" si="55"/>
        <v>44551</v>
      </c>
      <c r="B112" s="124">
        <f t="shared" ca="1" si="66"/>
        <v>15661976.1</v>
      </c>
      <c r="C112" s="7">
        <f t="shared" si="56"/>
        <v>15000000</v>
      </c>
      <c r="D112" s="96">
        <f t="shared" si="70"/>
        <v>44550</v>
      </c>
      <c r="E112" s="94">
        <f ca="1">IF(D112&lt;$B$1,VLOOKUP(D112,[1]DI!$A$4:$B$15000,2,FALSE),0)</f>
        <v>9.1499999999999998E-2</v>
      </c>
      <c r="F112" s="14">
        <f t="shared" ca="1" si="67"/>
        <v>1.00034749</v>
      </c>
      <c r="G112" s="14">
        <f ca="1">(TRUNC(PRODUCT($F$12:$F111),16))</f>
        <v>1.02450720355219</v>
      </c>
      <c r="H112" s="14">
        <f t="shared" si="68"/>
        <v>1</v>
      </c>
      <c r="I112" s="14">
        <f t="shared" ca="1" si="69"/>
        <v>1.0245072</v>
      </c>
      <c r="J112" s="13">
        <f t="shared" si="57"/>
        <v>0.05</v>
      </c>
      <c r="K112" s="33">
        <f t="shared" si="58"/>
        <v>44407</v>
      </c>
      <c r="L112" s="2">
        <f t="shared" si="59"/>
        <v>98</v>
      </c>
      <c r="M112" s="17">
        <f t="shared" si="60"/>
        <v>98</v>
      </c>
      <c r="N112" s="12">
        <f t="shared" si="61"/>
        <v>1.019155102</v>
      </c>
      <c r="O112" s="12">
        <f t="shared" ca="1" si="62"/>
        <v>1.0441317400000001</v>
      </c>
      <c r="P112" s="17">
        <f t="shared" si="71"/>
        <v>0</v>
      </c>
      <c r="Q112" s="14">
        <f t="shared" ca="1" si="53"/>
        <v>661976.1</v>
      </c>
      <c r="R112" s="21">
        <f t="shared" si="54"/>
        <v>0</v>
      </c>
      <c r="S112" s="14">
        <f t="shared" si="63"/>
        <v>0</v>
      </c>
      <c r="T112" s="4" t="str">
        <f t="shared" si="64"/>
        <v>J=</v>
      </c>
      <c r="U112" s="33">
        <f t="shared" si="65"/>
        <v>44770</v>
      </c>
      <c r="V112" s="4"/>
      <c r="W112" s="135"/>
      <c r="X112" s="136"/>
      <c r="Y112" s="138"/>
      <c r="Z112" s="139"/>
      <c r="AA112" s="138"/>
      <c r="AB112" s="143"/>
      <c r="AC112" s="144"/>
      <c r="AD112" s="138"/>
      <c r="AE112" s="135"/>
      <c r="AF112" s="141"/>
      <c r="AG112" s="145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3">
        <f t="shared" si="55"/>
        <v>44552</v>
      </c>
      <c r="B113" s="124">
        <f t="shared" ca="1" si="66"/>
        <v>15670452.24</v>
      </c>
      <c r="C113" s="7">
        <f t="shared" si="56"/>
        <v>15000000</v>
      </c>
      <c r="D113" s="96">
        <f t="shared" si="70"/>
        <v>44551</v>
      </c>
      <c r="E113" s="94">
        <f ca="1">IF(D113&lt;$B$1,VLOOKUP(D113,[1]DI!$A$4:$B$15000,2,FALSE),0)</f>
        <v>9.1499999999999998E-2</v>
      </c>
      <c r="F113" s="14">
        <f t="shared" ca="1" si="67"/>
        <v>1.00034749</v>
      </c>
      <c r="G113" s="14">
        <f ca="1">(TRUNC(PRODUCT($F$12:$F112),16))</f>
        <v>1.02486320956035</v>
      </c>
      <c r="H113" s="14">
        <f t="shared" si="68"/>
        <v>1</v>
      </c>
      <c r="I113" s="14">
        <f t="shared" ca="1" si="69"/>
        <v>1.0248632099999999</v>
      </c>
      <c r="J113" s="13">
        <f t="shared" si="57"/>
        <v>0.05</v>
      </c>
      <c r="K113" s="33">
        <f t="shared" si="58"/>
        <v>44407</v>
      </c>
      <c r="L113" s="2">
        <f t="shared" si="59"/>
        <v>99</v>
      </c>
      <c r="M113" s="17">
        <f t="shared" si="60"/>
        <v>99</v>
      </c>
      <c r="N113" s="12">
        <f t="shared" si="61"/>
        <v>1.019352442</v>
      </c>
      <c r="O113" s="12">
        <f t="shared" ca="1" si="62"/>
        <v>1.0446968160000001</v>
      </c>
      <c r="P113" s="17">
        <f t="shared" si="71"/>
        <v>0</v>
      </c>
      <c r="Q113" s="14">
        <f t="shared" ca="1" si="53"/>
        <v>670452.24</v>
      </c>
      <c r="R113" s="21">
        <f t="shared" si="54"/>
        <v>0</v>
      </c>
      <c r="S113" s="14">
        <f t="shared" si="63"/>
        <v>0</v>
      </c>
      <c r="T113" s="4" t="str">
        <f t="shared" si="64"/>
        <v>J=</v>
      </c>
      <c r="U113" s="33">
        <f t="shared" si="65"/>
        <v>44770</v>
      </c>
      <c r="V113" s="4"/>
      <c r="W113" s="135"/>
      <c r="X113" s="136"/>
      <c r="Y113" s="138"/>
      <c r="Z113" s="139"/>
      <c r="AA113" s="138"/>
      <c r="AB113" s="143"/>
      <c r="AC113" s="144"/>
      <c r="AD113" s="138"/>
      <c r="AE113" s="135"/>
      <c r="AF113" s="141"/>
      <c r="AG113" s="145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3">
        <f t="shared" si="55"/>
        <v>44553</v>
      </c>
      <c r="B114" s="124">
        <f t="shared" ca="1" si="66"/>
        <v>15678932.89499999</v>
      </c>
      <c r="C114" s="7">
        <f t="shared" si="56"/>
        <v>15000000</v>
      </c>
      <c r="D114" s="96">
        <f t="shared" si="70"/>
        <v>44552</v>
      </c>
      <c r="E114" s="94">
        <f ca="1">IF(D114&lt;$B$1,VLOOKUP(D114,[1]DI!$A$4:$B$15000,2,FALSE),0)</f>
        <v>9.1499999999999998E-2</v>
      </c>
      <c r="F114" s="14">
        <f t="shared" ca="1" si="67"/>
        <v>1.00034749</v>
      </c>
      <c r="G114" s="14">
        <f ca="1">(TRUNC(PRODUCT($F$12:$F113),16))</f>
        <v>1.0252193392770399</v>
      </c>
      <c r="H114" s="14">
        <f t="shared" si="68"/>
        <v>1</v>
      </c>
      <c r="I114" s="14">
        <f t="shared" ca="1" si="69"/>
        <v>1.02521934</v>
      </c>
      <c r="J114" s="13">
        <f t="shared" si="57"/>
        <v>0.05</v>
      </c>
      <c r="K114" s="33">
        <f t="shared" si="58"/>
        <v>44407</v>
      </c>
      <c r="L114" s="2">
        <f t="shared" si="59"/>
        <v>100</v>
      </c>
      <c r="M114" s="17">
        <f t="shared" si="60"/>
        <v>100</v>
      </c>
      <c r="N114" s="12">
        <f t="shared" si="61"/>
        <v>1.0195498190000001</v>
      </c>
      <c r="O114" s="12">
        <f t="shared" ca="1" si="62"/>
        <v>1.0452621929999999</v>
      </c>
      <c r="P114" s="17">
        <f t="shared" si="71"/>
        <v>0</v>
      </c>
      <c r="Q114" s="14">
        <f t="shared" ca="1" si="53"/>
        <v>678932.89499999001</v>
      </c>
      <c r="R114" s="21">
        <f t="shared" si="54"/>
        <v>0</v>
      </c>
      <c r="S114" s="14">
        <f t="shared" si="63"/>
        <v>0</v>
      </c>
      <c r="T114" s="4" t="str">
        <f t="shared" si="64"/>
        <v>J=</v>
      </c>
      <c r="U114" s="33">
        <f t="shared" si="65"/>
        <v>44770</v>
      </c>
      <c r="V114" s="4"/>
      <c r="W114" s="135"/>
      <c r="X114" s="136"/>
      <c r="Y114" s="138"/>
      <c r="Z114" s="139"/>
      <c r="AA114" s="138"/>
      <c r="AB114" s="143"/>
      <c r="AC114" s="144"/>
      <c r="AD114" s="138"/>
      <c r="AE114" s="135"/>
      <c r="AF114" s="141"/>
      <c r="AG114" s="145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3">
        <f t="shared" si="55"/>
        <v>44554</v>
      </c>
      <c r="B115" s="124">
        <f t="shared" ca="1" si="66"/>
        <v>15687418.08</v>
      </c>
      <c r="C115" s="7">
        <f t="shared" si="56"/>
        <v>15000000</v>
      </c>
      <c r="D115" s="96">
        <f t="shared" si="70"/>
        <v>44553</v>
      </c>
      <c r="E115" s="94">
        <f ca="1">IF(D115&lt;$B$1,VLOOKUP(D115,[1]DI!$A$4:$B$15000,2,FALSE),0)</f>
        <v>9.1499999999999998E-2</v>
      </c>
      <c r="F115" s="14">
        <f t="shared" ca="1" si="67"/>
        <v>1.00034749</v>
      </c>
      <c r="G115" s="14">
        <f ca="1">(TRUNC(PRODUCT($F$12:$F114),16))</f>
        <v>1.0255755927452499</v>
      </c>
      <c r="H115" s="14">
        <f t="shared" si="68"/>
        <v>1</v>
      </c>
      <c r="I115" s="14">
        <f t="shared" ca="1" si="69"/>
        <v>1.0255755900000001</v>
      </c>
      <c r="J115" s="13">
        <f t="shared" si="57"/>
        <v>0.05</v>
      </c>
      <c r="K115" s="33">
        <f t="shared" si="58"/>
        <v>44407</v>
      </c>
      <c r="L115" s="2">
        <f t="shared" si="59"/>
        <v>101</v>
      </c>
      <c r="M115" s="17">
        <f t="shared" si="60"/>
        <v>101</v>
      </c>
      <c r="N115" s="12">
        <f t="shared" si="61"/>
        <v>1.0197472350000001</v>
      </c>
      <c r="O115" s="12">
        <f t="shared" ca="1" si="62"/>
        <v>1.045827872</v>
      </c>
      <c r="P115" s="17">
        <f t="shared" si="71"/>
        <v>0</v>
      </c>
      <c r="Q115" s="14">
        <f t="shared" ca="1" si="53"/>
        <v>687418.08</v>
      </c>
      <c r="R115" s="21">
        <f t="shared" si="54"/>
        <v>0</v>
      </c>
      <c r="S115" s="14">
        <f t="shared" si="63"/>
        <v>0</v>
      </c>
      <c r="T115" s="4" t="str">
        <f t="shared" si="64"/>
        <v>J=</v>
      </c>
      <c r="U115" s="33">
        <f t="shared" si="65"/>
        <v>44770</v>
      </c>
      <c r="V115" s="4"/>
      <c r="W115" s="135"/>
      <c r="X115" s="136"/>
      <c r="Y115" s="138"/>
      <c r="Z115" s="139"/>
      <c r="AA115" s="138"/>
      <c r="AB115" s="143"/>
      <c r="AC115" s="144"/>
      <c r="AD115" s="138"/>
      <c r="AE115" s="135"/>
      <c r="AF115" s="141"/>
      <c r="AG115" s="145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3">
        <f t="shared" si="55"/>
        <v>44557</v>
      </c>
      <c r="B116" s="124">
        <f t="shared" ca="1" si="66"/>
        <v>15695907.95999999</v>
      </c>
      <c r="C116" s="7">
        <f t="shared" si="56"/>
        <v>15000000</v>
      </c>
      <c r="D116" s="96">
        <f t="shared" si="70"/>
        <v>44554</v>
      </c>
      <c r="E116" s="94">
        <f ca="1">IF(D116&lt;$B$1,VLOOKUP(D116,[1]DI!$A$4:$B$15000,2,FALSE),0)</f>
        <v>9.1499999999999998E-2</v>
      </c>
      <c r="F116" s="14">
        <f t="shared" ca="1" si="67"/>
        <v>1.00034749</v>
      </c>
      <c r="G116" s="14">
        <f ca="1">(TRUNC(PRODUCT($F$12:$F115),16))</f>
        <v>1.0259319700079701</v>
      </c>
      <c r="H116" s="14">
        <f t="shared" si="68"/>
        <v>1</v>
      </c>
      <c r="I116" s="14">
        <f t="shared" ca="1" si="69"/>
        <v>1.02593197</v>
      </c>
      <c r="J116" s="13">
        <f t="shared" si="57"/>
        <v>0.05</v>
      </c>
      <c r="K116" s="33">
        <f t="shared" si="58"/>
        <v>44407</v>
      </c>
      <c r="L116" s="2">
        <f t="shared" si="59"/>
        <v>102</v>
      </c>
      <c r="M116" s="17">
        <f t="shared" si="60"/>
        <v>102</v>
      </c>
      <c r="N116" s="12">
        <f t="shared" si="61"/>
        <v>1.0199446889999999</v>
      </c>
      <c r="O116" s="12">
        <f t="shared" ca="1" si="62"/>
        <v>1.0463938639999999</v>
      </c>
      <c r="P116" s="17">
        <f t="shared" si="71"/>
        <v>0</v>
      </c>
      <c r="Q116" s="14">
        <f t="shared" ca="1" si="53"/>
        <v>695907.95999998995</v>
      </c>
      <c r="R116" s="21">
        <f t="shared" si="54"/>
        <v>0</v>
      </c>
      <c r="S116" s="14">
        <f t="shared" si="63"/>
        <v>0</v>
      </c>
      <c r="T116" s="4" t="str">
        <f t="shared" si="64"/>
        <v>J=</v>
      </c>
      <c r="U116" s="33">
        <f t="shared" si="65"/>
        <v>44770</v>
      </c>
      <c r="V116" s="4"/>
      <c r="W116" s="135"/>
      <c r="X116" s="136"/>
      <c r="Y116" s="138"/>
      <c r="Z116" s="139"/>
      <c r="AA116" s="138"/>
      <c r="AB116" s="143"/>
      <c r="AC116" s="144"/>
      <c r="AD116" s="138"/>
      <c r="AE116" s="135"/>
      <c r="AF116" s="141"/>
      <c r="AG116" s="145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3">
        <f t="shared" si="55"/>
        <v>44558</v>
      </c>
      <c r="B117" s="124">
        <f t="shared" ca="1" si="66"/>
        <v>15704402.38499999</v>
      </c>
      <c r="C117" s="7">
        <f t="shared" si="56"/>
        <v>15000000</v>
      </c>
      <c r="D117" s="96">
        <f t="shared" si="70"/>
        <v>44557</v>
      </c>
      <c r="E117" s="94">
        <f ca="1">IF(D117&lt;$B$1,VLOOKUP(D117,[1]DI!$A$4:$B$15000,2,FALSE),0)</f>
        <v>9.1499999999999998E-2</v>
      </c>
      <c r="F117" s="14">
        <f t="shared" ca="1" si="67"/>
        <v>1.00034749</v>
      </c>
      <c r="G117" s="14">
        <f ca="1">(TRUNC(PRODUCT($F$12:$F116),16))</f>
        <v>1.0262884711082301</v>
      </c>
      <c r="H117" s="14">
        <f t="shared" si="68"/>
        <v>1</v>
      </c>
      <c r="I117" s="14">
        <f t="shared" ca="1" si="69"/>
        <v>1.0262884699999999</v>
      </c>
      <c r="J117" s="13">
        <f t="shared" si="57"/>
        <v>0.05</v>
      </c>
      <c r="K117" s="33">
        <f t="shared" si="58"/>
        <v>44407</v>
      </c>
      <c r="L117" s="2">
        <f t="shared" si="59"/>
        <v>103</v>
      </c>
      <c r="M117" s="17">
        <f t="shared" si="60"/>
        <v>103</v>
      </c>
      <c r="N117" s="12">
        <f t="shared" si="61"/>
        <v>1.0201421820000001</v>
      </c>
      <c r="O117" s="12">
        <f t="shared" ca="1" si="62"/>
        <v>1.0469601589999999</v>
      </c>
      <c r="P117" s="17">
        <f t="shared" si="71"/>
        <v>0</v>
      </c>
      <c r="Q117" s="14">
        <f t="shared" ca="1" si="53"/>
        <v>704402.38499999</v>
      </c>
      <c r="R117" s="21">
        <f t="shared" si="54"/>
        <v>0</v>
      </c>
      <c r="S117" s="14">
        <f t="shared" si="63"/>
        <v>0</v>
      </c>
      <c r="T117" s="4" t="str">
        <f t="shared" si="64"/>
        <v>J=</v>
      </c>
      <c r="U117" s="33">
        <f t="shared" si="65"/>
        <v>44770</v>
      </c>
      <c r="V117" s="4"/>
      <c r="W117" s="135"/>
      <c r="X117" s="136"/>
      <c r="Y117" s="138"/>
      <c r="Z117" s="139"/>
      <c r="AA117" s="138"/>
      <c r="AB117" s="143"/>
      <c r="AC117" s="144"/>
      <c r="AD117" s="138"/>
      <c r="AE117" s="135"/>
      <c r="AF117" s="141"/>
      <c r="AG117" s="145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3">
        <f t="shared" si="55"/>
        <v>44559</v>
      </c>
      <c r="B118" s="124">
        <f t="shared" ca="1" si="66"/>
        <v>15712901.49</v>
      </c>
      <c r="C118" s="7">
        <f t="shared" si="56"/>
        <v>15000000</v>
      </c>
      <c r="D118" s="96">
        <f t="shared" si="70"/>
        <v>44558</v>
      </c>
      <c r="E118" s="94">
        <f ca="1">IF(D118&lt;$B$1,VLOOKUP(D118,[1]DI!$A$4:$B$15000,2,FALSE),0)</f>
        <v>9.1499999999999998E-2</v>
      </c>
      <c r="F118" s="14">
        <f t="shared" ca="1" si="67"/>
        <v>1.00034749</v>
      </c>
      <c r="G118" s="14">
        <f ca="1">(TRUNC(PRODUCT($F$12:$F117),16))</f>
        <v>1.0266450960890601</v>
      </c>
      <c r="H118" s="14">
        <f t="shared" si="68"/>
        <v>1</v>
      </c>
      <c r="I118" s="14">
        <f t="shared" ca="1" si="69"/>
        <v>1.0266451000000001</v>
      </c>
      <c r="J118" s="13">
        <f t="shared" si="57"/>
        <v>0.05</v>
      </c>
      <c r="K118" s="33">
        <f t="shared" si="58"/>
        <v>44407</v>
      </c>
      <c r="L118" s="2">
        <f t="shared" si="59"/>
        <v>104</v>
      </c>
      <c r="M118" s="17">
        <f t="shared" si="60"/>
        <v>104</v>
      </c>
      <c r="N118" s="12">
        <f t="shared" si="61"/>
        <v>1.020339712</v>
      </c>
      <c r="O118" s="12">
        <f t="shared" ca="1" si="62"/>
        <v>1.0475267660000001</v>
      </c>
      <c r="P118" s="17">
        <f t="shared" si="71"/>
        <v>0</v>
      </c>
      <c r="Q118" s="14">
        <f t="shared" ca="1" si="53"/>
        <v>712901.49</v>
      </c>
      <c r="R118" s="21">
        <f t="shared" si="54"/>
        <v>0</v>
      </c>
      <c r="S118" s="14">
        <f t="shared" si="63"/>
        <v>0</v>
      </c>
      <c r="T118" s="4" t="str">
        <f t="shared" si="64"/>
        <v>J=</v>
      </c>
      <c r="U118" s="33">
        <f t="shared" si="65"/>
        <v>44770</v>
      </c>
      <c r="V118" s="4"/>
      <c r="W118" s="135"/>
      <c r="X118" s="136"/>
      <c r="Y118" s="138"/>
      <c r="Z118" s="139"/>
      <c r="AA118" s="138"/>
      <c r="AB118" s="143"/>
      <c r="AC118" s="144"/>
      <c r="AD118" s="138"/>
      <c r="AE118" s="135"/>
      <c r="AF118" s="141"/>
      <c r="AG118" s="145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3">
        <f t="shared" si="55"/>
        <v>44560</v>
      </c>
      <c r="B119" s="124">
        <f t="shared" ca="1" si="66"/>
        <v>15721404.97499999</v>
      </c>
      <c r="C119" s="7">
        <f t="shared" si="56"/>
        <v>15000000</v>
      </c>
      <c r="D119" s="96">
        <f t="shared" si="70"/>
        <v>44559</v>
      </c>
      <c r="E119" s="94">
        <f ca="1">IF(D119&lt;$B$1,VLOOKUP(D119,[1]DI!$A$4:$B$15000,2,FALSE),0)</f>
        <v>9.1499999999999998E-2</v>
      </c>
      <c r="F119" s="14">
        <f t="shared" ca="1" si="67"/>
        <v>1.00034749</v>
      </c>
      <c r="G119" s="14">
        <f ca="1">(TRUNC(PRODUCT($F$12:$F118),16))</f>
        <v>1.0270018449934999</v>
      </c>
      <c r="H119" s="14">
        <f t="shared" si="68"/>
        <v>1</v>
      </c>
      <c r="I119" s="14">
        <f t="shared" ca="1" si="69"/>
        <v>1.0270018400000001</v>
      </c>
      <c r="J119" s="13">
        <f t="shared" si="57"/>
        <v>0.05</v>
      </c>
      <c r="K119" s="33">
        <f t="shared" si="58"/>
        <v>44407</v>
      </c>
      <c r="L119" s="2">
        <f t="shared" si="59"/>
        <v>105</v>
      </c>
      <c r="M119" s="17">
        <f t="shared" si="60"/>
        <v>105</v>
      </c>
      <c r="N119" s="12">
        <f t="shared" si="61"/>
        <v>1.020537281</v>
      </c>
      <c r="O119" s="12">
        <f t="shared" ca="1" si="62"/>
        <v>1.0480936649999999</v>
      </c>
      <c r="P119" s="17">
        <f t="shared" si="71"/>
        <v>0</v>
      </c>
      <c r="Q119" s="14">
        <f t="shared" ca="1" si="53"/>
        <v>721404.97499998996</v>
      </c>
      <c r="R119" s="21">
        <f t="shared" si="54"/>
        <v>0</v>
      </c>
      <c r="S119" s="14">
        <f t="shared" si="63"/>
        <v>0</v>
      </c>
      <c r="T119" s="4" t="str">
        <f t="shared" si="64"/>
        <v>J=</v>
      </c>
      <c r="U119" s="33">
        <f t="shared" si="65"/>
        <v>44770</v>
      </c>
      <c r="V119" s="4"/>
      <c r="W119" s="135"/>
      <c r="X119" s="136"/>
      <c r="Y119" s="138"/>
      <c r="Z119" s="139"/>
      <c r="AA119" s="138"/>
      <c r="AB119" s="143"/>
      <c r="AC119" s="144"/>
      <c r="AD119" s="138"/>
      <c r="AE119" s="135"/>
      <c r="AF119" s="141"/>
      <c r="AG119" s="14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3">
        <f t="shared" si="55"/>
        <v>44561</v>
      </c>
      <c r="B120" s="124">
        <f t="shared" ca="1" si="66"/>
        <v>15729913.335000001</v>
      </c>
      <c r="C120" s="7">
        <f t="shared" si="56"/>
        <v>15000000</v>
      </c>
      <c r="D120" s="96">
        <f t="shared" si="70"/>
        <v>44560</v>
      </c>
      <c r="E120" s="94">
        <f ca="1">IF(D120&lt;$B$1,VLOOKUP(D120,[1]DI!$A$4:$B$15000,2,FALSE),0)</f>
        <v>9.1499999999999998E-2</v>
      </c>
      <c r="F120" s="14">
        <f t="shared" ca="1" si="67"/>
        <v>1.00034749</v>
      </c>
      <c r="G120" s="14">
        <f ca="1">(TRUNC(PRODUCT($F$12:$F119),16))</f>
        <v>1.02735871786461</v>
      </c>
      <c r="H120" s="14">
        <f t="shared" si="68"/>
        <v>1</v>
      </c>
      <c r="I120" s="14">
        <f t="shared" ca="1" si="69"/>
        <v>1.0273587200000001</v>
      </c>
      <c r="J120" s="13">
        <f t="shared" si="57"/>
        <v>0.05</v>
      </c>
      <c r="K120" s="33">
        <f t="shared" si="58"/>
        <v>44407</v>
      </c>
      <c r="L120" s="2">
        <f t="shared" si="59"/>
        <v>106</v>
      </c>
      <c r="M120" s="17">
        <f t="shared" si="60"/>
        <v>106</v>
      </c>
      <c r="N120" s="12">
        <f t="shared" si="61"/>
        <v>1.0207348890000001</v>
      </c>
      <c r="O120" s="12">
        <f t="shared" ca="1" si="62"/>
        <v>1.048660889</v>
      </c>
      <c r="P120" s="17">
        <f t="shared" si="71"/>
        <v>0</v>
      </c>
      <c r="Q120" s="14">
        <f t="shared" ca="1" si="53"/>
        <v>729913.33499999996</v>
      </c>
      <c r="R120" s="21">
        <f t="shared" si="54"/>
        <v>0</v>
      </c>
      <c r="S120" s="14">
        <f t="shared" si="63"/>
        <v>0</v>
      </c>
      <c r="T120" s="4" t="str">
        <f t="shared" si="64"/>
        <v>J=</v>
      </c>
      <c r="U120" s="33">
        <f t="shared" si="65"/>
        <v>44770</v>
      </c>
      <c r="V120" s="4"/>
      <c r="W120" s="135"/>
      <c r="X120" s="136"/>
      <c r="Y120" s="138"/>
      <c r="Z120" s="139"/>
      <c r="AA120" s="138"/>
      <c r="AB120" s="143"/>
      <c r="AC120" s="144"/>
      <c r="AD120" s="138"/>
      <c r="AE120" s="135"/>
      <c r="AF120" s="141"/>
      <c r="AG120" s="14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3">
        <f t="shared" si="55"/>
        <v>44564</v>
      </c>
      <c r="B121" s="124">
        <f t="shared" ca="1" si="66"/>
        <v>15738426.059999989</v>
      </c>
      <c r="C121" s="7">
        <f t="shared" si="56"/>
        <v>15000000</v>
      </c>
      <c r="D121" s="96">
        <f t="shared" si="70"/>
        <v>44561</v>
      </c>
      <c r="E121" s="94">
        <f ca="1">IF(D121&lt;$B$1,VLOOKUP(D121,[1]DI!$A$4:$B$15000,2,FALSE),0)</f>
        <v>9.1499999999999998E-2</v>
      </c>
      <c r="F121" s="14">
        <f t="shared" ca="1" si="67"/>
        <v>1.00034749</v>
      </c>
      <c r="G121" s="14">
        <f ca="1">(TRUNC(PRODUCT($F$12:$F120),16))</f>
        <v>1.0277157147454801</v>
      </c>
      <c r="H121" s="14">
        <f t="shared" si="68"/>
        <v>1</v>
      </c>
      <c r="I121" s="14">
        <f t="shared" ca="1" si="69"/>
        <v>1.0277157100000001</v>
      </c>
      <c r="J121" s="13">
        <f t="shared" si="57"/>
        <v>0.05</v>
      </c>
      <c r="K121" s="33">
        <f t="shared" si="58"/>
        <v>44407</v>
      </c>
      <c r="L121" s="2">
        <f t="shared" si="59"/>
        <v>107</v>
      </c>
      <c r="M121" s="17">
        <f t="shared" si="60"/>
        <v>107</v>
      </c>
      <c r="N121" s="12">
        <f t="shared" si="61"/>
        <v>1.0209325339999999</v>
      </c>
      <c r="O121" s="12">
        <f t="shared" ca="1" si="62"/>
        <v>1.0492284039999999</v>
      </c>
      <c r="P121" s="17">
        <f t="shared" si="71"/>
        <v>0</v>
      </c>
      <c r="Q121" s="14">
        <f t="shared" ca="1" si="53"/>
        <v>738426.05999999004</v>
      </c>
      <c r="R121" s="21">
        <f t="shared" si="54"/>
        <v>0</v>
      </c>
      <c r="S121" s="14">
        <f t="shared" si="63"/>
        <v>0</v>
      </c>
      <c r="T121" s="4" t="str">
        <f t="shared" si="64"/>
        <v>J=</v>
      </c>
      <c r="U121" s="33">
        <f t="shared" si="65"/>
        <v>44770</v>
      </c>
      <c r="V121" s="4"/>
      <c r="W121" s="135"/>
      <c r="X121" s="136"/>
      <c r="Y121" s="138"/>
      <c r="Z121" s="139"/>
      <c r="AA121" s="138"/>
      <c r="AB121" s="143"/>
      <c r="AC121" s="144"/>
      <c r="AD121" s="138"/>
      <c r="AE121" s="135"/>
      <c r="AF121" s="141"/>
      <c r="AG121" s="14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3">
        <f t="shared" si="55"/>
        <v>44565</v>
      </c>
      <c r="B122" s="124">
        <f t="shared" ca="1" si="66"/>
        <v>15746943.645</v>
      </c>
      <c r="C122" s="7">
        <f t="shared" si="56"/>
        <v>15000000</v>
      </c>
      <c r="D122" s="96">
        <f t="shared" si="70"/>
        <v>44564</v>
      </c>
      <c r="E122" s="94">
        <f ca="1">IF(D122&lt;$B$1,VLOOKUP(D122,[1]DI!$A$4:$B$15000,2,FALSE),0)</f>
        <v>9.1499999999999998E-2</v>
      </c>
      <c r="F122" s="14">
        <f t="shared" ca="1" si="67"/>
        <v>1.00034749</v>
      </c>
      <c r="G122" s="14">
        <f ca="1">(TRUNC(PRODUCT($F$12:$F121),16))</f>
        <v>1.0280728356791999</v>
      </c>
      <c r="H122" s="14">
        <f t="shared" si="68"/>
        <v>1</v>
      </c>
      <c r="I122" s="14">
        <f t="shared" ca="1" si="69"/>
        <v>1.0280728400000001</v>
      </c>
      <c r="J122" s="13">
        <f t="shared" si="57"/>
        <v>0.05</v>
      </c>
      <c r="K122" s="33">
        <f t="shared" si="58"/>
        <v>44407</v>
      </c>
      <c r="L122" s="2">
        <f t="shared" si="59"/>
        <v>108</v>
      </c>
      <c r="M122" s="17">
        <f t="shared" si="60"/>
        <v>108</v>
      </c>
      <c r="N122" s="12">
        <f t="shared" si="61"/>
        <v>1.0211302179999999</v>
      </c>
      <c r="O122" s="12">
        <f t="shared" ca="1" si="62"/>
        <v>1.0497962430000001</v>
      </c>
      <c r="P122" s="17">
        <f t="shared" si="71"/>
        <v>0</v>
      </c>
      <c r="Q122" s="14">
        <f t="shared" ca="1" si="53"/>
        <v>746943.64500000002</v>
      </c>
      <c r="R122" s="21">
        <f t="shared" si="54"/>
        <v>0</v>
      </c>
      <c r="S122" s="14">
        <f t="shared" si="63"/>
        <v>0</v>
      </c>
      <c r="T122" s="4" t="str">
        <f t="shared" si="64"/>
        <v>J=</v>
      </c>
      <c r="U122" s="33">
        <f t="shared" si="65"/>
        <v>44770</v>
      </c>
      <c r="V122" s="4"/>
      <c r="W122" s="135"/>
      <c r="X122" s="136"/>
      <c r="Y122" s="138"/>
      <c r="Z122" s="139"/>
      <c r="AA122" s="138"/>
      <c r="AB122" s="143"/>
      <c r="AC122" s="144"/>
      <c r="AD122" s="138"/>
      <c r="AE122" s="135"/>
      <c r="AF122" s="141"/>
      <c r="AG122" s="14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3">
        <f t="shared" si="55"/>
        <v>44566</v>
      </c>
      <c r="B123" s="124">
        <f t="shared" ca="1" si="66"/>
        <v>15755465.625</v>
      </c>
      <c r="C123" s="7">
        <f t="shared" si="56"/>
        <v>15000000</v>
      </c>
      <c r="D123" s="96">
        <f t="shared" si="70"/>
        <v>44565</v>
      </c>
      <c r="E123" s="94">
        <f ca="1">IF(D123&lt;$B$1,VLOOKUP(D123,[1]DI!$A$4:$B$15000,2,FALSE),0)</f>
        <v>9.1499999999999998E-2</v>
      </c>
      <c r="F123" s="14">
        <f t="shared" ca="1" si="67"/>
        <v>1.00034749</v>
      </c>
      <c r="G123" s="14">
        <f ca="1">(TRUNC(PRODUCT($F$12:$F122),16))</f>
        <v>1.02843008070887</v>
      </c>
      <c r="H123" s="14">
        <f t="shared" si="68"/>
        <v>1</v>
      </c>
      <c r="I123" s="14">
        <f t="shared" ca="1" si="69"/>
        <v>1.0284300799999999</v>
      </c>
      <c r="J123" s="13">
        <f t="shared" si="57"/>
        <v>0.05</v>
      </c>
      <c r="K123" s="33">
        <f t="shared" si="58"/>
        <v>44407</v>
      </c>
      <c r="L123" s="2">
        <f t="shared" si="59"/>
        <v>109</v>
      </c>
      <c r="M123" s="17">
        <f t="shared" si="60"/>
        <v>109</v>
      </c>
      <c r="N123" s="12">
        <f t="shared" si="61"/>
        <v>1.0213279399999999</v>
      </c>
      <c r="O123" s="12">
        <f t="shared" ca="1" si="62"/>
        <v>1.050364375</v>
      </c>
      <c r="P123" s="17">
        <f t="shared" si="71"/>
        <v>0</v>
      </c>
      <c r="Q123" s="14">
        <f t="shared" ca="1" si="53"/>
        <v>755465.625</v>
      </c>
      <c r="R123" s="21">
        <f t="shared" si="54"/>
        <v>0</v>
      </c>
      <c r="S123" s="14">
        <f t="shared" si="63"/>
        <v>0</v>
      </c>
      <c r="T123" s="4" t="str">
        <f t="shared" si="64"/>
        <v>J=</v>
      </c>
      <c r="U123" s="33">
        <f t="shared" si="65"/>
        <v>44770</v>
      </c>
      <c r="V123" s="4"/>
      <c r="W123" s="135"/>
      <c r="X123" s="136"/>
      <c r="Y123" s="138"/>
      <c r="Z123" s="139"/>
      <c r="AA123" s="138"/>
      <c r="AB123" s="143"/>
      <c r="AC123" s="144"/>
      <c r="AD123" s="138"/>
      <c r="AE123" s="135"/>
      <c r="AF123" s="141"/>
      <c r="AG123" s="14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3">
        <f t="shared" si="55"/>
        <v>44567</v>
      </c>
      <c r="B124" s="124">
        <f t="shared" ca="1" si="66"/>
        <v>15763992.300000001</v>
      </c>
      <c r="C124" s="7">
        <f t="shared" si="56"/>
        <v>15000000</v>
      </c>
      <c r="D124" s="96">
        <f t="shared" si="70"/>
        <v>44566</v>
      </c>
      <c r="E124" s="94">
        <f ca="1">IF(D124&lt;$B$1,VLOOKUP(D124,[1]DI!$A$4:$B$15000,2,FALSE),0)</f>
        <v>9.1499999999999998E-2</v>
      </c>
      <c r="F124" s="14">
        <f t="shared" ca="1" si="67"/>
        <v>1.00034749</v>
      </c>
      <c r="G124" s="14">
        <f ca="1">(TRUNC(PRODUCT($F$12:$F123),16))</f>
        <v>1.0287874498776199</v>
      </c>
      <c r="H124" s="14">
        <f t="shared" si="68"/>
        <v>1</v>
      </c>
      <c r="I124" s="14">
        <f t="shared" ca="1" si="69"/>
        <v>1.02878745</v>
      </c>
      <c r="J124" s="13">
        <f t="shared" si="57"/>
        <v>0.05</v>
      </c>
      <c r="K124" s="33">
        <f t="shared" si="58"/>
        <v>44407</v>
      </c>
      <c r="L124" s="2">
        <f t="shared" si="59"/>
        <v>110</v>
      </c>
      <c r="M124" s="17">
        <f t="shared" si="60"/>
        <v>110</v>
      </c>
      <c r="N124" s="12">
        <f t="shared" si="61"/>
        <v>1.0215257</v>
      </c>
      <c r="O124" s="12">
        <f t="shared" ca="1" si="62"/>
        <v>1.0509328200000001</v>
      </c>
      <c r="P124" s="17">
        <f t="shared" si="71"/>
        <v>0</v>
      </c>
      <c r="Q124" s="14">
        <f t="shared" ca="1" si="53"/>
        <v>763992.3</v>
      </c>
      <c r="R124" s="21">
        <f t="shared" si="54"/>
        <v>0</v>
      </c>
      <c r="S124" s="14">
        <f t="shared" si="63"/>
        <v>0</v>
      </c>
      <c r="T124" s="4" t="str">
        <f t="shared" si="64"/>
        <v>J=</v>
      </c>
      <c r="U124" s="33">
        <f t="shared" si="65"/>
        <v>44770</v>
      </c>
      <c r="V124" s="4"/>
      <c r="W124" s="135"/>
      <c r="X124" s="136"/>
      <c r="Y124" s="138"/>
      <c r="Z124" s="139"/>
      <c r="AA124" s="138"/>
      <c r="AB124" s="143"/>
      <c r="AC124" s="144"/>
      <c r="AD124" s="138"/>
      <c r="AE124" s="135"/>
      <c r="AF124" s="141"/>
      <c r="AG124" s="14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3">
        <f t="shared" si="55"/>
        <v>44568</v>
      </c>
      <c r="B125" s="124">
        <f t="shared" ca="1" si="66"/>
        <v>15772523.51999999</v>
      </c>
      <c r="C125" s="7">
        <f t="shared" si="56"/>
        <v>15000000</v>
      </c>
      <c r="D125" s="96">
        <f t="shared" si="70"/>
        <v>44567</v>
      </c>
      <c r="E125" s="94">
        <f ca="1">IF(D125&lt;$B$1,VLOOKUP(D125,[1]DI!$A$4:$B$15000,2,FALSE),0)</f>
        <v>9.1499999999999998E-2</v>
      </c>
      <c r="F125" s="14">
        <f t="shared" ca="1" si="67"/>
        <v>1.00034749</v>
      </c>
      <c r="G125" s="14">
        <f ca="1">(TRUNC(PRODUCT($F$12:$F124),16))</f>
        <v>1.02914494322857</v>
      </c>
      <c r="H125" s="14">
        <f t="shared" si="68"/>
        <v>1</v>
      </c>
      <c r="I125" s="14">
        <f t="shared" ca="1" si="69"/>
        <v>1.0291449399999999</v>
      </c>
      <c r="J125" s="13">
        <f t="shared" si="57"/>
        <v>0.05</v>
      </c>
      <c r="K125" s="33">
        <f t="shared" si="58"/>
        <v>44407</v>
      </c>
      <c r="L125" s="2">
        <f t="shared" si="59"/>
        <v>111</v>
      </c>
      <c r="M125" s="17">
        <f t="shared" si="60"/>
        <v>111</v>
      </c>
      <c r="N125" s="12">
        <f t="shared" si="61"/>
        <v>1.0217234980000001</v>
      </c>
      <c r="O125" s="12">
        <f t="shared" ca="1" si="62"/>
        <v>1.0515015679999999</v>
      </c>
      <c r="P125" s="17">
        <f t="shared" si="71"/>
        <v>0</v>
      </c>
      <c r="Q125" s="14">
        <f t="shared" ca="1" si="53"/>
        <v>772523.51999999001</v>
      </c>
      <c r="R125" s="21">
        <f t="shared" si="54"/>
        <v>0</v>
      </c>
      <c r="S125" s="14">
        <f t="shared" si="63"/>
        <v>0</v>
      </c>
      <c r="T125" s="4" t="str">
        <f t="shared" si="64"/>
        <v>J=</v>
      </c>
      <c r="U125" s="33">
        <f t="shared" si="65"/>
        <v>44770</v>
      </c>
      <c r="V125" s="4"/>
      <c r="W125" s="135"/>
      <c r="X125" s="136"/>
      <c r="Y125" s="138"/>
      <c r="Z125" s="139"/>
      <c r="AA125" s="138"/>
      <c r="AB125" s="143"/>
      <c r="AC125" s="144"/>
      <c r="AD125" s="138"/>
      <c r="AE125" s="135"/>
      <c r="AF125" s="141"/>
      <c r="AG125" s="14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3">
        <f t="shared" si="55"/>
        <v>44571</v>
      </c>
      <c r="B126" s="124">
        <f t="shared" ca="1" si="66"/>
        <v>15781059.465</v>
      </c>
      <c r="C126" s="7">
        <f t="shared" si="56"/>
        <v>15000000</v>
      </c>
      <c r="D126" s="96">
        <f t="shared" si="70"/>
        <v>44568</v>
      </c>
      <c r="E126" s="94">
        <f ca="1">IF(D126&lt;$B$1,VLOOKUP(D126,[1]DI!$A$4:$B$15000,2,FALSE),0)</f>
        <v>9.1499999999999998E-2</v>
      </c>
      <c r="F126" s="14">
        <f t="shared" ca="1" si="67"/>
        <v>1.00034749</v>
      </c>
      <c r="G126" s="14">
        <f ca="1">(TRUNC(PRODUCT($F$12:$F125),16))</f>
        <v>1.0295025608049</v>
      </c>
      <c r="H126" s="14">
        <f t="shared" si="68"/>
        <v>1</v>
      </c>
      <c r="I126" s="14">
        <f t="shared" ca="1" si="69"/>
        <v>1.0295025600000001</v>
      </c>
      <c r="J126" s="13">
        <f t="shared" si="57"/>
        <v>0.05</v>
      </c>
      <c r="K126" s="33">
        <f t="shared" si="58"/>
        <v>44407</v>
      </c>
      <c r="L126" s="2">
        <f t="shared" si="59"/>
        <v>112</v>
      </c>
      <c r="M126" s="17">
        <f t="shared" si="60"/>
        <v>112</v>
      </c>
      <c r="N126" s="12">
        <f t="shared" si="61"/>
        <v>1.021921335</v>
      </c>
      <c r="O126" s="12">
        <f t="shared" ca="1" si="62"/>
        <v>1.0520706310000001</v>
      </c>
      <c r="P126" s="17">
        <f t="shared" si="71"/>
        <v>0</v>
      </c>
      <c r="Q126" s="14">
        <f t="shared" ca="1" si="53"/>
        <v>781059.46499999997</v>
      </c>
      <c r="R126" s="21">
        <f t="shared" si="54"/>
        <v>0</v>
      </c>
      <c r="S126" s="14">
        <f t="shared" si="63"/>
        <v>0</v>
      </c>
      <c r="T126" s="4" t="str">
        <f t="shared" si="64"/>
        <v>J=</v>
      </c>
      <c r="U126" s="33">
        <f t="shared" si="65"/>
        <v>44770</v>
      </c>
      <c r="V126" s="4"/>
      <c r="W126" s="135"/>
      <c r="X126" s="136"/>
      <c r="Y126" s="138"/>
      <c r="Z126" s="139"/>
      <c r="AA126" s="138"/>
      <c r="AB126" s="143"/>
      <c r="AC126" s="144"/>
      <c r="AD126" s="138"/>
      <c r="AE126" s="135"/>
      <c r="AF126" s="141"/>
      <c r="AG126" s="14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3">
        <f t="shared" si="55"/>
        <v>44572</v>
      </c>
      <c r="B127" s="124">
        <f t="shared" ca="1" si="66"/>
        <v>15789599.93999999</v>
      </c>
      <c r="C127" s="7">
        <f t="shared" si="56"/>
        <v>15000000</v>
      </c>
      <c r="D127" s="96">
        <f t="shared" si="70"/>
        <v>44571</v>
      </c>
      <c r="E127" s="94">
        <f ca="1">IF(D127&lt;$B$1,VLOOKUP(D127,[1]DI!$A$4:$B$15000,2,FALSE),0)</f>
        <v>9.1499999999999998E-2</v>
      </c>
      <c r="F127" s="14">
        <f t="shared" ca="1" si="67"/>
        <v>1.00034749</v>
      </c>
      <c r="G127" s="14">
        <f ca="1">(TRUNC(PRODUCT($F$12:$F126),16))</f>
        <v>1.0298603026497499</v>
      </c>
      <c r="H127" s="14">
        <f t="shared" si="68"/>
        <v>1</v>
      </c>
      <c r="I127" s="14">
        <f t="shared" ca="1" si="69"/>
        <v>1.0298603</v>
      </c>
      <c r="J127" s="13">
        <f t="shared" si="57"/>
        <v>0.05</v>
      </c>
      <c r="K127" s="33">
        <f t="shared" si="58"/>
        <v>44407</v>
      </c>
      <c r="L127" s="2">
        <f t="shared" si="59"/>
        <v>113</v>
      </c>
      <c r="M127" s="17">
        <f t="shared" si="60"/>
        <v>113</v>
      </c>
      <c r="N127" s="12">
        <f t="shared" si="61"/>
        <v>1.0221192100000001</v>
      </c>
      <c r="O127" s="12">
        <f t="shared" ca="1" si="62"/>
        <v>1.0526399959999999</v>
      </c>
      <c r="P127" s="17">
        <f t="shared" si="71"/>
        <v>0</v>
      </c>
      <c r="Q127" s="14">
        <f t="shared" ca="1" si="53"/>
        <v>789599.93999999005</v>
      </c>
      <c r="R127" s="21">
        <f t="shared" si="54"/>
        <v>0</v>
      </c>
      <c r="S127" s="14">
        <f t="shared" si="63"/>
        <v>0</v>
      </c>
      <c r="T127" s="4" t="str">
        <f t="shared" si="64"/>
        <v>J=</v>
      </c>
      <c r="U127" s="33">
        <f t="shared" si="65"/>
        <v>44770</v>
      </c>
      <c r="V127" s="4"/>
      <c r="W127" s="135"/>
      <c r="X127" s="136"/>
      <c r="Y127" s="138"/>
      <c r="Z127" s="139"/>
      <c r="AA127" s="138"/>
      <c r="AB127" s="143"/>
      <c r="AC127" s="144"/>
      <c r="AD127" s="138"/>
      <c r="AE127" s="135"/>
      <c r="AF127" s="141"/>
      <c r="AG127" s="14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3">
        <f t="shared" si="55"/>
        <v>44573</v>
      </c>
      <c r="B128" s="124">
        <f t="shared" ca="1" si="66"/>
        <v>15798145.15499999</v>
      </c>
      <c r="C128" s="7">
        <f t="shared" si="56"/>
        <v>15000000</v>
      </c>
      <c r="D128" s="96">
        <f t="shared" si="70"/>
        <v>44572</v>
      </c>
      <c r="E128" s="94">
        <f ca="1">IF(D128&lt;$B$1,VLOOKUP(D128,[1]DI!$A$4:$B$15000,2,FALSE),0)</f>
        <v>9.1499999999999998E-2</v>
      </c>
      <c r="F128" s="14">
        <f t="shared" ca="1" si="67"/>
        <v>1.00034749</v>
      </c>
      <c r="G128" s="14">
        <f ca="1">(TRUNC(PRODUCT($F$12:$F127),16))</f>
        <v>1.0302181688063199</v>
      </c>
      <c r="H128" s="14">
        <f t="shared" si="68"/>
        <v>1</v>
      </c>
      <c r="I128" s="14">
        <f t="shared" ca="1" si="69"/>
        <v>1.0302181699999999</v>
      </c>
      <c r="J128" s="13">
        <f t="shared" si="57"/>
        <v>0.05</v>
      </c>
      <c r="K128" s="33">
        <f t="shared" si="58"/>
        <v>44407</v>
      </c>
      <c r="L128" s="2">
        <f t="shared" si="59"/>
        <v>114</v>
      </c>
      <c r="M128" s="17">
        <f t="shared" si="60"/>
        <v>114</v>
      </c>
      <c r="N128" s="12">
        <f t="shared" si="61"/>
        <v>1.022317124</v>
      </c>
      <c r="O128" s="12">
        <f t="shared" ca="1" si="62"/>
        <v>1.0532096769999999</v>
      </c>
      <c r="P128" s="17">
        <f t="shared" si="71"/>
        <v>0</v>
      </c>
      <c r="Q128" s="14">
        <f t="shared" ca="1" si="53"/>
        <v>798145.15499999002</v>
      </c>
      <c r="R128" s="21">
        <f t="shared" si="54"/>
        <v>0</v>
      </c>
      <c r="S128" s="14">
        <f t="shared" si="63"/>
        <v>0</v>
      </c>
      <c r="T128" s="4" t="str">
        <f t="shared" si="64"/>
        <v>J=</v>
      </c>
      <c r="U128" s="33">
        <f t="shared" si="65"/>
        <v>44770</v>
      </c>
      <c r="V128" s="4"/>
      <c r="W128" s="135"/>
      <c r="X128" s="136"/>
      <c r="Y128" s="138"/>
      <c r="Z128" s="139"/>
      <c r="AA128" s="138"/>
      <c r="AB128" s="143"/>
      <c r="AC128" s="144"/>
      <c r="AD128" s="138"/>
      <c r="AE128" s="135"/>
      <c r="AF128" s="141"/>
      <c r="AG128" s="14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3">
        <f t="shared" si="55"/>
        <v>44574</v>
      </c>
      <c r="B129" s="124">
        <f t="shared" ca="1" si="66"/>
        <v>15806694.914999999</v>
      </c>
      <c r="C129" s="7">
        <f t="shared" si="56"/>
        <v>15000000</v>
      </c>
      <c r="D129" s="96">
        <f t="shared" si="70"/>
        <v>44573</v>
      </c>
      <c r="E129" s="94">
        <f ca="1">IF(D129&lt;$B$1,VLOOKUP(D129,[1]DI!$A$4:$B$15000,2,FALSE),0)</f>
        <v>9.1499999999999998E-2</v>
      </c>
      <c r="F129" s="14">
        <f t="shared" ca="1" si="67"/>
        <v>1.00034749</v>
      </c>
      <c r="G129" s="14">
        <f ca="1">(TRUNC(PRODUCT($F$12:$F128),16))</f>
        <v>1.0305761593178</v>
      </c>
      <c r="H129" s="14">
        <f t="shared" si="68"/>
        <v>1</v>
      </c>
      <c r="I129" s="14">
        <f t="shared" ca="1" si="69"/>
        <v>1.0305761600000001</v>
      </c>
      <c r="J129" s="13">
        <f t="shared" si="57"/>
        <v>0.05</v>
      </c>
      <c r="K129" s="33">
        <f t="shared" si="58"/>
        <v>44407</v>
      </c>
      <c r="L129" s="2">
        <f t="shared" si="59"/>
        <v>115</v>
      </c>
      <c r="M129" s="17">
        <f t="shared" si="60"/>
        <v>115</v>
      </c>
      <c r="N129" s="12">
        <f t="shared" si="61"/>
        <v>1.0225150759999999</v>
      </c>
      <c r="O129" s="12">
        <f t="shared" ca="1" si="62"/>
        <v>1.0537796610000001</v>
      </c>
      <c r="P129" s="17">
        <f t="shared" si="71"/>
        <v>0</v>
      </c>
      <c r="Q129" s="14">
        <f t="shared" ca="1" si="53"/>
        <v>806694.91500000004</v>
      </c>
      <c r="R129" s="21">
        <f t="shared" si="54"/>
        <v>0</v>
      </c>
      <c r="S129" s="14">
        <f t="shared" si="63"/>
        <v>0</v>
      </c>
      <c r="T129" s="4" t="str">
        <f t="shared" si="64"/>
        <v>J=</v>
      </c>
      <c r="U129" s="33">
        <f t="shared" si="65"/>
        <v>44770</v>
      </c>
      <c r="V129" s="4"/>
      <c r="W129" s="135"/>
      <c r="X129" s="136"/>
      <c r="Y129" s="138"/>
      <c r="Z129" s="139"/>
      <c r="AA129" s="138"/>
      <c r="AB129" s="143"/>
      <c r="AC129" s="144"/>
      <c r="AD129" s="138"/>
      <c r="AE129" s="135"/>
      <c r="AF129" s="141"/>
      <c r="AG129" s="14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3">
        <f t="shared" si="55"/>
        <v>44575</v>
      </c>
      <c r="B130" s="124">
        <f t="shared" ca="1" si="66"/>
        <v>15815249.220000001</v>
      </c>
      <c r="C130" s="7">
        <f t="shared" si="56"/>
        <v>15000000</v>
      </c>
      <c r="D130" s="96">
        <f t="shared" si="70"/>
        <v>44574</v>
      </c>
      <c r="E130" s="94">
        <f ca="1">IF(D130&lt;$B$1,VLOOKUP(D130,[1]DI!$A$4:$B$15000,2,FALSE),0)</f>
        <v>9.1499999999999998E-2</v>
      </c>
      <c r="F130" s="14">
        <f t="shared" ca="1" si="67"/>
        <v>1.00034749</v>
      </c>
      <c r="G130" s="14">
        <f ca="1">(TRUNC(PRODUCT($F$12:$F129),16))</f>
        <v>1.0309342742273999</v>
      </c>
      <c r="H130" s="14">
        <f t="shared" si="68"/>
        <v>1</v>
      </c>
      <c r="I130" s="14">
        <f t="shared" ca="1" si="69"/>
        <v>1.0309342699999999</v>
      </c>
      <c r="J130" s="13">
        <f t="shared" si="57"/>
        <v>0.05</v>
      </c>
      <c r="K130" s="33">
        <f t="shared" si="58"/>
        <v>44407</v>
      </c>
      <c r="L130" s="2">
        <f t="shared" si="59"/>
        <v>116</v>
      </c>
      <c r="M130" s="17">
        <f t="shared" si="60"/>
        <v>116</v>
      </c>
      <c r="N130" s="12">
        <f t="shared" si="61"/>
        <v>1.0227130659999999</v>
      </c>
      <c r="O130" s="12">
        <f t="shared" ca="1" si="62"/>
        <v>1.054349948</v>
      </c>
      <c r="P130" s="17">
        <f t="shared" si="71"/>
        <v>0</v>
      </c>
      <c r="Q130" s="14">
        <f t="shared" ca="1" si="53"/>
        <v>815249.22</v>
      </c>
      <c r="R130" s="21">
        <f t="shared" si="54"/>
        <v>0</v>
      </c>
      <c r="S130" s="14">
        <f t="shared" si="63"/>
        <v>0</v>
      </c>
      <c r="T130" s="4" t="str">
        <f t="shared" si="64"/>
        <v>J=</v>
      </c>
      <c r="U130" s="33">
        <f t="shared" si="65"/>
        <v>44770</v>
      </c>
      <c r="V130" s="4"/>
      <c r="W130" s="135"/>
      <c r="X130" s="136"/>
      <c r="Y130" s="138"/>
      <c r="Z130" s="139"/>
      <c r="AA130" s="138"/>
      <c r="AB130" s="143"/>
      <c r="AC130" s="144"/>
      <c r="AD130" s="138"/>
      <c r="AE130" s="135"/>
      <c r="AF130" s="141"/>
      <c r="AG130" s="14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3">
        <f t="shared" si="55"/>
        <v>44578</v>
      </c>
      <c r="B131" s="124">
        <f t="shared" ca="1" si="66"/>
        <v>15823808.25</v>
      </c>
      <c r="C131" s="7">
        <f t="shared" si="56"/>
        <v>15000000</v>
      </c>
      <c r="D131" s="96">
        <f t="shared" si="70"/>
        <v>44575</v>
      </c>
      <c r="E131" s="94">
        <f ca="1">IF(D131&lt;$B$1,VLOOKUP(D131,[1]DI!$A$4:$B$15000,2,FALSE),0)</f>
        <v>9.1499999999999998E-2</v>
      </c>
      <c r="F131" s="14">
        <f t="shared" ca="1" si="67"/>
        <v>1.00034749</v>
      </c>
      <c r="G131" s="14">
        <f ca="1">(TRUNC(PRODUCT($F$12:$F130),16))</f>
        <v>1.0312925135783499</v>
      </c>
      <c r="H131" s="14">
        <f t="shared" si="68"/>
        <v>1</v>
      </c>
      <c r="I131" s="14">
        <f t="shared" ca="1" si="69"/>
        <v>1.0312925100000001</v>
      </c>
      <c r="J131" s="13">
        <f t="shared" si="57"/>
        <v>0.05</v>
      </c>
      <c r="K131" s="33">
        <f t="shared" si="58"/>
        <v>44407</v>
      </c>
      <c r="L131" s="2">
        <f t="shared" si="59"/>
        <v>117</v>
      </c>
      <c r="M131" s="17">
        <f t="shared" si="60"/>
        <v>117</v>
      </c>
      <c r="N131" s="12">
        <f t="shared" si="61"/>
        <v>1.0229110939999999</v>
      </c>
      <c r="O131" s="12">
        <f t="shared" ca="1" si="62"/>
        <v>1.0549205500000001</v>
      </c>
      <c r="P131" s="17">
        <f t="shared" si="71"/>
        <v>0</v>
      </c>
      <c r="Q131" s="14">
        <f t="shared" ca="1" si="53"/>
        <v>823808.25</v>
      </c>
      <c r="R131" s="21">
        <f t="shared" si="54"/>
        <v>0</v>
      </c>
      <c r="S131" s="14">
        <f t="shared" si="63"/>
        <v>0</v>
      </c>
      <c r="T131" s="4" t="str">
        <f t="shared" si="64"/>
        <v>J=</v>
      </c>
      <c r="U131" s="33">
        <f t="shared" si="65"/>
        <v>44770</v>
      </c>
      <c r="V131" s="4"/>
      <c r="W131" s="135"/>
      <c r="X131" s="136"/>
      <c r="Y131" s="138"/>
      <c r="Z131" s="139"/>
      <c r="AA131" s="138"/>
      <c r="AB131" s="143"/>
      <c r="AC131" s="144"/>
      <c r="AD131" s="138"/>
      <c r="AE131" s="135"/>
      <c r="AF131" s="141"/>
      <c r="AG131" s="14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3">
        <f t="shared" si="55"/>
        <v>44579</v>
      </c>
      <c r="B132" s="124">
        <f t="shared" ca="1" si="66"/>
        <v>15832371.99</v>
      </c>
      <c r="C132" s="7">
        <f t="shared" si="56"/>
        <v>15000000</v>
      </c>
      <c r="D132" s="96">
        <f t="shared" si="70"/>
        <v>44578</v>
      </c>
      <c r="E132" s="94">
        <f ca="1">IF(D132&lt;$B$1,VLOOKUP(D132,[1]DI!$A$4:$B$15000,2,FALSE),0)</f>
        <v>9.1499999999999998E-2</v>
      </c>
      <c r="F132" s="14">
        <f t="shared" ca="1" si="67"/>
        <v>1.00034749</v>
      </c>
      <c r="G132" s="14">
        <f ca="1">(TRUNC(PRODUCT($F$12:$F131),16))</f>
        <v>1.0316508774138899</v>
      </c>
      <c r="H132" s="14">
        <f t="shared" si="68"/>
        <v>1</v>
      </c>
      <c r="I132" s="14">
        <f t="shared" ca="1" si="69"/>
        <v>1.0316508799999999</v>
      </c>
      <c r="J132" s="13">
        <f t="shared" si="57"/>
        <v>0.05</v>
      </c>
      <c r="K132" s="33">
        <f t="shared" si="58"/>
        <v>44407</v>
      </c>
      <c r="L132" s="2">
        <f t="shared" si="59"/>
        <v>118</v>
      </c>
      <c r="M132" s="17">
        <f t="shared" si="60"/>
        <v>118</v>
      </c>
      <c r="N132" s="12">
        <f t="shared" si="61"/>
        <v>1.023109161</v>
      </c>
      <c r="O132" s="12">
        <f t="shared" ca="1" si="62"/>
        <v>1.0554914660000001</v>
      </c>
      <c r="P132" s="17">
        <f t="shared" si="71"/>
        <v>0</v>
      </c>
      <c r="Q132" s="14">
        <f t="shared" ca="1" si="53"/>
        <v>832371.99</v>
      </c>
      <c r="R132" s="21">
        <f t="shared" si="54"/>
        <v>0</v>
      </c>
      <c r="S132" s="14">
        <f t="shared" si="63"/>
        <v>0</v>
      </c>
      <c r="T132" s="4" t="str">
        <f t="shared" si="64"/>
        <v>J=</v>
      </c>
      <c r="U132" s="33">
        <f t="shared" si="65"/>
        <v>44770</v>
      </c>
      <c r="V132" s="4"/>
      <c r="W132" s="135"/>
      <c r="X132" s="136"/>
      <c r="Y132" s="138"/>
      <c r="Z132" s="139"/>
      <c r="AA132" s="138"/>
      <c r="AB132" s="143"/>
      <c r="AC132" s="144"/>
      <c r="AD132" s="138"/>
      <c r="AE132" s="135"/>
      <c r="AF132" s="141"/>
      <c r="AG132" s="14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3">
        <f t="shared" si="55"/>
        <v>44580</v>
      </c>
      <c r="B133" s="124">
        <f t="shared" ca="1" si="66"/>
        <v>15840940.305</v>
      </c>
      <c r="C133" s="7">
        <f t="shared" si="56"/>
        <v>15000000</v>
      </c>
      <c r="D133" s="96">
        <f t="shared" si="70"/>
        <v>44579</v>
      </c>
      <c r="E133" s="94">
        <f ca="1">IF(D133&lt;$B$1,VLOOKUP(D133,[1]DI!$A$4:$B$15000,2,FALSE),0)</f>
        <v>9.1499999999999998E-2</v>
      </c>
      <c r="F133" s="14">
        <f t="shared" ca="1" si="67"/>
        <v>1.00034749</v>
      </c>
      <c r="G133" s="14">
        <f ca="1">(TRUNC(PRODUCT($F$12:$F132),16))</f>
        <v>1.03200936577729</v>
      </c>
      <c r="H133" s="14">
        <f t="shared" si="68"/>
        <v>1</v>
      </c>
      <c r="I133" s="14">
        <f t="shared" ca="1" si="69"/>
        <v>1.0320093699999999</v>
      </c>
      <c r="J133" s="13">
        <f t="shared" si="57"/>
        <v>0.05</v>
      </c>
      <c r="K133" s="33">
        <f t="shared" si="58"/>
        <v>44407</v>
      </c>
      <c r="L133" s="2">
        <f t="shared" si="59"/>
        <v>119</v>
      </c>
      <c r="M133" s="17">
        <f t="shared" si="60"/>
        <v>119</v>
      </c>
      <c r="N133" s="12">
        <f t="shared" si="61"/>
        <v>1.023307266</v>
      </c>
      <c r="O133" s="12">
        <f t="shared" ca="1" si="62"/>
        <v>1.0560626870000001</v>
      </c>
      <c r="P133" s="17">
        <f t="shared" si="71"/>
        <v>0</v>
      </c>
      <c r="Q133" s="14">
        <f t="shared" ca="1" si="53"/>
        <v>840940.30500000005</v>
      </c>
      <c r="R133" s="21">
        <f t="shared" si="54"/>
        <v>0</v>
      </c>
      <c r="S133" s="14">
        <f t="shared" si="63"/>
        <v>0</v>
      </c>
      <c r="T133" s="4" t="str">
        <f t="shared" si="64"/>
        <v>J=</v>
      </c>
      <c r="U133" s="33">
        <f t="shared" si="65"/>
        <v>44770</v>
      </c>
      <c r="V133" s="4"/>
      <c r="W133" s="135"/>
      <c r="X133" s="136"/>
      <c r="Y133" s="138"/>
      <c r="Z133" s="139"/>
      <c r="AA133" s="138"/>
      <c r="AB133" s="143"/>
      <c r="AC133" s="144"/>
      <c r="AD133" s="138"/>
      <c r="AE133" s="135"/>
      <c r="AF133" s="141"/>
      <c r="AG133" s="14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3">
        <f t="shared" si="55"/>
        <v>44581</v>
      </c>
      <c r="B134" s="124">
        <f t="shared" ca="1" si="66"/>
        <v>15849513.194999989</v>
      </c>
      <c r="C134" s="7">
        <f t="shared" si="56"/>
        <v>15000000</v>
      </c>
      <c r="D134" s="96">
        <f t="shared" si="70"/>
        <v>44580</v>
      </c>
      <c r="E134" s="94">
        <f ca="1">IF(D134&lt;$B$1,VLOOKUP(D134,[1]DI!$A$4:$B$15000,2,FALSE),0)</f>
        <v>9.1499999999999998E-2</v>
      </c>
      <c r="F134" s="14">
        <f t="shared" ca="1" si="67"/>
        <v>1.00034749</v>
      </c>
      <c r="G134" s="14">
        <f ca="1">(TRUNC(PRODUCT($F$12:$F133),16))</f>
        <v>1.0323679787118001</v>
      </c>
      <c r="H134" s="14">
        <f t="shared" si="68"/>
        <v>1</v>
      </c>
      <c r="I134" s="14">
        <f t="shared" ca="1" si="69"/>
        <v>1.0323679800000001</v>
      </c>
      <c r="J134" s="13">
        <f t="shared" si="57"/>
        <v>0.05</v>
      </c>
      <c r="K134" s="33">
        <f t="shared" si="58"/>
        <v>44407</v>
      </c>
      <c r="L134" s="2">
        <f t="shared" si="59"/>
        <v>120</v>
      </c>
      <c r="M134" s="17">
        <f t="shared" si="60"/>
        <v>120</v>
      </c>
      <c r="N134" s="12">
        <f t="shared" si="61"/>
        <v>1.0235054100000001</v>
      </c>
      <c r="O134" s="12">
        <f t="shared" ca="1" si="62"/>
        <v>1.0566342129999999</v>
      </c>
      <c r="P134" s="17">
        <f t="shared" si="71"/>
        <v>0</v>
      </c>
      <c r="Q134" s="14">
        <f t="shared" ca="1" si="53"/>
        <v>849513.19499999005</v>
      </c>
      <c r="R134" s="21">
        <f t="shared" si="54"/>
        <v>0</v>
      </c>
      <c r="S134" s="14">
        <f t="shared" si="63"/>
        <v>0</v>
      </c>
      <c r="T134" s="4" t="str">
        <f t="shared" si="64"/>
        <v>J=</v>
      </c>
      <c r="U134" s="33">
        <f t="shared" si="65"/>
        <v>44770</v>
      </c>
      <c r="V134" s="4"/>
      <c r="W134" s="135"/>
      <c r="X134" s="136"/>
      <c r="Y134" s="138"/>
      <c r="Z134" s="139"/>
      <c r="AA134" s="138"/>
      <c r="AB134" s="143"/>
      <c r="AC134" s="144"/>
      <c r="AD134" s="138"/>
      <c r="AE134" s="135"/>
      <c r="AF134" s="141"/>
      <c r="AG134" s="14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3">
        <f t="shared" si="55"/>
        <v>44582</v>
      </c>
      <c r="B135" s="124">
        <f t="shared" ca="1" si="66"/>
        <v>15858090.77999999</v>
      </c>
      <c r="C135" s="7">
        <f t="shared" si="56"/>
        <v>15000000</v>
      </c>
      <c r="D135" s="96">
        <f t="shared" si="70"/>
        <v>44581</v>
      </c>
      <c r="E135" s="94">
        <f ca="1">IF(D135&lt;$B$1,VLOOKUP(D135,[1]DI!$A$4:$B$15000,2,FALSE),0)</f>
        <v>9.1499999999999998E-2</v>
      </c>
      <c r="F135" s="14">
        <f t="shared" ca="1" si="67"/>
        <v>1.00034749</v>
      </c>
      <c r="G135" s="14">
        <f ca="1">(TRUNC(PRODUCT($F$12:$F134),16))</f>
        <v>1.0327267162607201</v>
      </c>
      <c r="H135" s="14">
        <f t="shared" si="68"/>
        <v>1</v>
      </c>
      <c r="I135" s="14">
        <f t="shared" ca="1" si="69"/>
        <v>1.0327267200000001</v>
      </c>
      <c r="J135" s="13">
        <f t="shared" si="57"/>
        <v>0.05</v>
      </c>
      <c r="K135" s="33">
        <f t="shared" si="58"/>
        <v>44407</v>
      </c>
      <c r="L135" s="2">
        <f t="shared" si="59"/>
        <v>121</v>
      </c>
      <c r="M135" s="17">
        <f t="shared" si="60"/>
        <v>121</v>
      </c>
      <c r="N135" s="12">
        <f t="shared" si="61"/>
        <v>1.0237035910000001</v>
      </c>
      <c r="O135" s="12">
        <f t="shared" ca="1" si="62"/>
        <v>1.057206052</v>
      </c>
      <c r="P135" s="17">
        <f t="shared" si="71"/>
        <v>0</v>
      </c>
      <c r="Q135" s="14">
        <f t="shared" ca="1" si="53"/>
        <v>858090.77999999002</v>
      </c>
      <c r="R135" s="21">
        <f t="shared" si="54"/>
        <v>0</v>
      </c>
      <c r="S135" s="14">
        <f t="shared" si="63"/>
        <v>0</v>
      </c>
      <c r="T135" s="4" t="str">
        <f t="shared" si="64"/>
        <v>J=</v>
      </c>
      <c r="U135" s="33">
        <f t="shared" si="65"/>
        <v>44770</v>
      </c>
      <c r="V135" s="4"/>
      <c r="W135" s="135"/>
      <c r="X135" s="136"/>
      <c r="Y135" s="138"/>
      <c r="Z135" s="139"/>
      <c r="AA135" s="138"/>
      <c r="AB135" s="143"/>
      <c r="AC135" s="144"/>
      <c r="AD135" s="138"/>
      <c r="AE135" s="135"/>
      <c r="AF135" s="141"/>
      <c r="AG135" s="14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3">
        <f t="shared" si="55"/>
        <v>44585</v>
      </c>
      <c r="B136" s="124">
        <f t="shared" ca="1" si="66"/>
        <v>15866672.955</v>
      </c>
      <c r="C136" s="7">
        <f t="shared" si="56"/>
        <v>15000000</v>
      </c>
      <c r="D136" s="96">
        <f t="shared" si="70"/>
        <v>44582</v>
      </c>
      <c r="E136" s="94">
        <f ca="1">IF(D136&lt;$B$1,VLOOKUP(D136,[1]DI!$A$4:$B$15000,2,FALSE),0)</f>
        <v>9.1499999999999998E-2</v>
      </c>
      <c r="F136" s="14">
        <f t="shared" ca="1" si="67"/>
        <v>1.00034749</v>
      </c>
      <c r="G136" s="14">
        <f ca="1">(TRUNC(PRODUCT($F$12:$F135),16))</f>
        <v>1.03308557846736</v>
      </c>
      <c r="H136" s="14">
        <f t="shared" si="68"/>
        <v>1</v>
      </c>
      <c r="I136" s="14">
        <f t="shared" ca="1" si="69"/>
        <v>1.0330855800000001</v>
      </c>
      <c r="J136" s="13">
        <f t="shared" si="57"/>
        <v>0.05</v>
      </c>
      <c r="K136" s="33">
        <f t="shared" si="58"/>
        <v>44407</v>
      </c>
      <c r="L136" s="2">
        <f t="shared" si="59"/>
        <v>122</v>
      </c>
      <c r="M136" s="17">
        <f t="shared" si="60"/>
        <v>122</v>
      </c>
      <c r="N136" s="12">
        <f t="shared" si="61"/>
        <v>1.0239018120000001</v>
      </c>
      <c r="O136" s="12">
        <f t="shared" ca="1" si="62"/>
        <v>1.057778197</v>
      </c>
      <c r="P136" s="17">
        <f t="shared" si="71"/>
        <v>0</v>
      </c>
      <c r="Q136" s="14">
        <f t="shared" ca="1" si="53"/>
        <v>866672.95499999996</v>
      </c>
      <c r="R136" s="21">
        <f t="shared" si="54"/>
        <v>0</v>
      </c>
      <c r="S136" s="14">
        <f t="shared" si="63"/>
        <v>0</v>
      </c>
      <c r="T136" s="4" t="str">
        <f t="shared" si="64"/>
        <v>J=</v>
      </c>
      <c r="U136" s="33">
        <f t="shared" si="65"/>
        <v>44770</v>
      </c>
      <c r="V136" s="4"/>
      <c r="W136" s="135"/>
      <c r="X136" s="136"/>
      <c r="Y136" s="138"/>
      <c r="Z136" s="139"/>
      <c r="AA136" s="138"/>
      <c r="AB136" s="143"/>
      <c r="AC136" s="144"/>
      <c r="AD136" s="138"/>
      <c r="AE136" s="135"/>
      <c r="AF136" s="141"/>
      <c r="AG136" s="14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3">
        <f t="shared" si="55"/>
        <v>44586</v>
      </c>
      <c r="B137" s="124">
        <f t="shared" ca="1" si="66"/>
        <v>15875259.84</v>
      </c>
      <c r="C137" s="7">
        <f t="shared" si="56"/>
        <v>15000000</v>
      </c>
      <c r="D137" s="96">
        <f t="shared" si="70"/>
        <v>44585</v>
      </c>
      <c r="E137" s="94">
        <f ca="1">IF(D137&lt;$B$1,VLOOKUP(D137,[1]DI!$A$4:$B$15000,2,FALSE),0)</f>
        <v>9.1499999999999998E-2</v>
      </c>
      <c r="F137" s="14">
        <f t="shared" ca="1" si="67"/>
        <v>1.00034749</v>
      </c>
      <c r="G137" s="14">
        <f ca="1">(TRUNC(PRODUCT($F$12:$F136),16))</f>
        <v>1.0334445653750199</v>
      </c>
      <c r="H137" s="14">
        <f t="shared" si="68"/>
        <v>1</v>
      </c>
      <c r="I137" s="14">
        <f t="shared" ca="1" si="69"/>
        <v>1.0334445699999999</v>
      </c>
      <c r="J137" s="13">
        <f t="shared" si="57"/>
        <v>0.05</v>
      </c>
      <c r="K137" s="33">
        <f t="shared" si="58"/>
        <v>44407</v>
      </c>
      <c r="L137" s="2">
        <f t="shared" si="59"/>
        <v>123</v>
      </c>
      <c r="M137" s="17">
        <f t="shared" si="60"/>
        <v>123</v>
      </c>
      <c r="N137" s="12">
        <f t="shared" si="61"/>
        <v>1.02410007</v>
      </c>
      <c r="O137" s="12">
        <f t="shared" ca="1" si="62"/>
        <v>1.058350656</v>
      </c>
      <c r="P137" s="17">
        <f t="shared" si="71"/>
        <v>0</v>
      </c>
      <c r="Q137" s="14">
        <f t="shared" ca="1" si="53"/>
        <v>875259.84</v>
      </c>
      <c r="R137" s="21">
        <f t="shared" si="54"/>
        <v>0</v>
      </c>
      <c r="S137" s="14">
        <f t="shared" si="63"/>
        <v>0</v>
      </c>
      <c r="T137" s="4" t="str">
        <f t="shared" si="64"/>
        <v>J=</v>
      </c>
      <c r="U137" s="33">
        <f t="shared" si="65"/>
        <v>44770</v>
      </c>
      <c r="V137" s="4"/>
      <c r="W137" s="135"/>
      <c r="X137" s="136"/>
      <c r="Y137" s="138"/>
      <c r="Z137" s="139"/>
      <c r="AA137" s="138"/>
      <c r="AB137" s="143"/>
      <c r="AC137" s="144"/>
      <c r="AD137" s="138"/>
      <c r="AE137" s="135"/>
      <c r="AF137" s="141"/>
      <c r="AG137" s="14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3">
        <f t="shared" si="55"/>
        <v>44587</v>
      </c>
      <c r="B138" s="124">
        <f t="shared" ca="1" si="66"/>
        <v>15883851.314999999</v>
      </c>
      <c r="C138" s="7">
        <f t="shared" si="56"/>
        <v>15000000</v>
      </c>
      <c r="D138" s="96">
        <f t="shared" si="70"/>
        <v>44586</v>
      </c>
      <c r="E138" s="94">
        <f ca="1">IF(D138&lt;$B$1,VLOOKUP(D138,[1]DI!$A$4:$B$15000,2,FALSE),0)</f>
        <v>9.1499999999999998E-2</v>
      </c>
      <c r="F138" s="14">
        <f t="shared" ca="1" si="67"/>
        <v>1.00034749</v>
      </c>
      <c r="G138" s="14">
        <f ca="1">(TRUNC(PRODUCT($F$12:$F137),16))</f>
        <v>1.03380367702704</v>
      </c>
      <c r="H138" s="14">
        <f t="shared" si="68"/>
        <v>1</v>
      </c>
      <c r="I138" s="14">
        <f t="shared" ca="1" si="69"/>
        <v>1.0338036799999999</v>
      </c>
      <c r="J138" s="13">
        <f t="shared" si="57"/>
        <v>0.05</v>
      </c>
      <c r="K138" s="33">
        <f t="shared" si="58"/>
        <v>44407</v>
      </c>
      <c r="L138" s="2">
        <f t="shared" si="59"/>
        <v>124</v>
      </c>
      <c r="M138" s="17">
        <f t="shared" si="60"/>
        <v>124</v>
      </c>
      <c r="N138" s="12">
        <f t="shared" si="61"/>
        <v>1.0242983670000001</v>
      </c>
      <c r="O138" s="12">
        <f t="shared" ca="1" si="62"/>
        <v>1.058923421</v>
      </c>
      <c r="P138" s="17">
        <f t="shared" si="71"/>
        <v>0</v>
      </c>
      <c r="Q138" s="14">
        <f t="shared" ca="1" si="53"/>
        <v>883851.31499999994</v>
      </c>
      <c r="R138" s="21">
        <f t="shared" si="54"/>
        <v>0</v>
      </c>
      <c r="S138" s="14">
        <f t="shared" si="63"/>
        <v>0</v>
      </c>
      <c r="T138" s="4" t="str">
        <f t="shared" si="64"/>
        <v>J=</v>
      </c>
      <c r="U138" s="33">
        <f t="shared" si="65"/>
        <v>44770</v>
      </c>
      <c r="V138" s="4"/>
      <c r="W138" s="135"/>
      <c r="X138" s="136"/>
      <c r="Y138" s="138"/>
      <c r="Z138" s="139"/>
      <c r="AA138" s="138"/>
      <c r="AB138" s="143"/>
      <c r="AC138" s="144"/>
      <c r="AD138" s="138"/>
      <c r="AE138" s="135"/>
      <c r="AF138" s="141"/>
      <c r="AG138" s="14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3">
        <f t="shared" si="55"/>
        <v>44588</v>
      </c>
      <c r="B139" s="124">
        <f t="shared" ca="1" si="66"/>
        <v>15892447.380000001</v>
      </c>
      <c r="C139" s="7">
        <f t="shared" si="56"/>
        <v>15000000</v>
      </c>
      <c r="D139" s="96">
        <f t="shared" si="70"/>
        <v>44587</v>
      </c>
      <c r="E139" s="94">
        <f ca="1">IF(D139&lt;$B$1,VLOOKUP(D139,[1]DI!$A$4:$B$15000,2,FALSE),0)</f>
        <v>9.1499999999999998E-2</v>
      </c>
      <c r="F139" s="14">
        <f t="shared" ca="1" si="67"/>
        <v>1.00034749</v>
      </c>
      <c r="G139" s="14">
        <f ca="1">(TRUNC(PRODUCT($F$12:$F138),16))</f>
        <v>1.03416291346677</v>
      </c>
      <c r="H139" s="14">
        <f t="shared" si="68"/>
        <v>1</v>
      </c>
      <c r="I139" s="14">
        <f t="shared" ca="1" si="69"/>
        <v>1.03416291</v>
      </c>
      <c r="J139" s="13">
        <f t="shared" si="57"/>
        <v>0.05</v>
      </c>
      <c r="K139" s="33">
        <f t="shared" si="58"/>
        <v>44407</v>
      </c>
      <c r="L139" s="2">
        <f t="shared" si="59"/>
        <v>125</v>
      </c>
      <c r="M139" s="17">
        <f t="shared" si="60"/>
        <v>125</v>
      </c>
      <c r="N139" s="12">
        <f t="shared" si="61"/>
        <v>1.0244967030000001</v>
      </c>
      <c r="O139" s="12">
        <f t="shared" ca="1" si="62"/>
        <v>1.0594964920000001</v>
      </c>
      <c r="P139" s="17">
        <f t="shared" si="71"/>
        <v>0</v>
      </c>
      <c r="Q139" s="14">
        <f t="shared" ca="1" si="53"/>
        <v>892447.38</v>
      </c>
      <c r="R139" s="21">
        <f t="shared" si="54"/>
        <v>0</v>
      </c>
      <c r="S139" s="14">
        <f t="shared" si="63"/>
        <v>0</v>
      </c>
      <c r="T139" s="4" t="str">
        <f t="shared" si="64"/>
        <v>J=</v>
      </c>
      <c r="U139" s="33">
        <f t="shared" si="65"/>
        <v>44770</v>
      </c>
      <c r="V139" s="4"/>
      <c r="W139" s="135"/>
      <c r="X139" s="136"/>
      <c r="Y139" s="138"/>
      <c r="Z139" s="139"/>
      <c r="AA139" s="138"/>
      <c r="AB139" s="143"/>
      <c r="AC139" s="144"/>
      <c r="AD139" s="138"/>
      <c r="AE139" s="135"/>
      <c r="AF139" s="141"/>
      <c r="AG139" s="14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3">
        <f t="shared" si="55"/>
        <v>44589</v>
      </c>
      <c r="B140" s="124">
        <f t="shared" ca="1" si="66"/>
        <v>15901048.154999999</v>
      </c>
      <c r="C140" s="7">
        <f t="shared" si="56"/>
        <v>15000000</v>
      </c>
      <c r="D140" s="96">
        <f t="shared" si="70"/>
        <v>44588</v>
      </c>
      <c r="E140" s="94">
        <f ca="1">IF(D140&lt;$B$1,VLOOKUP(D140,[1]DI!$A$4:$B$15000,2,FALSE),0)</f>
        <v>9.1499999999999998E-2</v>
      </c>
      <c r="F140" s="14">
        <f t="shared" ca="1" si="67"/>
        <v>1.00034749</v>
      </c>
      <c r="G140" s="14">
        <f ca="1">(TRUNC(PRODUCT($F$12:$F139),16))</f>
        <v>1.03452227473757</v>
      </c>
      <c r="H140" s="14">
        <f t="shared" si="68"/>
        <v>1</v>
      </c>
      <c r="I140" s="14">
        <f t="shared" ca="1" si="69"/>
        <v>1.0345222700000001</v>
      </c>
      <c r="J140" s="13">
        <f t="shared" si="57"/>
        <v>0.05</v>
      </c>
      <c r="K140" s="33">
        <f t="shared" si="58"/>
        <v>44407</v>
      </c>
      <c r="L140" s="2">
        <f t="shared" si="59"/>
        <v>126</v>
      </c>
      <c r="M140" s="17">
        <f t="shared" si="60"/>
        <v>126</v>
      </c>
      <c r="N140" s="12">
        <f t="shared" si="61"/>
        <v>1.0246950770000001</v>
      </c>
      <c r="O140" s="12">
        <f t="shared" ca="1" si="62"/>
        <v>1.0600698770000001</v>
      </c>
      <c r="P140" s="17">
        <f t="shared" si="71"/>
        <v>0</v>
      </c>
      <c r="Q140" s="14">
        <f t="shared" ref="Q140:Q203" ca="1" si="72">TRUNC(((O140-1)*C140),8)</f>
        <v>901048.15500000003</v>
      </c>
      <c r="R140" s="21">
        <f t="shared" ref="R140:R203" si="73">IF($P140&gt;0,VLOOKUP($P140,$W$12:$AC$150,7),0)</f>
        <v>0</v>
      </c>
      <c r="S140" s="14">
        <f t="shared" si="63"/>
        <v>0</v>
      </c>
      <c r="T140" s="4" t="str">
        <f t="shared" si="64"/>
        <v>J=</v>
      </c>
      <c r="U140" s="33">
        <f t="shared" si="65"/>
        <v>44770</v>
      </c>
      <c r="V140" s="4"/>
      <c r="W140" s="135"/>
      <c r="X140" s="136"/>
      <c r="Y140" s="138"/>
      <c r="Z140" s="139"/>
      <c r="AA140" s="138"/>
      <c r="AB140" s="143"/>
      <c r="AC140" s="144"/>
      <c r="AD140" s="138"/>
      <c r="AE140" s="135"/>
      <c r="AF140" s="141"/>
      <c r="AG140" s="14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3">
        <f t="shared" ref="A141:A204" si="74">WORKDAY($A140,1,$W$166:$W$544)</f>
        <v>44592</v>
      </c>
      <c r="B141" s="124">
        <f t="shared" ca="1" si="66"/>
        <v>15909653.67</v>
      </c>
      <c r="C141" s="7">
        <f t="shared" ref="C141:C204" si="75">(C140-S140)</f>
        <v>15000000</v>
      </c>
      <c r="D141" s="96">
        <f t="shared" si="70"/>
        <v>44589</v>
      </c>
      <c r="E141" s="94">
        <f ca="1">IF(D141&lt;$B$1,VLOOKUP(D141,[1]DI!$A$4:$B$15000,2,FALSE),0)</f>
        <v>9.1499999999999998E-2</v>
      </c>
      <c r="F141" s="14">
        <f t="shared" ca="1" si="67"/>
        <v>1.00034749</v>
      </c>
      <c r="G141" s="14">
        <f ca="1">(TRUNC(PRODUCT($F$12:$F140),16))</f>
        <v>1.03488176088282</v>
      </c>
      <c r="H141" s="14">
        <f t="shared" si="68"/>
        <v>1</v>
      </c>
      <c r="I141" s="14">
        <f t="shared" ca="1" si="69"/>
        <v>1.03488176</v>
      </c>
      <c r="J141" s="13">
        <f t="shared" ref="J141:J204" si="76">J140</f>
        <v>0.05</v>
      </c>
      <c r="K141" s="33">
        <f t="shared" ref="K141:K204" si="77">IF(P140&gt;0,VLOOKUP(P140,W$12:AG$150,2),K140)</f>
        <v>44407</v>
      </c>
      <c r="L141" s="2">
        <f t="shared" ref="L141:L204" si="78">IF(A141&gt;K141,IF(NETWORKDAYS(K141,A141,$W$160:$W$544)-1=0,1,NETWORKDAYS(K141,A141,$W$160:$W$544)-1),0)</f>
        <v>127</v>
      </c>
      <c r="M141" s="17">
        <f t="shared" ref="M141:M204" si="79">IF(AND(L141=1,L140=1),1,IF(L141&gt;0,IF(L141=L140,L141+1,L141),0))</f>
        <v>127</v>
      </c>
      <c r="N141" s="12">
        <f t="shared" ref="N141:N204" si="80">ROUND((J141+1)^(M141/252),9)</f>
        <v>1.0248934890000001</v>
      </c>
      <c r="O141" s="12">
        <f t="shared" ref="O141:O204" ca="1" si="81">ROUND(I141*N141,9)</f>
        <v>1.0606435780000001</v>
      </c>
      <c r="P141" s="17">
        <f t="shared" si="71"/>
        <v>0</v>
      </c>
      <c r="Q141" s="14">
        <f t="shared" ca="1" si="72"/>
        <v>909653.67</v>
      </c>
      <c r="R141" s="21">
        <f t="shared" si="73"/>
        <v>0</v>
      </c>
      <c r="S141" s="14">
        <f t="shared" ref="S141:S204" si="82">IF(R141&gt;0,TRUNC(R141*C141,8),0)</f>
        <v>0</v>
      </c>
      <c r="T141" s="4" t="str">
        <f t="shared" ref="T141:T204" si="83">IF(P140&gt;0,VLOOKUP(P140,W$12:AG$150,10),T140)</f>
        <v>J=</v>
      </c>
      <c r="U141" s="33">
        <f t="shared" ref="U141:U204" si="84">IF(P140&gt;0,VLOOKUP(P140,W$12:AG$150,11),U140)</f>
        <v>44770</v>
      </c>
      <c r="V141" s="4"/>
      <c r="W141" s="135"/>
      <c r="X141" s="136"/>
      <c r="Y141" s="138"/>
      <c r="Z141" s="139"/>
      <c r="AA141" s="138"/>
      <c r="AB141" s="143"/>
      <c r="AC141" s="144"/>
      <c r="AD141" s="138"/>
      <c r="AE141" s="135"/>
      <c r="AF141" s="141"/>
      <c r="AG141" s="14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3">
        <f t="shared" si="74"/>
        <v>44593</v>
      </c>
      <c r="B142" s="124">
        <f t="shared" ref="B142:B205" ca="1" si="85">IF(A142&lt;=TODAY(),C142+Q142,IF(AND(A142&gt;TODAY(),A142&lt;=$B$1),IF(VLOOKUP(TODAY(),$A$10:$E$5000,4,FALSE)=0,"n.d",C142+Q142),"n.d"))</f>
        <v>15918263.74499999</v>
      </c>
      <c r="C142" s="7">
        <f t="shared" si="75"/>
        <v>15000000</v>
      </c>
      <c r="D142" s="96">
        <f t="shared" si="70"/>
        <v>44592</v>
      </c>
      <c r="E142" s="94">
        <f ca="1">IF(D142&lt;$B$1,VLOOKUP(D142,[1]DI!$A$4:$B$15000,2,FALSE),0)</f>
        <v>9.1499999999999998E-2</v>
      </c>
      <c r="F142" s="14">
        <f t="shared" ref="F142:F205" ca="1" si="86">ROUND(((1+E142)^(1/252)),8)</f>
        <v>1.00034749</v>
      </c>
      <c r="G142" s="14">
        <f ca="1">(TRUNC(PRODUCT($F$12:$F141),16))</f>
        <v>1.0352413719459099</v>
      </c>
      <c r="H142" s="14">
        <f t="shared" ref="H142:H205" si="87">IF(P141&gt;0,G141,H141)</f>
        <v>1</v>
      </c>
      <c r="I142" s="14">
        <f t="shared" ref="I142:I205" ca="1" si="88">ROUND(G142/H142,8)</f>
        <v>1.03524137</v>
      </c>
      <c r="J142" s="13">
        <f t="shared" si="76"/>
        <v>0.05</v>
      </c>
      <c r="K142" s="33">
        <f t="shared" si="77"/>
        <v>44407</v>
      </c>
      <c r="L142" s="2">
        <f t="shared" si="78"/>
        <v>128</v>
      </c>
      <c r="M142" s="17">
        <f t="shared" si="79"/>
        <v>128</v>
      </c>
      <c r="N142" s="12">
        <f t="shared" si="80"/>
        <v>1.025091939</v>
      </c>
      <c r="O142" s="12">
        <f t="shared" ca="1" si="81"/>
        <v>1.0612175829999999</v>
      </c>
      <c r="P142" s="17">
        <f t="shared" si="71"/>
        <v>0</v>
      </c>
      <c r="Q142" s="14">
        <f t="shared" ca="1" si="72"/>
        <v>918263.74499998998</v>
      </c>
      <c r="R142" s="21">
        <f t="shared" si="73"/>
        <v>0</v>
      </c>
      <c r="S142" s="14">
        <f t="shared" si="82"/>
        <v>0</v>
      </c>
      <c r="T142" s="4" t="str">
        <f t="shared" si="83"/>
        <v>J=</v>
      </c>
      <c r="U142" s="33">
        <f t="shared" si="84"/>
        <v>44770</v>
      </c>
      <c r="V142" s="3"/>
      <c r="W142" s="135"/>
      <c r="X142" s="136"/>
      <c r="Y142" s="138"/>
      <c r="Z142" s="139"/>
      <c r="AA142" s="138"/>
      <c r="AB142" s="143"/>
      <c r="AC142" s="144"/>
      <c r="AD142" s="138"/>
      <c r="AE142" s="135"/>
      <c r="AF142" s="141"/>
      <c r="AG142" s="14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3">
        <f t="shared" si="74"/>
        <v>44594</v>
      </c>
      <c r="B143" s="124">
        <f t="shared" ca="1" si="85"/>
        <v>15926878.59</v>
      </c>
      <c r="C143" s="7">
        <f t="shared" si="75"/>
        <v>15000000</v>
      </c>
      <c r="D143" s="96">
        <f t="shared" ref="D143:D206" si="89">WORKDAY($A143,-1,$W$160:$W$544)</f>
        <v>44593</v>
      </c>
      <c r="E143" s="94">
        <f ca="1">IF(D143&lt;$B$1,VLOOKUP(D143,[1]DI!$A$4:$B$15000,2,FALSE),0)</f>
        <v>9.1499999999999998E-2</v>
      </c>
      <c r="F143" s="14">
        <f t="shared" ca="1" si="86"/>
        <v>1.00034749</v>
      </c>
      <c r="G143" s="14">
        <f ca="1">(TRUNC(PRODUCT($F$12:$F142),16))</f>
        <v>1.0356011079702501</v>
      </c>
      <c r="H143" s="14">
        <f t="shared" si="87"/>
        <v>1</v>
      </c>
      <c r="I143" s="14">
        <f t="shared" ca="1" si="88"/>
        <v>1.03560111</v>
      </c>
      <c r="J143" s="13">
        <f t="shared" si="76"/>
        <v>0.05</v>
      </c>
      <c r="K143" s="33">
        <f t="shared" si="77"/>
        <v>44407</v>
      </c>
      <c r="L143" s="2">
        <f t="shared" si="78"/>
        <v>129</v>
      </c>
      <c r="M143" s="17">
        <f t="shared" si="79"/>
        <v>129</v>
      </c>
      <c r="N143" s="12">
        <f t="shared" si="80"/>
        <v>1.025290429</v>
      </c>
      <c r="O143" s="12">
        <f t="shared" ca="1" si="81"/>
        <v>1.0617919060000001</v>
      </c>
      <c r="P143" s="17">
        <f t="shared" ref="P143:P206" si="90">IF(VLOOKUP(A143,X$12:AE$150,8)=VLOOKUP(A142,X$12:AE$150,8),0,VLOOKUP(A143,X$12:AE$150,8))</f>
        <v>0</v>
      </c>
      <c r="Q143" s="14">
        <f t="shared" ca="1" si="72"/>
        <v>926878.59</v>
      </c>
      <c r="R143" s="21">
        <f t="shared" si="73"/>
        <v>0</v>
      </c>
      <c r="S143" s="14">
        <f t="shared" si="82"/>
        <v>0</v>
      </c>
      <c r="T143" s="4" t="str">
        <f t="shared" si="83"/>
        <v>J=</v>
      </c>
      <c r="U143" s="33">
        <f t="shared" si="84"/>
        <v>44770</v>
      </c>
      <c r="V143" s="3"/>
      <c r="W143" s="135"/>
      <c r="X143" s="136"/>
      <c r="Y143" s="138"/>
      <c r="Z143" s="139"/>
      <c r="AA143" s="138"/>
      <c r="AB143" s="143"/>
      <c r="AC143" s="144"/>
      <c r="AD143" s="138"/>
      <c r="AE143" s="135"/>
      <c r="AF143" s="141"/>
      <c r="AG143" s="14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3">
        <f t="shared" si="74"/>
        <v>44595</v>
      </c>
      <c r="B144" s="124">
        <f t="shared" ca="1" si="85"/>
        <v>15935498.00999999</v>
      </c>
      <c r="C144" s="7">
        <f t="shared" si="75"/>
        <v>15000000</v>
      </c>
      <c r="D144" s="96">
        <f t="shared" si="89"/>
        <v>44594</v>
      </c>
      <c r="E144" s="94">
        <f ca="1">IF(D144&lt;$B$1,VLOOKUP(D144,[1]DI!$A$4:$B$15000,2,FALSE),0)</f>
        <v>9.1499999999999998E-2</v>
      </c>
      <c r="F144" s="14">
        <f t="shared" ca="1" si="86"/>
        <v>1.00034749</v>
      </c>
      <c r="G144" s="14">
        <f ca="1">(TRUNC(PRODUCT($F$12:$F143),16))</f>
        <v>1.0359609689992499</v>
      </c>
      <c r="H144" s="14">
        <f t="shared" si="87"/>
        <v>1</v>
      </c>
      <c r="I144" s="14">
        <f t="shared" ca="1" si="88"/>
        <v>1.0359609700000001</v>
      </c>
      <c r="J144" s="13">
        <f t="shared" si="76"/>
        <v>0.05</v>
      </c>
      <c r="K144" s="33">
        <f t="shared" si="77"/>
        <v>44407</v>
      </c>
      <c r="L144" s="2">
        <f t="shared" si="78"/>
        <v>130</v>
      </c>
      <c r="M144" s="17">
        <f t="shared" si="79"/>
        <v>130</v>
      </c>
      <c r="N144" s="12">
        <f t="shared" si="80"/>
        <v>1.025488956</v>
      </c>
      <c r="O144" s="12">
        <f t="shared" ca="1" si="81"/>
        <v>1.0623665339999999</v>
      </c>
      <c r="P144" s="17">
        <f t="shared" si="90"/>
        <v>0</v>
      </c>
      <c r="Q144" s="14">
        <f t="shared" ca="1" si="72"/>
        <v>935498.00999999</v>
      </c>
      <c r="R144" s="21">
        <f t="shared" si="73"/>
        <v>0</v>
      </c>
      <c r="S144" s="14">
        <f t="shared" si="82"/>
        <v>0</v>
      </c>
      <c r="T144" s="4" t="str">
        <f t="shared" si="83"/>
        <v>J=</v>
      </c>
      <c r="U144" s="33">
        <f t="shared" si="84"/>
        <v>44770</v>
      </c>
      <c r="V144" s="3"/>
      <c r="W144" s="135"/>
      <c r="X144" s="136"/>
      <c r="Y144" s="138"/>
      <c r="Z144" s="139"/>
      <c r="AA144" s="138"/>
      <c r="AB144" s="143"/>
      <c r="AC144" s="144"/>
      <c r="AD144" s="138"/>
      <c r="AE144" s="135"/>
      <c r="AF144" s="141"/>
      <c r="AG144" s="14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3">
        <f t="shared" si="74"/>
        <v>44596</v>
      </c>
      <c r="B145" s="124">
        <f t="shared" ca="1" si="85"/>
        <v>15944122.154999999</v>
      </c>
      <c r="C145" s="7">
        <f t="shared" si="75"/>
        <v>15000000</v>
      </c>
      <c r="D145" s="96">
        <f t="shared" si="89"/>
        <v>44595</v>
      </c>
      <c r="E145" s="94">
        <f ca="1">IF(D145&lt;$B$1,VLOOKUP(D145,[1]DI!$A$4:$B$15000,2,FALSE),0)</f>
        <v>0.1065</v>
      </c>
      <c r="F145" s="14">
        <f t="shared" ca="1" si="86"/>
        <v>1.00040168</v>
      </c>
      <c r="G145" s="14">
        <f ca="1">(TRUNC(PRODUCT($F$12:$F144),16))</f>
        <v>1.0363209550763699</v>
      </c>
      <c r="H145" s="14">
        <f t="shared" si="87"/>
        <v>1</v>
      </c>
      <c r="I145" s="14">
        <f t="shared" ca="1" si="88"/>
        <v>1.0363209600000001</v>
      </c>
      <c r="J145" s="13">
        <f t="shared" si="76"/>
        <v>0.05</v>
      </c>
      <c r="K145" s="33">
        <f t="shared" si="77"/>
        <v>44407</v>
      </c>
      <c r="L145" s="2">
        <f t="shared" si="78"/>
        <v>131</v>
      </c>
      <c r="M145" s="17">
        <f t="shared" si="79"/>
        <v>131</v>
      </c>
      <c r="N145" s="12">
        <f t="shared" si="80"/>
        <v>1.0256875219999999</v>
      </c>
      <c r="O145" s="12">
        <f t="shared" ca="1" si="81"/>
        <v>1.0629414770000001</v>
      </c>
      <c r="P145" s="17">
        <f t="shared" si="90"/>
        <v>0</v>
      </c>
      <c r="Q145" s="14">
        <f t="shared" ca="1" si="72"/>
        <v>944122.15500000003</v>
      </c>
      <c r="R145" s="21">
        <f t="shared" si="73"/>
        <v>0</v>
      </c>
      <c r="S145" s="14">
        <f t="shared" si="82"/>
        <v>0</v>
      </c>
      <c r="T145" s="4" t="str">
        <f t="shared" si="83"/>
        <v>J=</v>
      </c>
      <c r="U145" s="33">
        <f t="shared" si="84"/>
        <v>44770</v>
      </c>
      <c r="V145" s="3"/>
      <c r="W145" s="135"/>
      <c r="X145" s="136"/>
      <c r="Y145" s="138"/>
      <c r="Z145" s="139"/>
      <c r="AA145" s="138"/>
      <c r="AB145" s="143"/>
      <c r="AC145" s="144"/>
      <c r="AD145" s="138"/>
      <c r="AE145" s="135"/>
      <c r="AF145" s="141"/>
      <c r="AG145" s="14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3">
        <f t="shared" si="74"/>
        <v>44599</v>
      </c>
      <c r="B146" s="124">
        <f t="shared" ca="1" si="85"/>
        <v>15953614.949999999</v>
      </c>
      <c r="C146" s="7">
        <f t="shared" si="75"/>
        <v>15000000</v>
      </c>
      <c r="D146" s="96">
        <f t="shared" si="89"/>
        <v>44596</v>
      </c>
      <c r="E146" s="94">
        <f ca="1">IF(D146&lt;$B$1,VLOOKUP(D146,[1]DI!$A$4:$B$15000,2,FALSE),0)</f>
        <v>0.1065</v>
      </c>
      <c r="F146" s="14">
        <f t="shared" ca="1" si="86"/>
        <v>1.00040168</v>
      </c>
      <c r="G146" s="14">
        <f ca="1">(TRUNC(PRODUCT($F$12:$F145),16))</f>
        <v>1.0367372244776101</v>
      </c>
      <c r="H146" s="14">
        <f t="shared" si="87"/>
        <v>1</v>
      </c>
      <c r="I146" s="14">
        <f t="shared" ca="1" si="88"/>
        <v>1.03673722</v>
      </c>
      <c r="J146" s="13">
        <f t="shared" si="76"/>
        <v>0.05</v>
      </c>
      <c r="K146" s="33">
        <f t="shared" si="77"/>
        <v>44407</v>
      </c>
      <c r="L146" s="2">
        <f t="shared" si="78"/>
        <v>132</v>
      </c>
      <c r="M146" s="17">
        <f t="shared" si="79"/>
        <v>132</v>
      </c>
      <c r="N146" s="12">
        <f t="shared" si="80"/>
        <v>1.0258861260000001</v>
      </c>
      <c r="O146" s="12">
        <f t="shared" ca="1" si="81"/>
        <v>1.06357433</v>
      </c>
      <c r="P146" s="17">
        <f t="shared" si="90"/>
        <v>0</v>
      </c>
      <c r="Q146" s="14">
        <f t="shared" ca="1" si="72"/>
        <v>953614.95</v>
      </c>
      <c r="R146" s="21">
        <f t="shared" si="73"/>
        <v>0</v>
      </c>
      <c r="S146" s="14">
        <f t="shared" si="82"/>
        <v>0</v>
      </c>
      <c r="T146" s="4" t="str">
        <f t="shared" si="83"/>
        <v>J=</v>
      </c>
      <c r="U146" s="33">
        <f t="shared" si="84"/>
        <v>44770</v>
      </c>
      <c r="V146" s="3"/>
      <c r="W146" s="135"/>
      <c r="X146" s="136"/>
      <c r="Y146" s="138"/>
      <c r="Z146" s="139"/>
      <c r="AA146" s="138"/>
      <c r="AB146" s="143"/>
      <c r="AC146" s="144"/>
      <c r="AD146" s="138"/>
      <c r="AE146" s="135"/>
      <c r="AF146" s="141"/>
      <c r="AG146" s="14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3">
        <f t="shared" si="74"/>
        <v>44600</v>
      </c>
      <c r="B147" s="124">
        <f t="shared" ca="1" si="85"/>
        <v>15963113.609999999</v>
      </c>
      <c r="C147" s="7">
        <f t="shared" si="75"/>
        <v>15000000</v>
      </c>
      <c r="D147" s="96">
        <f t="shared" si="89"/>
        <v>44599</v>
      </c>
      <c r="E147" s="94">
        <f ca="1">IF(D147&lt;$B$1,VLOOKUP(D147,[1]DI!$A$4:$B$15000,2,FALSE),0)</f>
        <v>0.1065</v>
      </c>
      <c r="F147" s="14">
        <f t="shared" ca="1" si="86"/>
        <v>1.00040168</v>
      </c>
      <c r="G147" s="14">
        <f ca="1">(TRUNC(PRODUCT($F$12:$F146),16))</f>
        <v>1.03715366108594</v>
      </c>
      <c r="H147" s="14">
        <f t="shared" si="87"/>
        <v>1</v>
      </c>
      <c r="I147" s="14">
        <f t="shared" ca="1" si="88"/>
        <v>1.03715366</v>
      </c>
      <c r="J147" s="13">
        <f t="shared" si="76"/>
        <v>0.05</v>
      </c>
      <c r="K147" s="33">
        <f t="shared" si="77"/>
        <v>44407</v>
      </c>
      <c r="L147" s="2">
        <f t="shared" si="78"/>
        <v>133</v>
      </c>
      <c r="M147" s="17">
        <f t="shared" si="79"/>
        <v>133</v>
      </c>
      <c r="N147" s="12">
        <f t="shared" si="80"/>
        <v>1.0260847689999999</v>
      </c>
      <c r="O147" s="12">
        <f t="shared" ca="1" si="81"/>
        <v>1.0642075740000001</v>
      </c>
      <c r="P147" s="17">
        <f t="shared" si="90"/>
        <v>0</v>
      </c>
      <c r="Q147" s="14">
        <f t="shared" ca="1" si="72"/>
        <v>963113.61</v>
      </c>
      <c r="R147" s="21">
        <f t="shared" si="73"/>
        <v>0</v>
      </c>
      <c r="S147" s="14">
        <f t="shared" si="82"/>
        <v>0</v>
      </c>
      <c r="T147" s="4" t="str">
        <f t="shared" si="83"/>
        <v>J=</v>
      </c>
      <c r="U147" s="33">
        <f t="shared" si="84"/>
        <v>44770</v>
      </c>
      <c r="V147" s="3"/>
      <c r="W147" s="135"/>
      <c r="X147" s="136"/>
      <c r="Y147" s="138"/>
      <c r="Z147" s="139"/>
      <c r="AA147" s="138"/>
      <c r="AB147" s="143"/>
      <c r="AC147" s="144"/>
      <c r="AD147" s="138"/>
      <c r="AE147" s="135"/>
      <c r="AF147" s="141"/>
      <c r="AG147" s="14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3">
        <f t="shared" si="74"/>
        <v>44601</v>
      </c>
      <c r="B148" s="124">
        <f t="shared" ca="1" si="85"/>
        <v>15972617.805</v>
      </c>
      <c r="C148" s="7">
        <f t="shared" si="75"/>
        <v>15000000</v>
      </c>
      <c r="D148" s="96">
        <f t="shared" si="89"/>
        <v>44600</v>
      </c>
      <c r="E148" s="94">
        <f ca="1">IF(D148&lt;$B$1,VLOOKUP(D148,[1]DI!$A$4:$B$15000,2,FALSE),0)</f>
        <v>0.1065</v>
      </c>
      <c r="F148" s="14">
        <f t="shared" ca="1" si="86"/>
        <v>1.00040168</v>
      </c>
      <c r="G148" s="14">
        <f ca="1">(TRUNC(PRODUCT($F$12:$F147),16))</f>
        <v>1.0375702649685199</v>
      </c>
      <c r="H148" s="14">
        <f t="shared" si="87"/>
        <v>1</v>
      </c>
      <c r="I148" s="14">
        <f t="shared" ca="1" si="88"/>
        <v>1.0375702600000001</v>
      </c>
      <c r="J148" s="13">
        <f t="shared" si="76"/>
        <v>0.05</v>
      </c>
      <c r="K148" s="33">
        <f t="shared" si="77"/>
        <v>44407</v>
      </c>
      <c r="L148" s="2">
        <f t="shared" si="78"/>
        <v>134</v>
      </c>
      <c r="M148" s="17">
        <f t="shared" si="79"/>
        <v>134</v>
      </c>
      <c r="N148" s="12">
        <f t="shared" si="80"/>
        <v>1.0262834510000001</v>
      </c>
      <c r="O148" s="12">
        <f t="shared" ca="1" si="81"/>
        <v>1.0648411870000001</v>
      </c>
      <c r="P148" s="17">
        <f t="shared" si="90"/>
        <v>0</v>
      </c>
      <c r="Q148" s="14">
        <f t="shared" ca="1" si="72"/>
        <v>972617.80500000005</v>
      </c>
      <c r="R148" s="21">
        <f t="shared" si="73"/>
        <v>0</v>
      </c>
      <c r="S148" s="14">
        <f t="shared" si="82"/>
        <v>0</v>
      </c>
      <c r="T148" s="4" t="str">
        <f t="shared" si="83"/>
        <v>J=</v>
      </c>
      <c r="U148" s="33">
        <f t="shared" si="84"/>
        <v>44770</v>
      </c>
      <c r="V148" s="3"/>
      <c r="W148" s="135"/>
      <c r="X148" s="136"/>
      <c r="Y148" s="138"/>
      <c r="Z148" s="139"/>
      <c r="AA148" s="138"/>
      <c r="AB148" s="143"/>
      <c r="AC148" s="144"/>
      <c r="AD148" s="138"/>
      <c r="AE148" s="135"/>
      <c r="AF148" s="141"/>
      <c r="AG148" s="14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3">
        <f t="shared" si="74"/>
        <v>44602</v>
      </c>
      <c r="B149" s="124">
        <f t="shared" ca="1" si="85"/>
        <v>15982127.835000001</v>
      </c>
      <c r="C149" s="7">
        <f t="shared" si="75"/>
        <v>15000000</v>
      </c>
      <c r="D149" s="96">
        <f t="shared" si="89"/>
        <v>44601</v>
      </c>
      <c r="E149" s="94">
        <f ca="1">IF(D149&lt;$B$1,VLOOKUP(D149,[1]DI!$A$4:$B$15000,2,FALSE),0)</f>
        <v>0.1065</v>
      </c>
      <c r="F149" s="14">
        <f t="shared" ca="1" si="86"/>
        <v>1.00040168</v>
      </c>
      <c r="G149" s="14">
        <f ca="1">(TRUNC(PRODUCT($F$12:$F148),16))</f>
        <v>1.0379870361925501</v>
      </c>
      <c r="H149" s="14">
        <f t="shared" si="87"/>
        <v>1</v>
      </c>
      <c r="I149" s="14">
        <f t="shared" ca="1" si="88"/>
        <v>1.03798704</v>
      </c>
      <c r="J149" s="13">
        <f t="shared" si="76"/>
        <v>0.05</v>
      </c>
      <c r="K149" s="33">
        <f t="shared" si="77"/>
        <v>44407</v>
      </c>
      <c r="L149" s="2">
        <f t="shared" si="78"/>
        <v>135</v>
      </c>
      <c r="M149" s="17">
        <f t="shared" si="79"/>
        <v>135</v>
      </c>
      <c r="N149" s="12">
        <f t="shared" si="80"/>
        <v>1.02648217</v>
      </c>
      <c r="O149" s="12">
        <f t="shared" ca="1" si="81"/>
        <v>1.065475189</v>
      </c>
      <c r="P149" s="17">
        <f t="shared" si="90"/>
        <v>0</v>
      </c>
      <c r="Q149" s="14">
        <f t="shared" ca="1" si="72"/>
        <v>982127.83499999996</v>
      </c>
      <c r="R149" s="21">
        <f t="shared" si="73"/>
        <v>0</v>
      </c>
      <c r="S149" s="14">
        <f t="shared" si="82"/>
        <v>0</v>
      </c>
      <c r="T149" s="4" t="str">
        <f t="shared" si="83"/>
        <v>J=</v>
      </c>
      <c r="U149" s="33">
        <f t="shared" si="84"/>
        <v>44770</v>
      </c>
      <c r="V149" s="3"/>
      <c r="W149" s="135"/>
      <c r="X149" s="136"/>
      <c r="Y149" s="138"/>
      <c r="Z149" s="139"/>
      <c r="AA149" s="138"/>
      <c r="AB149" s="143"/>
      <c r="AC149" s="144"/>
      <c r="AD149" s="138"/>
      <c r="AE149" s="135"/>
      <c r="AF149" s="141"/>
      <c r="AG149" s="14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3">
        <f t="shared" si="74"/>
        <v>44603</v>
      </c>
      <c r="B150" s="124">
        <f t="shared" ca="1" si="85"/>
        <v>15991643.295</v>
      </c>
      <c r="C150" s="7">
        <f t="shared" si="75"/>
        <v>15000000</v>
      </c>
      <c r="D150" s="96">
        <f t="shared" si="89"/>
        <v>44602</v>
      </c>
      <c r="E150" s="94">
        <f ca="1">IF(D150&lt;$B$1,VLOOKUP(D150,[1]DI!$A$4:$B$15000,2,FALSE),0)</f>
        <v>0.1065</v>
      </c>
      <c r="F150" s="14">
        <f t="shared" ca="1" si="86"/>
        <v>1.00040168</v>
      </c>
      <c r="G150" s="14">
        <f ca="1">(TRUNC(PRODUCT($F$12:$F149),16))</f>
        <v>1.03840397482525</v>
      </c>
      <c r="H150" s="14">
        <f t="shared" si="87"/>
        <v>1</v>
      </c>
      <c r="I150" s="14">
        <f t="shared" ca="1" si="88"/>
        <v>1.0384039700000001</v>
      </c>
      <c r="J150" s="13">
        <f t="shared" si="76"/>
        <v>0.05</v>
      </c>
      <c r="K150" s="33">
        <f t="shared" si="77"/>
        <v>44407</v>
      </c>
      <c r="L150" s="2">
        <f t="shared" si="78"/>
        <v>136</v>
      </c>
      <c r="M150" s="17">
        <f t="shared" si="79"/>
        <v>136</v>
      </c>
      <c r="N150" s="12">
        <f t="shared" si="80"/>
        <v>1.0266809290000001</v>
      </c>
      <c r="O150" s="12">
        <f t="shared" ca="1" si="81"/>
        <v>1.066109553</v>
      </c>
      <c r="P150" s="17">
        <f t="shared" si="90"/>
        <v>0</v>
      </c>
      <c r="Q150" s="14">
        <f t="shared" ca="1" si="72"/>
        <v>991643.29500000004</v>
      </c>
      <c r="R150" s="21">
        <f t="shared" si="73"/>
        <v>0</v>
      </c>
      <c r="S150" s="14">
        <f t="shared" si="82"/>
        <v>0</v>
      </c>
      <c r="T150" s="4" t="str">
        <f t="shared" si="83"/>
        <v>J=</v>
      </c>
      <c r="U150" s="33">
        <f t="shared" si="84"/>
        <v>44770</v>
      </c>
      <c r="V150" s="3"/>
      <c r="W150" s="135"/>
      <c r="X150" s="136"/>
      <c r="Y150" s="138"/>
      <c r="Z150" s="139"/>
      <c r="AA150" s="138"/>
      <c r="AB150" s="143"/>
      <c r="AC150" s="144"/>
      <c r="AD150" s="138"/>
      <c r="AE150" s="135"/>
      <c r="AF150" s="141"/>
      <c r="AG150" s="14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3">
        <f t="shared" si="74"/>
        <v>44606</v>
      </c>
      <c r="B151" s="124">
        <f t="shared" ca="1" si="85"/>
        <v>16001164.574999999</v>
      </c>
      <c r="C151" s="7">
        <f t="shared" si="75"/>
        <v>15000000</v>
      </c>
      <c r="D151" s="96">
        <f t="shared" si="89"/>
        <v>44603</v>
      </c>
      <c r="E151" s="94">
        <f ca="1">IF(D151&lt;$B$1,VLOOKUP(D151,[1]DI!$A$4:$B$15000,2,FALSE),0)</f>
        <v>0.1065</v>
      </c>
      <c r="F151" s="14">
        <f t="shared" ca="1" si="86"/>
        <v>1.00040168</v>
      </c>
      <c r="G151" s="14">
        <f ca="1">(TRUNC(PRODUCT($F$12:$F150),16))</f>
        <v>1.0388210809338601</v>
      </c>
      <c r="H151" s="14">
        <f t="shared" si="87"/>
        <v>1</v>
      </c>
      <c r="I151" s="14">
        <f t="shared" ca="1" si="88"/>
        <v>1.03882108</v>
      </c>
      <c r="J151" s="13">
        <f t="shared" si="76"/>
        <v>0.05</v>
      </c>
      <c r="K151" s="33">
        <f t="shared" si="77"/>
        <v>44407</v>
      </c>
      <c r="L151" s="2">
        <f t="shared" si="78"/>
        <v>137</v>
      </c>
      <c r="M151" s="17">
        <f t="shared" si="79"/>
        <v>137</v>
      </c>
      <c r="N151" s="12">
        <f t="shared" si="80"/>
        <v>1.0268797249999999</v>
      </c>
      <c r="O151" s="12">
        <f t="shared" ca="1" si="81"/>
        <v>1.0667443050000001</v>
      </c>
      <c r="P151" s="17">
        <f t="shared" si="90"/>
        <v>0</v>
      </c>
      <c r="Q151" s="14">
        <f t="shared" ca="1" si="72"/>
        <v>1001164.575</v>
      </c>
      <c r="R151" s="21">
        <f t="shared" si="73"/>
        <v>0</v>
      </c>
      <c r="S151" s="14">
        <f t="shared" si="82"/>
        <v>0</v>
      </c>
      <c r="T151" s="4" t="str">
        <f t="shared" si="83"/>
        <v>J=</v>
      </c>
      <c r="U151" s="33">
        <f t="shared" si="84"/>
        <v>44770</v>
      </c>
      <c r="V151" s="3"/>
      <c r="W151" s="146"/>
      <c r="X151" s="147"/>
      <c r="Y151" s="146"/>
      <c r="Z151" s="146"/>
      <c r="AA151" s="146"/>
      <c r="AB151" s="148"/>
      <c r="AC151" s="144"/>
      <c r="AD151" s="146"/>
      <c r="AE151" s="138"/>
      <c r="AF151" s="149"/>
      <c r="AG151" s="13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3">
        <f t="shared" si="74"/>
        <v>44607</v>
      </c>
      <c r="B152" s="124">
        <f t="shared" ca="1" si="85"/>
        <v>16010691.435000001</v>
      </c>
      <c r="C152" s="7">
        <f t="shared" si="75"/>
        <v>15000000</v>
      </c>
      <c r="D152" s="96">
        <f t="shared" si="89"/>
        <v>44606</v>
      </c>
      <c r="E152" s="94">
        <f ca="1">IF(D152&lt;$B$1,VLOOKUP(D152,[1]DI!$A$4:$B$15000,2,FALSE),0)</f>
        <v>0.1065</v>
      </c>
      <c r="F152" s="14">
        <f t="shared" ca="1" si="86"/>
        <v>1.00040168</v>
      </c>
      <c r="G152" s="14">
        <f ca="1">(TRUNC(PRODUCT($F$12:$F151),16))</f>
        <v>1.0392383545856501</v>
      </c>
      <c r="H152" s="14">
        <f t="shared" si="87"/>
        <v>1</v>
      </c>
      <c r="I152" s="14">
        <f t="shared" ca="1" si="88"/>
        <v>1.03923835</v>
      </c>
      <c r="J152" s="13">
        <f t="shared" si="76"/>
        <v>0.05</v>
      </c>
      <c r="K152" s="33">
        <f t="shared" si="77"/>
        <v>44407</v>
      </c>
      <c r="L152" s="2">
        <f t="shared" si="78"/>
        <v>138</v>
      </c>
      <c r="M152" s="17">
        <f t="shared" si="79"/>
        <v>138</v>
      </c>
      <c r="N152" s="12">
        <f t="shared" si="80"/>
        <v>1.0270785609999999</v>
      </c>
      <c r="O152" s="12">
        <f t="shared" ca="1" si="81"/>
        <v>1.067379429</v>
      </c>
      <c r="P152" s="17">
        <f t="shared" si="90"/>
        <v>0</v>
      </c>
      <c r="Q152" s="14">
        <f t="shared" ca="1" si="72"/>
        <v>1010691.4350000001</v>
      </c>
      <c r="R152" s="21">
        <f t="shared" si="73"/>
        <v>0</v>
      </c>
      <c r="S152" s="14">
        <f t="shared" si="82"/>
        <v>0</v>
      </c>
      <c r="T152" s="4" t="str">
        <f t="shared" si="83"/>
        <v>J=</v>
      </c>
      <c r="U152" s="33">
        <f t="shared" si="84"/>
        <v>44770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3">
        <f t="shared" si="74"/>
        <v>44608</v>
      </c>
      <c r="B153" s="124">
        <f t="shared" ca="1" si="85"/>
        <v>16020224.130000001</v>
      </c>
      <c r="C153" s="7">
        <f t="shared" si="75"/>
        <v>15000000</v>
      </c>
      <c r="D153" s="96">
        <f t="shared" si="89"/>
        <v>44607</v>
      </c>
      <c r="E153" s="94">
        <f ca="1">IF(D153&lt;$B$1,VLOOKUP(D153,[1]DI!$A$4:$B$15000,2,FALSE),0)</f>
        <v>0.1065</v>
      </c>
      <c r="F153" s="14">
        <f t="shared" ca="1" si="86"/>
        <v>1.00040168</v>
      </c>
      <c r="G153" s="14">
        <f ca="1">(TRUNC(PRODUCT($F$12:$F152),16))</f>
        <v>1.03965579584792</v>
      </c>
      <c r="H153" s="14">
        <f t="shared" si="87"/>
        <v>1</v>
      </c>
      <c r="I153" s="14">
        <f t="shared" ca="1" si="88"/>
        <v>1.0396558</v>
      </c>
      <c r="J153" s="13">
        <f t="shared" si="76"/>
        <v>0.05</v>
      </c>
      <c r="K153" s="33">
        <f t="shared" si="77"/>
        <v>44407</v>
      </c>
      <c r="L153" s="2">
        <f t="shared" si="78"/>
        <v>139</v>
      </c>
      <c r="M153" s="17">
        <f t="shared" si="79"/>
        <v>139</v>
      </c>
      <c r="N153" s="12">
        <f t="shared" si="80"/>
        <v>1.0272774339999999</v>
      </c>
      <c r="O153" s="12">
        <f t="shared" ca="1" si="81"/>
        <v>1.068014942</v>
      </c>
      <c r="P153" s="17">
        <f t="shared" si="90"/>
        <v>0</v>
      </c>
      <c r="Q153" s="14">
        <f t="shared" ca="1" si="72"/>
        <v>1020224.13</v>
      </c>
      <c r="R153" s="21">
        <f t="shared" si="73"/>
        <v>0</v>
      </c>
      <c r="S153" s="14">
        <f t="shared" si="82"/>
        <v>0</v>
      </c>
      <c r="T153" s="4" t="str">
        <f t="shared" si="83"/>
        <v>J=</v>
      </c>
      <c r="U153" s="33">
        <f t="shared" si="84"/>
        <v>44770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3">
        <f t="shared" si="74"/>
        <v>44609</v>
      </c>
      <c r="B154" s="124">
        <f t="shared" ca="1" si="85"/>
        <v>16029762.27</v>
      </c>
      <c r="C154" s="7">
        <f t="shared" si="75"/>
        <v>15000000</v>
      </c>
      <c r="D154" s="96">
        <f t="shared" si="89"/>
        <v>44608</v>
      </c>
      <c r="E154" s="94">
        <f ca="1">IF(D154&lt;$B$1,VLOOKUP(D154,[1]DI!$A$4:$B$15000,2,FALSE),0)</f>
        <v>0.1065</v>
      </c>
      <c r="F154" s="14">
        <f t="shared" ca="1" si="86"/>
        <v>1.00040168</v>
      </c>
      <c r="G154" s="14">
        <f ca="1">(TRUNC(PRODUCT($F$12:$F153),16))</f>
        <v>1.04007340478799</v>
      </c>
      <c r="H154" s="14">
        <f t="shared" si="87"/>
        <v>1</v>
      </c>
      <c r="I154" s="14">
        <f t="shared" ca="1" si="88"/>
        <v>1.0400734</v>
      </c>
      <c r="J154" s="13">
        <f t="shared" si="76"/>
        <v>0.05</v>
      </c>
      <c r="K154" s="33">
        <f t="shared" si="77"/>
        <v>44407</v>
      </c>
      <c r="L154" s="2">
        <f t="shared" si="78"/>
        <v>140</v>
      </c>
      <c r="M154" s="17">
        <f t="shared" si="79"/>
        <v>140</v>
      </c>
      <c r="N154" s="12">
        <f t="shared" si="80"/>
        <v>1.0274763469999999</v>
      </c>
      <c r="O154" s="12">
        <f t="shared" ca="1" si="81"/>
        <v>1.0686508180000001</v>
      </c>
      <c r="P154" s="17">
        <f t="shared" si="90"/>
        <v>0</v>
      </c>
      <c r="Q154" s="14">
        <f t="shared" ca="1" si="72"/>
        <v>1029762.27</v>
      </c>
      <c r="R154" s="21">
        <f t="shared" si="73"/>
        <v>0</v>
      </c>
      <c r="S154" s="14">
        <f t="shared" si="82"/>
        <v>0</v>
      </c>
      <c r="T154" s="4" t="str">
        <f t="shared" si="83"/>
        <v>J=</v>
      </c>
      <c r="U154" s="33">
        <f t="shared" si="84"/>
        <v>44770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3">
        <f t="shared" si="74"/>
        <v>44610</v>
      </c>
      <c r="B155" s="124">
        <f t="shared" ca="1" si="85"/>
        <v>16039306.23</v>
      </c>
      <c r="C155" s="7">
        <f t="shared" si="75"/>
        <v>15000000</v>
      </c>
      <c r="D155" s="96">
        <f t="shared" si="89"/>
        <v>44609</v>
      </c>
      <c r="E155" s="94">
        <f ca="1">IF(D155&lt;$B$1,VLOOKUP(D155,[1]DI!$A$4:$B$15000,2,FALSE),0)</f>
        <v>0.1065</v>
      </c>
      <c r="F155" s="14">
        <f t="shared" ca="1" si="86"/>
        <v>1.00040168</v>
      </c>
      <c r="G155" s="14">
        <f ca="1">(TRUNC(PRODUCT($F$12:$F154),16))</f>
        <v>1.0404911814732301</v>
      </c>
      <c r="H155" s="14">
        <f t="shared" si="87"/>
        <v>1</v>
      </c>
      <c r="I155" s="14">
        <f t="shared" ca="1" si="88"/>
        <v>1.0404911800000001</v>
      </c>
      <c r="J155" s="13">
        <f t="shared" si="76"/>
        <v>0.05</v>
      </c>
      <c r="K155" s="33">
        <f t="shared" si="77"/>
        <v>44407</v>
      </c>
      <c r="L155" s="2">
        <f t="shared" si="78"/>
        <v>141</v>
      </c>
      <c r="M155" s="17">
        <f t="shared" si="79"/>
        <v>141</v>
      </c>
      <c r="N155" s="12">
        <f t="shared" si="80"/>
        <v>1.027675297</v>
      </c>
      <c r="O155" s="12">
        <f t="shared" ca="1" si="81"/>
        <v>1.069287082</v>
      </c>
      <c r="P155" s="17">
        <f t="shared" si="90"/>
        <v>0</v>
      </c>
      <c r="Q155" s="14">
        <f t="shared" ca="1" si="72"/>
        <v>1039306.23</v>
      </c>
      <c r="R155" s="21">
        <f t="shared" si="73"/>
        <v>0</v>
      </c>
      <c r="S155" s="14">
        <f t="shared" si="82"/>
        <v>0</v>
      </c>
      <c r="T155" s="4" t="str">
        <f t="shared" si="83"/>
        <v>J=</v>
      </c>
      <c r="U155" s="33">
        <f t="shared" si="84"/>
        <v>44770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3">
        <f t="shared" si="74"/>
        <v>44613</v>
      </c>
      <c r="B156" s="124">
        <f t="shared" ca="1" si="85"/>
        <v>16048855.949999999</v>
      </c>
      <c r="C156" s="7">
        <f t="shared" si="75"/>
        <v>15000000</v>
      </c>
      <c r="D156" s="96">
        <f t="shared" si="89"/>
        <v>44610</v>
      </c>
      <c r="E156" s="94">
        <f ca="1">IF(D156&lt;$B$1,VLOOKUP(D156,[1]DI!$A$4:$B$15000,2,FALSE),0)</f>
        <v>0.1065</v>
      </c>
      <c r="F156" s="14">
        <f t="shared" ca="1" si="86"/>
        <v>1.00040168</v>
      </c>
      <c r="G156" s="14">
        <f ca="1">(TRUNC(PRODUCT($F$12:$F155),16))</f>
        <v>1.0409091259709999</v>
      </c>
      <c r="H156" s="14">
        <f t="shared" si="87"/>
        <v>1</v>
      </c>
      <c r="I156" s="14">
        <f t="shared" ca="1" si="88"/>
        <v>1.04090913</v>
      </c>
      <c r="J156" s="13">
        <f t="shared" si="76"/>
        <v>0.05</v>
      </c>
      <c r="K156" s="33">
        <f t="shared" si="77"/>
        <v>44407</v>
      </c>
      <c r="L156" s="2">
        <f t="shared" si="78"/>
        <v>142</v>
      </c>
      <c r="M156" s="17">
        <f t="shared" si="79"/>
        <v>142</v>
      </c>
      <c r="N156" s="12">
        <f t="shared" si="80"/>
        <v>1.0278742869999999</v>
      </c>
      <c r="O156" s="12">
        <f t="shared" ca="1" si="81"/>
        <v>1.06992373</v>
      </c>
      <c r="P156" s="17">
        <f t="shared" si="90"/>
        <v>0</v>
      </c>
      <c r="Q156" s="14">
        <f t="shared" ca="1" si="72"/>
        <v>1048855.95</v>
      </c>
      <c r="R156" s="21">
        <f t="shared" si="73"/>
        <v>0</v>
      </c>
      <c r="S156" s="14">
        <f t="shared" si="82"/>
        <v>0</v>
      </c>
      <c r="T156" s="4" t="str">
        <f t="shared" si="83"/>
        <v>J=</v>
      </c>
      <c r="U156" s="33">
        <f t="shared" si="84"/>
        <v>44770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3">
        <f t="shared" si="74"/>
        <v>44614</v>
      </c>
      <c r="B157" s="124">
        <f t="shared" ca="1" si="85"/>
        <v>16058411.205</v>
      </c>
      <c r="C157" s="7">
        <f t="shared" si="75"/>
        <v>15000000</v>
      </c>
      <c r="D157" s="96">
        <f t="shared" si="89"/>
        <v>44613</v>
      </c>
      <c r="E157" s="94">
        <f ca="1">IF(D157&lt;$B$1,VLOOKUP(D157,[1]DI!$A$4:$B$15000,2,FALSE),0)</f>
        <v>0.1065</v>
      </c>
      <c r="F157" s="14">
        <f t="shared" ca="1" si="86"/>
        <v>1.00040168</v>
      </c>
      <c r="G157" s="14">
        <f ca="1">(TRUNC(PRODUCT($F$12:$F156),16))</f>
        <v>1.04132723834872</v>
      </c>
      <c r="H157" s="14">
        <f t="shared" si="87"/>
        <v>1</v>
      </c>
      <c r="I157" s="14">
        <f t="shared" ca="1" si="88"/>
        <v>1.04132724</v>
      </c>
      <c r="J157" s="13">
        <f t="shared" si="76"/>
        <v>0.05</v>
      </c>
      <c r="K157" s="33">
        <f t="shared" si="77"/>
        <v>44407</v>
      </c>
      <c r="L157" s="2">
        <f t="shared" si="78"/>
        <v>143</v>
      </c>
      <c r="M157" s="17">
        <f t="shared" si="79"/>
        <v>143</v>
      </c>
      <c r="N157" s="12">
        <f t="shared" si="80"/>
        <v>1.028073314</v>
      </c>
      <c r="O157" s="12">
        <f t="shared" ca="1" si="81"/>
        <v>1.070560747</v>
      </c>
      <c r="P157" s="17">
        <f t="shared" si="90"/>
        <v>0</v>
      </c>
      <c r="Q157" s="14">
        <f t="shared" ca="1" si="72"/>
        <v>1058411.2050000001</v>
      </c>
      <c r="R157" s="21">
        <f t="shared" si="73"/>
        <v>0</v>
      </c>
      <c r="S157" s="14">
        <f t="shared" si="82"/>
        <v>0</v>
      </c>
      <c r="T157" s="4" t="str">
        <f t="shared" si="83"/>
        <v>J=</v>
      </c>
      <c r="U157" s="33">
        <f t="shared" si="84"/>
        <v>44770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3">
        <f t="shared" si="74"/>
        <v>44615</v>
      </c>
      <c r="B158" s="124">
        <f t="shared" ca="1" si="85"/>
        <v>16067972.189999999</v>
      </c>
      <c r="C158" s="7">
        <f t="shared" si="75"/>
        <v>15000000</v>
      </c>
      <c r="D158" s="96">
        <f t="shared" si="89"/>
        <v>44614</v>
      </c>
      <c r="E158" s="94">
        <f ca="1">IF(D158&lt;$B$1,VLOOKUP(D158,[1]DI!$A$4:$B$15000,2,FALSE),0)</f>
        <v>0.1065</v>
      </c>
      <c r="F158" s="14">
        <f t="shared" ca="1" si="86"/>
        <v>1.00040168</v>
      </c>
      <c r="G158" s="14">
        <f ca="1">(TRUNC(PRODUCT($F$12:$F157),16))</f>
        <v>1.04174551867382</v>
      </c>
      <c r="H158" s="14">
        <f t="shared" si="87"/>
        <v>1</v>
      </c>
      <c r="I158" s="14">
        <f t="shared" ca="1" si="88"/>
        <v>1.0417455200000001</v>
      </c>
      <c r="J158" s="13">
        <f t="shared" si="76"/>
        <v>0.05</v>
      </c>
      <c r="K158" s="33">
        <f t="shared" si="77"/>
        <v>44407</v>
      </c>
      <c r="L158" s="2">
        <f t="shared" si="78"/>
        <v>144</v>
      </c>
      <c r="M158" s="17">
        <f t="shared" si="79"/>
        <v>144</v>
      </c>
      <c r="N158" s="12">
        <f t="shared" si="80"/>
        <v>1.0282723810000001</v>
      </c>
      <c r="O158" s="12">
        <f t="shared" ca="1" si="81"/>
        <v>1.071198146</v>
      </c>
      <c r="P158" s="17">
        <f t="shared" si="90"/>
        <v>0</v>
      </c>
      <c r="Q158" s="14">
        <f t="shared" ca="1" si="72"/>
        <v>1067972.19</v>
      </c>
      <c r="R158" s="21">
        <f t="shared" si="73"/>
        <v>0</v>
      </c>
      <c r="S158" s="14">
        <f t="shared" si="82"/>
        <v>0</v>
      </c>
      <c r="T158" s="4" t="str">
        <f t="shared" si="83"/>
        <v>J=</v>
      </c>
      <c r="U158" s="33">
        <f t="shared" si="84"/>
        <v>44770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3">
        <f t="shared" si="74"/>
        <v>44616</v>
      </c>
      <c r="B159" s="124">
        <f t="shared" ca="1" si="85"/>
        <v>16077538.904999999</v>
      </c>
      <c r="C159" s="7">
        <f t="shared" si="75"/>
        <v>15000000</v>
      </c>
      <c r="D159" s="96">
        <f t="shared" si="89"/>
        <v>44615</v>
      </c>
      <c r="E159" s="94">
        <f ca="1">IF(D159&lt;$B$1,VLOOKUP(D159,[1]DI!$A$4:$B$15000,2,FALSE),0)</f>
        <v>0.1065</v>
      </c>
      <c r="F159" s="14">
        <f t="shared" ca="1" si="86"/>
        <v>1.00040168</v>
      </c>
      <c r="G159" s="14">
        <f ca="1">(TRUNC(PRODUCT($F$12:$F158),16))</f>
        <v>1.0421639670137599</v>
      </c>
      <c r="H159" s="14">
        <f t="shared" si="87"/>
        <v>1</v>
      </c>
      <c r="I159" s="14">
        <f t="shared" ca="1" si="88"/>
        <v>1.0421639700000001</v>
      </c>
      <c r="J159" s="13">
        <f t="shared" si="76"/>
        <v>0.05</v>
      </c>
      <c r="K159" s="33">
        <f t="shared" si="77"/>
        <v>44407</v>
      </c>
      <c r="L159" s="2">
        <f t="shared" si="78"/>
        <v>145</v>
      </c>
      <c r="M159" s="17">
        <f t="shared" si="79"/>
        <v>145</v>
      </c>
      <c r="N159" s="12">
        <f t="shared" si="80"/>
        <v>1.0284714859999999</v>
      </c>
      <c r="O159" s="12">
        <f t="shared" ca="1" si="81"/>
        <v>1.071835927</v>
      </c>
      <c r="P159" s="17">
        <f t="shared" si="90"/>
        <v>0</v>
      </c>
      <c r="Q159" s="14">
        <f t="shared" ca="1" si="72"/>
        <v>1077538.905</v>
      </c>
      <c r="R159" s="21">
        <f t="shared" si="73"/>
        <v>0</v>
      </c>
      <c r="S159" s="14">
        <f t="shared" si="82"/>
        <v>0</v>
      </c>
      <c r="T159" s="4" t="str">
        <f t="shared" si="83"/>
        <v>J=</v>
      </c>
      <c r="U159" s="33">
        <f t="shared" si="84"/>
        <v>44770</v>
      </c>
      <c r="V159" s="3"/>
      <c r="W159" s="150" t="s">
        <v>52</v>
      </c>
      <c r="Z159" s="1"/>
      <c r="AB159" s="152" t="s">
        <v>53</v>
      </c>
      <c r="AC159" s="152" t="s">
        <v>54</v>
      </c>
      <c r="AD159" s="152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3">
        <f t="shared" si="74"/>
        <v>44617</v>
      </c>
      <c r="B160" s="124">
        <f t="shared" ca="1" si="85"/>
        <v>16087111.17</v>
      </c>
      <c r="C160" s="7">
        <f t="shared" si="75"/>
        <v>15000000</v>
      </c>
      <c r="D160" s="96">
        <f t="shared" si="89"/>
        <v>44616</v>
      </c>
      <c r="E160" s="94">
        <f ca="1">IF(D160&lt;$B$1,VLOOKUP(D160,[1]DI!$A$4:$B$15000,2,FALSE),0)</f>
        <v>0.1065</v>
      </c>
      <c r="F160" s="14">
        <f t="shared" ca="1" si="86"/>
        <v>1.00040168</v>
      </c>
      <c r="G160" s="14">
        <f ca="1">(TRUNC(PRODUCT($F$12:$F159),16))</f>
        <v>1.0425825834360301</v>
      </c>
      <c r="H160" s="14">
        <f t="shared" si="87"/>
        <v>1</v>
      </c>
      <c r="I160" s="14">
        <f t="shared" ca="1" si="88"/>
        <v>1.0425825799999999</v>
      </c>
      <c r="J160" s="13">
        <f t="shared" si="76"/>
        <v>0.05</v>
      </c>
      <c r="K160" s="33">
        <f t="shared" si="77"/>
        <v>44407</v>
      </c>
      <c r="L160" s="2">
        <f t="shared" si="78"/>
        <v>146</v>
      </c>
      <c r="M160" s="17">
        <f t="shared" si="79"/>
        <v>146</v>
      </c>
      <c r="N160" s="12">
        <f t="shared" si="80"/>
        <v>1.0286706290000001</v>
      </c>
      <c r="O160" s="12">
        <f t="shared" ca="1" si="81"/>
        <v>1.0724740779999999</v>
      </c>
      <c r="P160" s="17">
        <f t="shared" si="90"/>
        <v>0</v>
      </c>
      <c r="Q160" s="14">
        <f t="shared" ca="1" si="72"/>
        <v>1087111.17</v>
      </c>
      <c r="R160" s="21">
        <f t="shared" si="73"/>
        <v>0</v>
      </c>
      <c r="S160" s="14">
        <f t="shared" si="82"/>
        <v>0</v>
      </c>
      <c r="T160" s="4" t="str">
        <f t="shared" si="83"/>
        <v>J=</v>
      </c>
      <c r="U160" s="33">
        <f t="shared" si="84"/>
        <v>44770</v>
      </c>
      <c r="V160" s="3"/>
      <c r="W160" s="151">
        <f>[2]Plan1!$A242</f>
        <v>44197</v>
      </c>
      <c r="Z160" s="1"/>
      <c r="AB160" s="136">
        <f>WORKDAY(AC160,-1,$W$160:$W$544)</f>
        <v>44406</v>
      </c>
      <c r="AC160" s="153">
        <f>A9</f>
        <v>44407</v>
      </c>
      <c r="AD160" s="136">
        <f>WORKDAY(AB160,1,$W$160:$W$544)</f>
        <v>44407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3">
        <f t="shared" si="74"/>
        <v>44622</v>
      </c>
      <c r="B161" s="124">
        <f t="shared" ca="1" si="85"/>
        <v>16096689.33</v>
      </c>
      <c r="C161" s="7">
        <f t="shared" si="75"/>
        <v>15000000</v>
      </c>
      <c r="D161" s="96">
        <f t="shared" si="89"/>
        <v>44617</v>
      </c>
      <c r="E161" s="94">
        <f ca="1">IF(D161&lt;$B$1,VLOOKUP(D161,[1]DI!$A$4:$B$15000,2,FALSE),0)</f>
        <v>0.1065</v>
      </c>
      <c r="F161" s="14">
        <f t="shared" ca="1" si="86"/>
        <v>1.00040168</v>
      </c>
      <c r="G161" s="14">
        <f ca="1">(TRUNC(PRODUCT($F$12:$F160),16))</f>
        <v>1.04300136800815</v>
      </c>
      <c r="H161" s="14">
        <f t="shared" si="87"/>
        <v>1</v>
      </c>
      <c r="I161" s="14">
        <f t="shared" ca="1" si="88"/>
        <v>1.04300137</v>
      </c>
      <c r="J161" s="13">
        <f t="shared" si="76"/>
        <v>0.05</v>
      </c>
      <c r="K161" s="33">
        <f t="shared" si="77"/>
        <v>44407</v>
      </c>
      <c r="L161" s="2">
        <f t="shared" si="78"/>
        <v>147</v>
      </c>
      <c r="M161" s="17">
        <f t="shared" si="79"/>
        <v>147</v>
      </c>
      <c r="N161" s="12">
        <f t="shared" si="80"/>
        <v>1.0288698110000001</v>
      </c>
      <c r="O161" s="12">
        <f t="shared" ca="1" si="81"/>
        <v>1.073112622</v>
      </c>
      <c r="P161" s="17">
        <f t="shared" si="90"/>
        <v>0</v>
      </c>
      <c r="Q161" s="14">
        <f t="shared" ca="1" si="72"/>
        <v>1096689.33</v>
      </c>
      <c r="R161" s="21">
        <f t="shared" si="73"/>
        <v>0</v>
      </c>
      <c r="S161" s="14">
        <f t="shared" si="82"/>
        <v>0</v>
      </c>
      <c r="T161" s="4" t="str">
        <f t="shared" si="83"/>
        <v>J=</v>
      </c>
      <c r="U161" s="33">
        <f t="shared" si="84"/>
        <v>44770</v>
      </c>
      <c r="V161" s="3"/>
      <c r="W161" s="151">
        <f>[2]Plan1!$A243</f>
        <v>44242</v>
      </c>
      <c r="Z161" s="1"/>
      <c r="AB161" s="136">
        <f>WORKDAY(AC161,-1,$W$160:$W$544)</f>
        <v>44769</v>
      </c>
      <c r="AC161" s="136">
        <v>44770</v>
      </c>
      <c r="AD161" s="136">
        <f>WORKDAY(AB161,1,$W$160:$W$544)</f>
        <v>44770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3">
        <f t="shared" si="74"/>
        <v>44623</v>
      </c>
      <c r="B162" s="124">
        <f t="shared" ca="1" si="85"/>
        <v>16106273.085000001</v>
      </c>
      <c r="C162" s="7">
        <f t="shared" si="75"/>
        <v>15000000</v>
      </c>
      <c r="D162" s="96">
        <f t="shared" si="89"/>
        <v>44622</v>
      </c>
      <c r="E162" s="94">
        <f ca="1">IF(D162&lt;$B$1,VLOOKUP(D162,[1]DI!$A$4:$B$15000,2,FALSE),0)</f>
        <v>0.1065</v>
      </c>
      <c r="F162" s="14">
        <f t="shared" ca="1" si="86"/>
        <v>1.00040168</v>
      </c>
      <c r="G162" s="14">
        <f ca="1">(TRUNC(PRODUCT($F$12:$F161),16))</f>
        <v>1.04342032079765</v>
      </c>
      <c r="H162" s="14">
        <f t="shared" si="87"/>
        <v>1</v>
      </c>
      <c r="I162" s="14">
        <f t="shared" ca="1" si="88"/>
        <v>1.0434203200000001</v>
      </c>
      <c r="J162" s="13">
        <f t="shared" si="76"/>
        <v>0.05</v>
      </c>
      <c r="K162" s="33">
        <f t="shared" si="77"/>
        <v>44407</v>
      </c>
      <c r="L162" s="2">
        <f t="shared" si="78"/>
        <v>148</v>
      </c>
      <c r="M162" s="17">
        <f t="shared" si="79"/>
        <v>148</v>
      </c>
      <c r="N162" s="12">
        <f t="shared" si="80"/>
        <v>1.029069032</v>
      </c>
      <c r="O162" s="12">
        <f t="shared" ca="1" si="81"/>
        <v>1.0737515390000001</v>
      </c>
      <c r="P162" s="17">
        <f t="shared" si="90"/>
        <v>0</v>
      </c>
      <c r="Q162" s="14">
        <f t="shared" ca="1" si="72"/>
        <v>1106273.085</v>
      </c>
      <c r="R162" s="21">
        <f t="shared" si="73"/>
        <v>0</v>
      </c>
      <c r="S162" s="14">
        <f t="shared" si="82"/>
        <v>0</v>
      </c>
      <c r="T162" s="4" t="str">
        <f t="shared" si="83"/>
        <v>J=</v>
      </c>
      <c r="U162" s="33">
        <f t="shared" si="84"/>
        <v>44770</v>
      </c>
      <c r="V162" s="3"/>
      <c r="W162" s="151">
        <f>[2]Plan1!$A244</f>
        <v>44243</v>
      </c>
      <c r="Z162" s="1"/>
      <c r="AB162" s="136">
        <f>WORKDAY(AC162,-1,$W$160:$W$544)</f>
        <v>45135</v>
      </c>
      <c r="AC162" s="136">
        <v>45138</v>
      </c>
      <c r="AD162" s="136">
        <f>WORKDAY(AB162,1,$W$160:$W$544)</f>
        <v>45138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3">
        <f t="shared" si="74"/>
        <v>44624</v>
      </c>
      <c r="B163" s="124">
        <f t="shared" ca="1" si="85"/>
        <v>16115862.539999999</v>
      </c>
      <c r="C163" s="7">
        <f t="shared" si="75"/>
        <v>15000000</v>
      </c>
      <c r="D163" s="96">
        <f t="shared" si="89"/>
        <v>44623</v>
      </c>
      <c r="E163" s="94">
        <f ca="1">IF(D163&lt;$B$1,VLOOKUP(D163,[1]DI!$A$4:$B$15000,2,FALSE),0)</f>
        <v>0.1065</v>
      </c>
      <c r="F163" s="14">
        <f t="shared" ca="1" si="86"/>
        <v>1.00040168</v>
      </c>
      <c r="G163" s="14">
        <f ca="1">(TRUNC(PRODUCT($F$12:$F162),16))</f>
        <v>1.04383944187211</v>
      </c>
      <c r="H163" s="14">
        <f t="shared" si="87"/>
        <v>1</v>
      </c>
      <c r="I163" s="14">
        <f t="shared" ca="1" si="88"/>
        <v>1.04383944</v>
      </c>
      <c r="J163" s="13">
        <f t="shared" si="76"/>
        <v>0.05</v>
      </c>
      <c r="K163" s="33">
        <f t="shared" si="77"/>
        <v>44407</v>
      </c>
      <c r="L163" s="2">
        <f t="shared" si="78"/>
        <v>149</v>
      </c>
      <c r="M163" s="17">
        <f t="shared" si="79"/>
        <v>149</v>
      </c>
      <c r="N163" s="12">
        <f t="shared" si="80"/>
        <v>1.0292682909999999</v>
      </c>
      <c r="O163" s="12">
        <f t="shared" ca="1" si="81"/>
        <v>1.0743908360000001</v>
      </c>
      <c r="P163" s="17">
        <f t="shared" si="90"/>
        <v>0</v>
      </c>
      <c r="Q163" s="14">
        <f t="shared" ca="1" si="72"/>
        <v>1115862.54</v>
      </c>
      <c r="R163" s="21">
        <f t="shared" si="73"/>
        <v>0</v>
      </c>
      <c r="S163" s="14">
        <f t="shared" si="82"/>
        <v>0</v>
      </c>
      <c r="T163" s="4" t="str">
        <f t="shared" si="83"/>
        <v>J=</v>
      </c>
      <c r="U163" s="33">
        <f t="shared" si="84"/>
        <v>44770</v>
      </c>
      <c r="V163" s="3"/>
      <c r="W163" s="151">
        <f>[2]Plan1!$A245</f>
        <v>44288</v>
      </c>
      <c r="Z163" s="1"/>
      <c r="AB163" s="136"/>
      <c r="AC163" s="136"/>
      <c r="AD163" s="136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3">
        <f t="shared" si="74"/>
        <v>44627</v>
      </c>
      <c r="B164" s="124">
        <f t="shared" ca="1" si="85"/>
        <v>16125457.754999999</v>
      </c>
      <c r="C164" s="7">
        <f t="shared" si="75"/>
        <v>15000000</v>
      </c>
      <c r="D164" s="96">
        <f t="shared" si="89"/>
        <v>44624</v>
      </c>
      <c r="E164" s="94">
        <f ca="1">IF(D164&lt;$B$1,VLOOKUP(D164,[1]DI!$A$4:$B$15000,2,FALSE),0)</f>
        <v>0.1065</v>
      </c>
      <c r="F164" s="14">
        <f t="shared" ca="1" si="86"/>
        <v>1.00040168</v>
      </c>
      <c r="G164" s="14">
        <f ca="1">(TRUNC(PRODUCT($F$12:$F163),16))</f>
        <v>1.0442587312991201</v>
      </c>
      <c r="H164" s="14">
        <f t="shared" si="87"/>
        <v>1</v>
      </c>
      <c r="I164" s="14">
        <f t="shared" ca="1" si="88"/>
        <v>1.0442587299999999</v>
      </c>
      <c r="J164" s="13">
        <f t="shared" si="76"/>
        <v>0.05</v>
      </c>
      <c r="K164" s="33">
        <f t="shared" si="77"/>
        <v>44407</v>
      </c>
      <c r="L164" s="2">
        <f t="shared" si="78"/>
        <v>150</v>
      </c>
      <c r="M164" s="17">
        <f t="shared" si="79"/>
        <v>150</v>
      </c>
      <c r="N164" s="12">
        <f t="shared" si="80"/>
        <v>1.029467589</v>
      </c>
      <c r="O164" s="12">
        <f t="shared" ca="1" si="81"/>
        <v>1.0750305170000001</v>
      </c>
      <c r="P164" s="17">
        <f t="shared" si="90"/>
        <v>0</v>
      </c>
      <c r="Q164" s="14">
        <f t="shared" ca="1" si="72"/>
        <v>1125457.7549999999</v>
      </c>
      <c r="R164" s="21">
        <f t="shared" si="73"/>
        <v>0</v>
      </c>
      <c r="S164" s="14">
        <f t="shared" si="82"/>
        <v>0</v>
      </c>
      <c r="T164" s="4" t="str">
        <f t="shared" si="83"/>
        <v>J=</v>
      </c>
      <c r="U164" s="33">
        <f t="shared" si="84"/>
        <v>44770</v>
      </c>
      <c r="V164" s="3"/>
      <c r="W164" s="151">
        <f>[2]Plan1!$A246</f>
        <v>44307</v>
      </c>
      <c r="Z164" s="1"/>
      <c r="AB164" s="136"/>
      <c r="AC164" s="136"/>
      <c r="AD164" s="136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3">
        <f t="shared" si="74"/>
        <v>44628</v>
      </c>
      <c r="B165" s="124">
        <f t="shared" ca="1" si="85"/>
        <v>16135058.699999999</v>
      </c>
      <c r="C165" s="7">
        <f t="shared" si="75"/>
        <v>15000000</v>
      </c>
      <c r="D165" s="96">
        <f t="shared" si="89"/>
        <v>44627</v>
      </c>
      <c r="E165" s="94">
        <f ca="1">IF(D165&lt;$B$1,VLOOKUP(D165,[1]DI!$A$4:$B$15000,2,FALSE),0)</f>
        <v>0.1065</v>
      </c>
      <c r="F165" s="14">
        <f t="shared" ca="1" si="86"/>
        <v>1.00040168</v>
      </c>
      <c r="G165" s="14">
        <f ca="1">(TRUNC(PRODUCT($F$12:$F164),16))</f>
        <v>1.0446781891463099</v>
      </c>
      <c r="H165" s="14">
        <f t="shared" si="87"/>
        <v>1</v>
      </c>
      <c r="I165" s="14">
        <f t="shared" ca="1" si="88"/>
        <v>1.04467819</v>
      </c>
      <c r="J165" s="13">
        <f t="shared" si="76"/>
        <v>0.05</v>
      </c>
      <c r="K165" s="33">
        <f t="shared" si="77"/>
        <v>44407</v>
      </c>
      <c r="L165" s="2">
        <f t="shared" si="78"/>
        <v>151</v>
      </c>
      <c r="M165" s="17">
        <f t="shared" si="79"/>
        <v>151</v>
      </c>
      <c r="N165" s="12">
        <f t="shared" si="80"/>
        <v>1.0296669249999999</v>
      </c>
      <c r="O165" s="12">
        <f t="shared" ca="1" si="81"/>
        <v>1.0756705799999999</v>
      </c>
      <c r="P165" s="17">
        <f t="shared" si="90"/>
        <v>0</v>
      </c>
      <c r="Q165" s="14">
        <f t="shared" ca="1" si="72"/>
        <v>1135058.7</v>
      </c>
      <c r="R165" s="21">
        <f t="shared" si="73"/>
        <v>0</v>
      </c>
      <c r="S165" s="14">
        <f t="shared" si="82"/>
        <v>0</v>
      </c>
      <c r="T165" s="4" t="str">
        <f t="shared" si="83"/>
        <v>J=</v>
      </c>
      <c r="U165" s="33">
        <f t="shared" si="84"/>
        <v>44770</v>
      </c>
      <c r="V165" s="3"/>
      <c r="W165" s="151">
        <f>[2]Plan1!$A247</f>
        <v>44317</v>
      </c>
      <c r="Z165" s="1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3">
        <f t="shared" si="74"/>
        <v>44629</v>
      </c>
      <c r="B166" s="124">
        <f t="shared" ca="1" si="85"/>
        <v>16144665.375</v>
      </c>
      <c r="C166" s="7">
        <f t="shared" si="75"/>
        <v>15000000</v>
      </c>
      <c r="D166" s="96">
        <f t="shared" si="89"/>
        <v>44628</v>
      </c>
      <c r="E166" s="94">
        <f ca="1">IF(D166&lt;$B$1,VLOOKUP(D166,[1]DI!$A$4:$B$15000,2,FALSE),0)</f>
        <v>0.1065</v>
      </c>
      <c r="F166" s="14">
        <f t="shared" ca="1" si="86"/>
        <v>1.00040168</v>
      </c>
      <c r="G166" s="14">
        <f ca="1">(TRUNC(PRODUCT($F$12:$F165),16))</f>
        <v>1.04509781548132</v>
      </c>
      <c r="H166" s="14">
        <f t="shared" si="87"/>
        <v>1</v>
      </c>
      <c r="I166" s="14">
        <f t="shared" ca="1" si="88"/>
        <v>1.0450978200000001</v>
      </c>
      <c r="J166" s="13">
        <f t="shared" si="76"/>
        <v>0.05</v>
      </c>
      <c r="K166" s="33">
        <f t="shared" si="77"/>
        <v>44407</v>
      </c>
      <c r="L166" s="2">
        <f t="shared" si="78"/>
        <v>152</v>
      </c>
      <c r="M166" s="17">
        <f t="shared" si="79"/>
        <v>152</v>
      </c>
      <c r="N166" s="12">
        <f t="shared" si="80"/>
        <v>1.0298662999999999</v>
      </c>
      <c r="O166" s="12">
        <f t="shared" ca="1" si="81"/>
        <v>1.0763110250000001</v>
      </c>
      <c r="P166" s="17">
        <f t="shared" si="90"/>
        <v>0</v>
      </c>
      <c r="Q166" s="14">
        <f t="shared" ca="1" si="72"/>
        <v>1144665.375</v>
      </c>
      <c r="R166" s="21">
        <f t="shared" si="73"/>
        <v>0</v>
      </c>
      <c r="S166" s="14">
        <f t="shared" si="82"/>
        <v>0</v>
      </c>
      <c r="T166" s="4" t="str">
        <f t="shared" si="83"/>
        <v>J=</v>
      </c>
      <c r="U166" s="33">
        <f t="shared" si="84"/>
        <v>44770</v>
      </c>
      <c r="V166" s="3"/>
      <c r="W166" s="151">
        <f>[2]Plan1!$A248</f>
        <v>44350</v>
      </c>
      <c r="Z166" s="1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3">
        <f t="shared" si="74"/>
        <v>44630</v>
      </c>
      <c r="B167" s="124">
        <f t="shared" ca="1" si="85"/>
        <v>16154277.629999999</v>
      </c>
      <c r="C167" s="7">
        <f t="shared" si="75"/>
        <v>15000000</v>
      </c>
      <c r="D167" s="96">
        <f t="shared" si="89"/>
        <v>44629</v>
      </c>
      <c r="E167" s="94">
        <f ca="1">IF(D167&lt;$B$1,VLOOKUP(D167,[1]DI!$A$4:$B$15000,2,FALSE),0)</f>
        <v>0.1065</v>
      </c>
      <c r="F167" s="14">
        <f t="shared" ca="1" si="86"/>
        <v>1.00040168</v>
      </c>
      <c r="G167" s="14">
        <f ca="1">(TRUNC(PRODUCT($F$12:$F166),16))</f>
        <v>1.04551761037185</v>
      </c>
      <c r="H167" s="14">
        <f t="shared" si="87"/>
        <v>1</v>
      </c>
      <c r="I167" s="14">
        <f t="shared" ca="1" si="88"/>
        <v>1.0455176100000001</v>
      </c>
      <c r="J167" s="13">
        <f t="shared" si="76"/>
        <v>0.05</v>
      </c>
      <c r="K167" s="33">
        <f t="shared" si="77"/>
        <v>44407</v>
      </c>
      <c r="L167" s="2">
        <f t="shared" si="78"/>
        <v>153</v>
      </c>
      <c r="M167" s="17">
        <f t="shared" si="79"/>
        <v>153</v>
      </c>
      <c r="N167" s="12">
        <f t="shared" si="80"/>
        <v>1.0300657129999999</v>
      </c>
      <c r="O167" s="12">
        <f t="shared" ca="1" si="81"/>
        <v>1.0769518419999999</v>
      </c>
      <c r="P167" s="17">
        <f t="shared" si="90"/>
        <v>0</v>
      </c>
      <c r="Q167" s="14">
        <f t="shared" ca="1" si="72"/>
        <v>1154277.6299999999</v>
      </c>
      <c r="R167" s="21">
        <f t="shared" si="73"/>
        <v>0</v>
      </c>
      <c r="S167" s="14">
        <f t="shared" si="82"/>
        <v>0</v>
      </c>
      <c r="T167" s="4" t="str">
        <f t="shared" si="83"/>
        <v>J=</v>
      </c>
      <c r="U167" s="33">
        <f t="shared" si="84"/>
        <v>44770</v>
      </c>
      <c r="V167" s="3"/>
      <c r="W167" s="151">
        <f>[2]Plan1!$A249</f>
        <v>44446</v>
      </c>
      <c r="Z167" s="1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3">
        <f t="shared" si="74"/>
        <v>44631</v>
      </c>
      <c r="B168" s="124">
        <f t="shared" ca="1" si="85"/>
        <v>16163895.66</v>
      </c>
      <c r="C168" s="7">
        <f t="shared" si="75"/>
        <v>15000000</v>
      </c>
      <c r="D168" s="96">
        <f t="shared" si="89"/>
        <v>44630</v>
      </c>
      <c r="E168" s="94">
        <f ca="1">IF(D168&lt;$B$1,VLOOKUP(D168,[1]DI!$A$4:$B$15000,2,FALSE),0)</f>
        <v>0.1065</v>
      </c>
      <c r="F168" s="14">
        <f t="shared" ca="1" si="86"/>
        <v>1.00040168</v>
      </c>
      <c r="G168" s="14">
        <f ca="1">(TRUNC(PRODUCT($F$12:$F167),16))</f>
        <v>1.0459375738855801</v>
      </c>
      <c r="H168" s="14">
        <f t="shared" si="87"/>
        <v>1</v>
      </c>
      <c r="I168" s="14">
        <f t="shared" ca="1" si="88"/>
        <v>1.04593757</v>
      </c>
      <c r="J168" s="13">
        <f t="shared" si="76"/>
        <v>0.05</v>
      </c>
      <c r="K168" s="33">
        <f t="shared" si="77"/>
        <v>44407</v>
      </c>
      <c r="L168" s="2">
        <f t="shared" si="78"/>
        <v>154</v>
      </c>
      <c r="M168" s="17">
        <f t="shared" si="79"/>
        <v>154</v>
      </c>
      <c r="N168" s="12">
        <f t="shared" si="80"/>
        <v>1.030265166</v>
      </c>
      <c r="O168" s="12">
        <f t="shared" ca="1" si="81"/>
        <v>1.0775930440000001</v>
      </c>
      <c r="P168" s="17">
        <f t="shared" si="90"/>
        <v>0</v>
      </c>
      <c r="Q168" s="14">
        <f t="shared" ca="1" si="72"/>
        <v>1163895.6599999999</v>
      </c>
      <c r="R168" s="21">
        <f t="shared" si="73"/>
        <v>0</v>
      </c>
      <c r="S168" s="14">
        <f t="shared" si="82"/>
        <v>0</v>
      </c>
      <c r="T168" s="4" t="str">
        <f t="shared" si="83"/>
        <v>J=</v>
      </c>
      <c r="U168" s="33">
        <f t="shared" si="84"/>
        <v>44770</v>
      </c>
      <c r="V168" s="3"/>
      <c r="W168" s="151">
        <f>[2]Plan1!$A250</f>
        <v>44481</v>
      </c>
      <c r="Z168" s="1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3">
        <f t="shared" si="74"/>
        <v>44634</v>
      </c>
      <c r="B169" s="124">
        <f t="shared" ca="1" si="85"/>
        <v>16173519.57</v>
      </c>
      <c r="C169" s="7">
        <f t="shared" si="75"/>
        <v>15000000</v>
      </c>
      <c r="D169" s="96">
        <f t="shared" si="89"/>
        <v>44631</v>
      </c>
      <c r="E169" s="94">
        <f ca="1">IF(D169&lt;$B$1,VLOOKUP(D169,[1]DI!$A$4:$B$15000,2,FALSE),0)</f>
        <v>0.1065</v>
      </c>
      <c r="F169" s="14">
        <f t="shared" ca="1" si="86"/>
        <v>1.00040168</v>
      </c>
      <c r="G169" s="14">
        <f ca="1">(TRUNC(PRODUCT($F$12:$F168),16))</f>
        <v>1.04635770609026</v>
      </c>
      <c r="H169" s="14">
        <f t="shared" si="87"/>
        <v>1</v>
      </c>
      <c r="I169" s="14">
        <f t="shared" ca="1" si="88"/>
        <v>1.0463577100000001</v>
      </c>
      <c r="J169" s="13">
        <f t="shared" si="76"/>
        <v>0.05</v>
      </c>
      <c r="K169" s="33">
        <f t="shared" si="77"/>
        <v>44407</v>
      </c>
      <c r="L169" s="2">
        <f t="shared" si="78"/>
        <v>155</v>
      </c>
      <c r="M169" s="17">
        <f t="shared" si="79"/>
        <v>155</v>
      </c>
      <c r="N169" s="12">
        <f t="shared" si="80"/>
        <v>1.0304646559999999</v>
      </c>
      <c r="O169" s="12">
        <f t="shared" ca="1" si="81"/>
        <v>1.0782346380000001</v>
      </c>
      <c r="P169" s="17">
        <f t="shared" si="90"/>
        <v>0</v>
      </c>
      <c r="Q169" s="14">
        <f t="shared" ca="1" si="72"/>
        <v>1173519.57</v>
      </c>
      <c r="R169" s="21">
        <f t="shared" si="73"/>
        <v>0</v>
      </c>
      <c r="S169" s="14">
        <f t="shared" si="82"/>
        <v>0</v>
      </c>
      <c r="T169" s="4" t="str">
        <f t="shared" si="83"/>
        <v>J=</v>
      </c>
      <c r="U169" s="33">
        <f t="shared" si="84"/>
        <v>44770</v>
      </c>
      <c r="V169" s="3"/>
      <c r="W169" s="151">
        <f>[2]Plan1!$A251</f>
        <v>44502</v>
      </c>
      <c r="Z169" s="1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3">
        <f t="shared" si="74"/>
        <v>44635</v>
      </c>
      <c r="B170" s="124">
        <f t="shared" ca="1" si="85"/>
        <v>16183149.09</v>
      </c>
      <c r="C170" s="7">
        <f t="shared" si="75"/>
        <v>15000000</v>
      </c>
      <c r="D170" s="96">
        <f t="shared" si="89"/>
        <v>44634</v>
      </c>
      <c r="E170" s="94">
        <f ca="1">IF(D170&lt;$B$1,VLOOKUP(D170,[1]DI!$A$4:$B$15000,2,FALSE),0)</f>
        <v>0.1065</v>
      </c>
      <c r="F170" s="14">
        <f t="shared" ca="1" si="86"/>
        <v>1.00040168</v>
      </c>
      <c r="G170" s="14">
        <f ca="1">(TRUNC(PRODUCT($F$12:$F169),16))</f>
        <v>1.0467780070536401</v>
      </c>
      <c r="H170" s="14">
        <f t="shared" si="87"/>
        <v>1</v>
      </c>
      <c r="I170" s="14">
        <f t="shared" ca="1" si="88"/>
        <v>1.0467780099999999</v>
      </c>
      <c r="J170" s="13">
        <f t="shared" si="76"/>
        <v>0.05</v>
      </c>
      <c r="K170" s="33">
        <f t="shared" si="77"/>
        <v>44407</v>
      </c>
      <c r="L170" s="2">
        <f t="shared" si="78"/>
        <v>156</v>
      </c>
      <c r="M170" s="17">
        <f t="shared" si="79"/>
        <v>156</v>
      </c>
      <c r="N170" s="12">
        <f t="shared" si="80"/>
        <v>1.0306641860000001</v>
      </c>
      <c r="O170" s="12">
        <f t="shared" ca="1" si="81"/>
        <v>1.0788766059999999</v>
      </c>
      <c r="P170" s="17">
        <f t="shared" si="90"/>
        <v>0</v>
      </c>
      <c r="Q170" s="14">
        <f t="shared" ca="1" si="72"/>
        <v>1183149.0900000001</v>
      </c>
      <c r="R170" s="21">
        <f t="shared" si="73"/>
        <v>0</v>
      </c>
      <c r="S170" s="14">
        <f t="shared" si="82"/>
        <v>0</v>
      </c>
      <c r="T170" s="4" t="str">
        <f t="shared" si="83"/>
        <v>J=</v>
      </c>
      <c r="U170" s="33">
        <f t="shared" si="84"/>
        <v>44770</v>
      </c>
      <c r="V170" s="3"/>
      <c r="W170" s="151">
        <f>[2]Plan1!$A252</f>
        <v>44515</v>
      </c>
      <c r="Z170" s="1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3">
        <f t="shared" si="74"/>
        <v>44636</v>
      </c>
      <c r="B171" s="124">
        <f t="shared" ca="1" si="85"/>
        <v>16192784.34</v>
      </c>
      <c r="C171" s="7">
        <f t="shared" si="75"/>
        <v>15000000</v>
      </c>
      <c r="D171" s="96">
        <f t="shared" si="89"/>
        <v>44635</v>
      </c>
      <c r="E171" s="94">
        <f ca="1">IF(D171&lt;$B$1,VLOOKUP(D171,[1]DI!$A$4:$B$15000,2,FALSE),0)</f>
        <v>0.1065</v>
      </c>
      <c r="F171" s="14">
        <f t="shared" ca="1" si="86"/>
        <v>1.00040168</v>
      </c>
      <c r="G171" s="14">
        <f ca="1">(TRUNC(PRODUCT($F$12:$F170),16))</f>
        <v>1.0471984768435101</v>
      </c>
      <c r="H171" s="14">
        <f t="shared" si="87"/>
        <v>1</v>
      </c>
      <c r="I171" s="14">
        <f t="shared" ca="1" si="88"/>
        <v>1.04719848</v>
      </c>
      <c r="J171" s="13">
        <f t="shared" si="76"/>
        <v>0.05</v>
      </c>
      <c r="K171" s="33">
        <f t="shared" si="77"/>
        <v>44407</v>
      </c>
      <c r="L171" s="2">
        <f t="shared" si="78"/>
        <v>157</v>
      </c>
      <c r="M171" s="17">
        <f t="shared" si="79"/>
        <v>157</v>
      </c>
      <c r="N171" s="12">
        <f t="shared" si="80"/>
        <v>1.0308637540000001</v>
      </c>
      <c r="O171" s="12">
        <f t="shared" ca="1" si="81"/>
        <v>1.079518956</v>
      </c>
      <c r="P171" s="17">
        <f t="shared" si="90"/>
        <v>0</v>
      </c>
      <c r="Q171" s="14">
        <f t="shared" ca="1" si="72"/>
        <v>1192784.3400000001</v>
      </c>
      <c r="R171" s="21">
        <f t="shared" si="73"/>
        <v>0</v>
      </c>
      <c r="S171" s="14">
        <f t="shared" si="82"/>
        <v>0</v>
      </c>
      <c r="T171" s="4" t="str">
        <f t="shared" si="83"/>
        <v>J=</v>
      </c>
      <c r="U171" s="33">
        <f t="shared" si="84"/>
        <v>44770</v>
      </c>
      <c r="V171" s="3"/>
      <c r="W171" s="151">
        <f>[2]Plan1!$A253</f>
        <v>44555</v>
      </c>
      <c r="Z171" s="1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3">
        <f t="shared" si="74"/>
        <v>44637</v>
      </c>
      <c r="B172" s="124">
        <f t="shared" ca="1" si="85"/>
        <v>16202425.35</v>
      </c>
      <c r="C172" s="7">
        <f t="shared" si="75"/>
        <v>15000000</v>
      </c>
      <c r="D172" s="96">
        <f t="shared" si="89"/>
        <v>44636</v>
      </c>
      <c r="E172" s="94">
        <f ca="1">IF(D172&lt;$B$1,VLOOKUP(D172,[1]DI!$A$4:$B$15000,2,FALSE),0)</f>
        <v>0.1065</v>
      </c>
      <c r="F172" s="14">
        <f t="shared" ca="1" si="86"/>
        <v>1.00040168</v>
      </c>
      <c r="G172" s="14">
        <f ca="1">(TRUNC(PRODUCT($F$12:$F171),16))</f>
        <v>1.0476191155276899</v>
      </c>
      <c r="H172" s="14">
        <f t="shared" si="87"/>
        <v>1</v>
      </c>
      <c r="I172" s="14">
        <f t="shared" ca="1" si="88"/>
        <v>1.04761912</v>
      </c>
      <c r="J172" s="13">
        <f t="shared" si="76"/>
        <v>0.05</v>
      </c>
      <c r="K172" s="33">
        <f t="shared" si="77"/>
        <v>44407</v>
      </c>
      <c r="L172" s="2">
        <f t="shared" si="78"/>
        <v>158</v>
      </c>
      <c r="M172" s="17">
        <f t="shared" si="79"/>
        <v>158</v>
      </c>
      <c r="N172" s="12">
        <f t="shared" si="80"/>
        <v>1.0310633600000001</v>
      </c>
      <c r="O172" s="12">
        <f t="shared" ca="1" si="81"/>
        <v>1.08016169</v>
      </c>
      <c r="P172" s="17">
        <f t="shared" si="90"/>
        <v>0</v>
      </c>
      <c r="Q172" s="14">
        <f t="shared" ca="1" si="72"/>
        <v>1202425.3500000001</v>
      </c>
      <c r="R172" s="21">
        <f t="shared" si="73"/>
        <v>0</v>
      </c>
      <c r="S172" s="14">
        <f t="shared" si="82"/>
        <v>0</v>
      </c>
      <c r="T172" s="4" t="str">
        <f t="shared" si="83"/>
        <v>J=</v>
      </c>
      <c r="U172" s="33">
        <f t="shared" si="84"/>
        <v>44770</v>
      </c>
      <c r="V172" s="3"/>
      <c r="W172" s="151">
        <f>[2]Plan1!$A254</f>
        <v>44562</v>
      </c>
      <c r="Z172" s="1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3">
        <f t="shared" si="74"/>
        <v>44638</v>
      </c>
      <c r="B173" s="124">
        <f t="shared" ca="1" si="85"/>
        <v>16212071.970000001</v>
      </c>
      <c r="C173" s="7">
        <f t="shared" si="75"/>
        <v>15000000</v>
      </c>
      <c r="D173" s="96">
        <f t="shared" si="89"/>
        <v>44637</v>
      </c>
      <c r="E173" s="94">
        <f ca="1">IF(D173&lt;$B$1,VLOOKUP(D173,[1]DI!$A$4:$B$15000,2,FALSE),0)</f>
        <v>0.11649999999999999</v>
      </c>
      <c r="F173" s="14">
        <f t="shared" ca="1" si="86"/>
        <v>1.0004373900000001</v>
      </c>
      <c r="G173" s="14">
        <f ca="1">(TRUNC(PRODUCT($F$12:$F172),16))</f>
        <v>1.0480399231740201</v>
      </c>
      <c r="H173" s="14">
        <f t="shared" si="87"/>
        <v>1</v>
      </c>
      <c r="I173" s="14">
        <f t="shared" ca="1" si="88"/>
        <v>1.0480399199999999</v>
      </c>
      <c r="J173" s="13">
        <f t="shared" si="76"/>
        <v>0.05</v>
      </c>
      <c r="K173" s="33">
        <f t="shared" si="77"/>
        <v>44407</v>
      </c>
      <c r="L173" s="2">
        <f t="shared" si="78"/>
        <v>159</v>
      </c>
      <c r="M173" s="17">
        <f t="shared" si="79"/>
        <v>159</v>
      </c>
      <c r="N173" s="12">
        <f t="shared" si="80"/>
        <v>1.0312630060000001</v>
      </c>
      <c r="O173" s="12">
        <f t="shared" ca="1" si="81"/>
        <v>1.080804798</v>
      </c>
      <c r="P173" s="17">
        <f t="shared" si="90"/>
        <v>0</v>
      </c>
      <c r="Q173" s="14">
        <f t="shared" ca="1" si="72"/>
        <v>1212071.97</v>
      </c>
      <c r="R173" s="21">
        <f t="shared" si="73"/>
        <v>0</v>
      </c>
      <c r="S173" s="14">
        <f t="shared" si="82"/>
        <v>0</v>
      </c>
      <c r="T173" s="4" t="str">
        <f t="shared" si="83"/>
        <v>J=</v>
      </c>
      <c r="U173" s="33">
        <f t="shared" si="84"/>
        <v>44770</v>
      </c>
      <c r="V173" s="3"/>
      <c r="W173" s="151">
        <f>[2]Plan1!$A255</f>
        <v>44620</v>
      </c>
      <c r="Z173" s="1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3">
        <f t="shared" si="74"/>
        <v>44641</v>
      </c>
      <c r="B174" s="124">
        <f t="shared" ca="1" si="85"/>
        <v>16222303.620000001</v>
      </c>
      <c r="C174" s="7">
        <f t="shared" si="75"/>
        <v>15000000</v>
      </c>
      <c r="D174" s="96">
        <f t="shared" si="89"/>
        <v>44638</v>
      </c>
      <c r="E174" s="94">
        <f ca="1">IF(D174&lt;$B$1,VLOOKUP(D174,[1]DI!$A$4:$B$15000,2,FALSE),0)</f>
        <v>0.11649999999999999</v>
      </c>
      <c r="F174" s="14">
        <f t="shared" ca="1" si="86"/>
        <v>1.0004373900000001</v>
      </c>
      <c r="G174" s="14">
        <f ca="1">(TRUNC(PRODUCT($F$12:$F173),16))</f>
        <v>1.0484983253560101</v>
      </c>
      <c r="H174" s="14">
        <f t="shared" si="87"/>
        <v>1</v>
      </c>
      <c r="I174" s="14">
        <f t="shared" ca="1" si="88"/>
        <v>1.0484983299999999</v>
      </c>
      <c r="J174" s="13">
        <f t="shared" si="76"/>
        <v>0.05</v>
      </c>
      <c r="K174" s="33">
        <f t="shared" si="77"/>
        <v>44407</v>
      </c>
      <c r="L174" s="2">
        <f t="shared" si="78"/>
        <v>160</v>
      </c>
      <c r="M174" s="17">
        <f t="shared" si="79"/>
        <v>160</v>
      </c>
      <c r="N174" s="12">
        <f t="shared" si="80"/>
        <v>1.0314626899999999</v>
      </c>
      <c r="O174" s="12">
        <f t="shared" ca="1" si="81"/>
        <v>1.081486908</v>
      </c>
      <c r="P174" s="17">
        <f t="shared" si="90"/>
        <v>0</v>
      </c>
      <c r="Q174" s="14">
        <f t="shared" ca="1" si="72"/>
        <v>1222303.6200000001</v>
      </c>
      <c r="R174" s="21">
        <f t="shared" si="73"/>
        <v>0</v>
      </c>
      <c r="S174" s="14">
        <f t="shared" si="82"/>
        <v>0</v>
      </c>
      <c r="T174" s="4" t="str">
        <f t="shared" si="83"/>
        <v>J=</v>
      </c>
      <c r="U174" s="33">
        <f t="shared" si="84"/>
        <v>44770</v>
      </c>
      <c r="V174" s="3"/>
      <c r="W174" s="151">
        <f>[2]Plan1!$A256</f>
        <v>44621</v>
      </c>
      <c r="Z174" s="1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3">
        <f t="shared" si="74"/>
        <v>44642</v>
      </c>
      <c r="B175" s="124">
        <f t="shared" ca="1" si="85"/>
        <v>16232541.539999999</v>
      </c>
      <c r="C175" s="7">
        <f t="shared" si="75"/>
        <v>15000000</v>
      </c>
      <c r="D175" s="96">
        <f t="shared" si="89"/>
        <v>44641</v>
      </c>
      <c r="E175" s="94">
        <f ca="1">IF(D175&lt;$B$1,VLOOKUP(D175,[1]DI!$A$4:$B$15000,2,FALSE),0)</f>
        <v>0.11649999999999999</v>
      </c>
      <c r="F175" s="14">
        <f t="shared" ca="1" si="86"/>
        <v>1.0004373900000001</v>
      </c>
      <c r="G175" s="14">
        <f ca="1">(TRUNC(PRODUCT($F$12:$F174),16))</f>
        <v>1.04895692803854</v>
      </c>
      <c r="H175" s="14">
        <f t="shared" si="87"/>
        <v>1</v>
      </c>
      <c r="I175" s="14">
        <f t="shared" ca="1" si="88"/>
        <v>1.0489569299999999</v>
      </c>
      <c r="J175" s="13">
        <f t="shared" si="76"/>
        <v>0.05</v>
      </c>
      <c r="K175" s="33">
        <f t="shared" si="77"/>
        <v>44407</v>
      </c>
      <c r="L175" s="2">
        <f t="shared" si="78"/>
        <v>161</v>
      </c>
      <c r="M175" s="17">
        <f t="shared" si="79"/>
        <v>161</v>
      </c>
      <c r="N175" s="12">
        <f t="shared" si="80"/>
        <v>1.031662412</v>
      </c>
      <c r="O175" s="12">
        <f t="shared" ca="1" si="81"/>
        <v>1.082169436</v>
      </c>
      <c r="P175" s="17">
        <f t="shared" si="90"/>
        <v>0</v>
      </c>
      <c r="Q175" s="14">
        <f t="shared" ca="1" si="72"/>
        <v>1232541.54</v>
      </c>
      <c r="R175" s="21">
        <f t="shared" si="73"/>
        <v>0</v>
      </c>
      <c r="S175" s="14">
        <f t="shared" si="82"/>
        <v>0</v>
      </c>
      <c r="T175" s="4" t="str">
        <f t="shared" si="83"/>
        <v>J=</v>
      </c>
      <c r="U175" s="33">
        <f t="shared" si="84"/>
        <v>44770</v>
      </c>
      <c r="V175" s="3"/>
      <c r="W175" s="151">
        <f>[2]Plan1!$A257</f>
        <v>44666</v>
      </c>
      <c r="Z175" s="1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3">
        <f t="shared" si="74"/>
        <v>44643</v>
      </c>
      <c r="B176" s="124">
        <f t="shared" ca="1" si="85"/>
        <v>16242785.955</v>
      </c>
      <c r="C176" s="7">
        <f t="shared" si="75"/>
        <v>15000000</v>
      </c>
      <c r="D176" s="96">
        <f t="shared" si="89"/>
        <v>44642</v>
      </c>
      <c r="E176" s="94">
        <f ca="1">IF(D176&lt;$B$1,VLOOKUP(D176,[1]DI!$A$4:$B$15000,2,FALSE),0)</f>
        <v>0.11649999999999999</v>
      </c>
      <c r="F176" s="14">
        <f t="shared" ca="1" si="86"/>
        <v>1.0004373900000001</v>
      </c>
      <c r="G176" s="14">
        <f ca="1">(TRUNC(PRODUCT($F$12:$F175),16))</f>
        <v>1.0494157313093</v>
      </c>
      <c r="H176" s="14">
        <f t="shared" si="87"/>
        <v>1</v>
      </c>
      <c r="I176" s="14">
        <f t="shared" ca="1" si="88"/>
        <v>1.04941573</v>
      </c>
      <c r="J176" s="13">
        <f t="shared" si="76"/>
        <v>0.05</v>
      </c>
      <c r="K176" s="33">
        <f t="shared" si="77"/>
        <v>44407</v>
      </c>
      <c r="L176" s="2">
        <f t="shared" si="78"/>
        <v>162</v>
      </c>
      <c r="M176" s="17">
        <f t="shared" si="79"/>
        <v>162</v>
      </c>
      <c r="N176" s="12">
        <f t="shared" si="80"/>
        <v>1.031862174</v>
      </c>
      <c r="O176" s="12">
        <f t="shared" ca="1" si="81"/>
        <v>1.0828523969999999</v>
      </c>
      <c r="P176" s="17">
        <f t="shared" si="90"/>
        <v>0</v>
      </c>
      <c r="Q176" s="14">
        <f t="shared" ca="1" si="72"/>
        <v>1242785.9550000001</v>
      </c>
      <c r="R176" s="21">
        <f t="shared" si="73"/>
        <v>0</v>
      </c>
      <c r="S176" s="14">
        <f t="shared" si="82"/>
        <v>0</v>
      </c>
      <c r="T176" s="4" t="str">
        <f t="shared" si="83"/>
        <v>J=</v>
      </c>
      <c r="U176" s="33">
        <f t="shared" si="84"/>
        <v>44770</v>
      </c>
      <c r="V176" s="3"/>
      <c r="W176" s="151">
        <f>[2]Plan1!$A258</f>
        <v>44672</v>
      </c>
      <c r="Z176" s="1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3">
        <f t="shared" si="74"/>
        <v>44644</v>
      </c>
      <c r="B177" s="124">
        <f t="shared" ca="1" si="85"/>
        <v>16253036.955</v>
      </c>
      <c r="C177" s="7">
        <f t="shared" si="75"/>
        <v>15000000</v>
      </c>
      <c r="D177" s="96">
        <f t="shared" si="89"/>
        <v>44643</v>
      </c>
      <c r="E177" s="94">
        <f ca="1">IF(D177&lt;$B$1,VLOOKUP(D177,[1]DI!$A$4:$B$15000,2,FALSE),0)</f>
        <v>0.11649999999999999</v>
      </c>
      <c r="F177" s="14">
        <f t="shared" ca="1" si="86"/>
        <v>1.0004373900000001</v>
      </c>
      <c r="G177" s="14">
        <f ca="1">(TRUNC(PRODUCT($F$12:$F176),16))</f>
        <v>1.04987473525601</v>
      </c>
      <c r="H177" s="14">
        <f t="shared" si="87"/>
        <v>1</v>
      </c>
      <c r="I177" s="14">
        <f t="shared" ca="1" si="88"/>
        <v>1.0498747399999999</v>
      </c>
      <c r="J177" s="13">
        <f t="shared" si="76"/>
        <v>0.05</v>
      </c>
      <c r="K177" s="33">
        <f t="shared" si="77"/>
        <v>44407</v>
      </c>
      <c r="L177" s="2">
        <f t="shared" si="78"/>
        <v>163</v>
      </c>
      <c r="M177" s="17">
        <f t="shared" si="79"/>
        <v>163</v>
      </c>
      <c r="N177" s="12">
        <f t="shared" si="80"/>
        <v>1.0320619740000001</v>
      </c>
      <c r="O177" s="12">
        <f t="shared" ca="1" si="81"/>
        <v>1.0835357969999999</v>
      </c>
      <c r="P177" s="17">
        <f t="shared" si="90"/>
        <v>0</v>
      </c>
      <c r="Q177" s="14">
        <f t="shared" ca="1" si="72"/>
        <v>1253036.9550000001</v>
      </c>
      <c r="R177" s="21">
        <f t="shared" si="73"/>
        <v>0</v>
      </c>
      <c r="S177" s="14">
        <f t="shared" si="82"/>
        <v>0</v>
      </c>
      <c r="T177" s="4" t="str">
        <f t="shared" si="83"/>
        <v>J=</v>
      </c>
      <c r="U177" s="33">
        <f t="shared" si="84"/>
        <v>44770</v>
      </c>
      <c r="V177" s="3"/>
      <c r="W177" s="151">
        <f>[2]Plan1!$A259</f>
        <v>44682</v>
      </c>
      <c r="Z177" s="1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3">
        <f t="shared" si="74"/>
        <v>44645</v>
      </c>
      <c r="B178" s="124">
        <f t="shared" ca="1" si="85"/>
        <v>16263294.24</v>
      </c>
      <c r="C178" s="7">
        <f t="shared" si="75"/>
        <v>15000000</v>
      </c>
      <c r="D178" s="96">
        <f t="shared" si="89"/>
        <v>44644</v>
      </c>
      <c r="E178" s="94">
        <f ca="1">IF(D178&lt;$B$1,VLOOKUP(D178,[1]DI!$A$4:$B$15000,2,FALSE),0)</f>
        <v>0.11649999999999999</v>
      </c>
      <c r="F178" s="14">
        <f t="shared" ca="1" si="86"/>
        <v>1.0004373900000001</v>
      </c>
      <c r="G178" s="14">
        <f ca="1">(TRUNC(PRODUCT($F$12:$F177),16))</f>
        <v>1.05033393996647</v>
      </c>
      <c r="H178" s="14">
        <f t="shared" si="87"/>
        <v>1</v>
      </c>
      <c r="I178" s="14">
        <f t="shared" ca="1" si="88"/>
        <v>1.05033394</v>
      </c>
      <c r="J178" s="13">
        <f t="shared" si="76"/>
        <v>0.05</v>
      </c>
      <c r="K178" s="33">
        <f t="shared" si="77"/>
        <v>44407</v>
      </c>
      <c r="L178" s="2">
        <f t="shared" si="78"/>
        <v>164</v>
      </c>
      <c r="M178" s="17">
        <f t="shared" si="79"/>
        <v>164</v>
      </c>
      <c r="N178" s="12">
        <f t="shared" si="80"/>
        <v>1.032261812</v>
      </c>
      <c r="O178" s="12">
        <f t="shared" ca="1" si="81"/>
        <v>1.0842196159999999</v>
      </c>
      <c r="P178" s="17">
        <f t="shared" si="90"/>
        <v>0</v>
      </c>
      <c r="Q178" s="14">
        <f t="shared" ca="1" si="72"/>
        <v>1263294.24</v>
      </c>
      <c r="R178" s="21">
        <f t="shared" si="73"/>
        <v>0</v>
      </c>
      <c r="S178" s="14">
        <f t="shared" si="82"/>
        <v>0</v>
      </c>
      <c r="T178" s="4" t="str">
        <f t="shared" si="83"/>
        <v>J=</v>
      </c>
      <c r="U178" s="33">
        <f t="shared" si="84"/>
        <v>44770</v>
      </c>
      <c r="V178" s="3"/>
      <c r="W178" s="151">
        <f>[2]Plan1!$A260</f>
        <v>44728</v>
      </c>
      <c r="Z178" s="1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3">
        <f t="shared" si="74"/>
        <v>44648</v>
      </c>
      <c r="B179" s="124">
        <f t="shared" ca="1" si="85"/>
        <v>16273558.17</v>
      </c>
      <c r="C179" s="7">
        <f t="shared" si="75"/>
        <v>15000000</v>
      </c>
      <c r="D179" s="96">
        <f t="shared" si="89"/>
        <v>44645</v>
      </c>
      <c r="E179" s="94">
        <f ca="1">IF(D179&lt;$B$1,VLOOKUP(D179,[1]DI!$A$4:$B$15000,2,FALSE),0)</f>
        <v>0.11649999999999999</v>
      </c>
      <c r="F179" s="14">
        <f t="shared" ca="1" si="86"/>
        <v>1.0004373900000001</v>
      </c>
      <c r="G179" s="14">
        <f ca="1">(TRUNC(PRODUCT($F$12:$F178),16))</f>
        <v>1.0507933455284699</v>
      </c>
      <c r="H179" s="14">
        <f t="shared" si="87"/>
        <v>1</v>
      </c>
      <c r="I179" s="14">
        <f t="shared" ca="1" si="88"/>
        <v>1.05079335</v>
      </c>
      <c r="J179" s="13">
        <f t="shared" si="76"/>
        <v>0.05</v>
      </c>
      <c r="K179" s="33">
        <f t="shared" si="77"/>
        <v>44407</v>
      </c>
      <c r="L179" s="2">
        <f t="shared" si="78"/>
        <v>165</v>
      </c>
      <c r="M179" s="17">
        <f t="shared" si="79"/>
        <v>165</v>
      </c>
      <c r="N179" s="12">
        <f t="shared" si="80"/>
        <v>1.0324616900000001</v>
      </c>
      <c r="O179" s="12">
        <f t="shared" ca="1" si="81"/>
        <v>1.084903878</v>
      </c>
      <c r="P179" s="17">
        <f t="shared" si="90"/>
        <v>0</v>
      </c>
      <c r="Q179" s="14">
        <f t="shared" ca="1" si="72"/>
        <v>1273558.17</v>
      </c>
      <c r="R179" s="21">
        <f t="shared" si="73"/>
        <v>0</v>
      </c>
      <c r="S179" s="14">
        <f t="shared" si="82"/>
        <v>0</v>
      </c>
      <c r="T179" s="4" t="str">
        <f t="shared" si="83"/>
        <v>J=</v>
      </c>
      <c r="U179" s="33">
        <f t="shared" si="84"/>
        <v>44770</v>
      </c>
      <c r="V179" s="3"/>
      <c r="W179" s="151">
        <f>[2]Plan1!$A261</f>
        <v>44811</v>
      </c>
      <c r="Z179" s="1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3">
        <f t="shared" si="74"/>
        <v>44649</v>
      </c>
      <c r="B180" s="124">
        <f t="shared" ca="1" si="85"/>
        <v>16283828.4</v>
      </c>
      <c r="C180" s="7">
        <f t="shared" si="75"/>
        <v>15000000</v>
      </c>
      <c r="D180" s="96">
        <f t="shared" si="89"/>
        <v>44648</v>
      </c>
      <c r="E180" s="94">
        <f ca="1">IF(D180&lt;$B$1,VLOOKUP(D180,[1]DI!$A$4:$B$15000,2,FALSE),0)</f>
        <v>0.11649999999999999</v>
      </c>
      <c r="F180" s="14">
        <f t="shared" ca="1" si="86"/>
        <v>1.0004373900000001</v>
      </c>
      <c r="G180" s="14">
        <f ca="1">(TRUNC(PRODUCT($F$12:$F179),16))</f>
        <v>1.0512529520298699</v>
      </c>
      <c r="H180" s="14">
        <f t="shared" si="87"/>
        <v>1</v>
      </c>
      <c r="I180" s="14">
        <f t="shared" ca="1" si="88"/>
        <v>1.0512529500000001</v>
      </c>
      <c r="J180" s="13">
        <f t="shared" si="76"/>
        <v>0.05</v>
      </c>
      <c r="K180" s="33">
        <f t="shared" si="77"/>
        <v>44407</v>
      </c>
      <c r="L180" s="2">
        <f t="shared" si="78"/>
        <v>166</v>
      </c>
      <c r="M180" s="17">
        <f t="shared" si="79"/>
        <v>166</v>
      </c>
      <c r="N180" s="12">
        <f t="shared" si="80"/>
        <v>1.032661606</v>
      </c>
      <c r="O180" s="12">
        <f t="shared" ca="1" si="81"/>
        <v>1.0855885599999999</v>
      </c>
      <c r="P180" s="17">
        <f t="shared" si="90"/>
        <v>0</v>
      </c>
      <c r="Q180" s="14">
        <f t="shared" ca="1" si="72"/>
        <v>1283828.3999999999</v>
      </c>
      <c r="R180" s="21">
        <f t="shared" si="73"/>
        <v>0</v>
      </c>
      <c r="S180" s="14">
        <f t="shared" si="82"/>
        <v>0</v>
      </c>
      <c r="T180" s="4" t="str">
        <f t="shared" si="83"/>
        <v>J=</v>
      </c>
      <c r="U180" s="33">
        <f t="shared" si="84"/>
        <v>44770</v>
      </c>
      <c r="V180" s="3"/>
      <c r="W180" s="151">
        <f>[2]Plan1!$A262</f>
        <v>44846</v>
      </c>
      <c r="Z180" s="1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3">
        <f t="shared" si="74"/>
        <v>44650</v>
      </c>
      <c r="B181" s="124">
        <f t="shared" ca="1" si="85"/>
        <v>16294105.245000001</v>
      </c>
      <c r="C181" s="7">
        <f t="shared" si="75"/>
        <v>15000000</v>
      </c>
      <c r="D181" s="96">
        <f t="shared" si="89"/>
        <v>44649</v>
      </c>
      <c r="E181" s="94">
        <f ca="1">IF(D181&lt;$B$1,VLOOKUP(D181,[1]DI!$A$4:$B$15000,2,FALSE),0)</f>
        <v>0.11649999999999999</v>
      </c>
      <c r="F181" s="14">
        <f t="shared" ca="1" si="86"/>
        <v>1.0004373900000001</v>
      </c>
      <c r="G181" s="14">
        <f ca="1">(TRUNC(PRODUCT($F$12:$F180),16))</f>
        <v>1.05171275955856</v>
      </c>
      <c r="H181" s="14">
        <f t="shared" si="87"/>
        <v>1</v>
      </c>
      <c r="I181" s="14">
        <f t="shared" ca="1" si="88"/>
        <v>1.05171276</v>
      </c>
      <c r="J181" s="13">
        <f t="shared" si="76"/>
        <v>0.05</v>
      </c>
      <c r="K181" s="33">
        <f t="shared" si="77"/>
        <v>44407</v>
      </c>
      <c r="L181" s="2">
        <f t="shared" si="78"/>
        <v>167</v>
      </c>
      <c r="M181" s="17">
        <f t="shared" si="79"/>
        <v>167</v>
      </c>
      <c r="N181" s="12">
        <f t="shared" si="80"/>
        <v>1.032861561</v>
      </c>
      <c r="O181" s="12">
        <f t="shared" ca="1" si="81"/>
        <v>1.0862736829999999</v>
      </c>
      <c r="P181" s="17">
        <f t="shared" si="90"/>
        <v>0</v>
      </c>
      <c r="Q181" s="14">
        <f t="shared" ca="1" si="72"/>
        <v>1294105.2450000001</v>
      </c>
      <c r="R181" s="21">
        <f t="shared" si="73"/>
        <v>0</v>
      </c>
      <c r="S181" s="14">
        <f t="shared" si="82"/>
        <v>0</v>
      </c>
      <c r="T181" s="4" t="str">
        <f t="shared" si="83"/>
        <v>J=</v>
      </c>
      <c r="U181" s="33">
        <f t="shared" si="84"/>
        <v>44770</v>
      </c>
      <c r="V181" s="3"/>
      <c r="W181" s="151">
        <f>[2]Plan1!$A263</f>
        <v>44867</v>
      </c>
      <c r="Z181" s="1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3">
        <f t="shared" si="74"/>
        <v>44651</v>
      </c>
      <c r="B182" s="124">
        <f t="shared" ca="1" si="85"/>
        <v>16304388.555</v>
      </c>
      <c r="C182" s="7">
        <f t="shared" si="75"/>
        <v>15000000</v>
      </c>
      <c r="D182" s="96">
        <f t="shared" si="89"/>
        <v>44650</v>
      </c>
      <c r="E182" s="94">
        <f ca="1">IF(D182&lt;$B$1,VLOOKUP(D182,[1]DI!$A$4:$B$15000,2,FALSE),0)</f>
        <v>0.11649999999999999</v>
      </c>
      <c r="F182" s="14">
        <f t="shared" ca="1" si="86"/>
        <v>1.0004373900000001</v>
      </c>
      <c r="G182" s="14">
        <f ca="1">(TRUNC(PRODUCT($F$12:$F181),16))</f>
        <v>1.05217276820246</v>
      </c>
      <c r="H182" s="14">
        <f t="shared" si="87"/>
        <v>1</v>
      </c>
      <c r="I182" s="14">
        <f t="shared" ca="1" si="88"/>
        <v>1.0521727700000001</v>
      </c>
      <c r="J182" s="13">
        <f t="shared" si="76"/>
        <v>0.05</v>
      </c>
      <c r="K182" s="33">
        <f t="shared" si="77"/>
        <v>44407</v>
      </c>
      <c r="L182" s="2">
        <f t="shared" si="78"/>
        <v>168</v>
      </c>
      <c r="M182" s="17">
        <f t="shared" si="79"/>
        <v>168</v>
      </c>
      <c r="N182" s="12">
        <f t="shared" si="80"/>
        <v>1.0330615540000001</v>
      </c>
      <c r="O182" s="12">
        <f t="shared" ca="1" si="81"/>
        <v>1.0869592370000001</v>
      </c>
      <c r="P182" s="17">
        <f t="shared" si="90"/>
        <v>0</v>
      </c>
      <c r="Q182" s="14">
        <f t="shared" ca="1" si="72"/>
        <v>1304388.5549999999</v>
      </c>
      <c r="R182" s="21">
        <f t="shared" si="73"/>
        <v>0</v>
      </c>
      <c r="S182" s="14">
        <f t="shared" si="82"/>
        <v>0</v>
      </c>
      <c r="T182" s="4" t="str">
        <f t="shared" si="83"/>
        <v>J=</v>
      </c>
      <c r="U182" s="33">
        <f t="shared" si="84"/>
        <v>44770</v>
      </c>
      <c r="V182" s="3"/>
      <c r="W182" s="151">
        <f>[2]Plan1!$A264</f>
        <v>44880</v>
      </c>
      <c r="Z182" s="1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3">
        <f t="shared" si="74"/>
        <v>44652</v>
      </c>
      <c r="B183" s="124">
        <f t="shared" ca="1" si="85"/>
        <v>16314678.33</v>
      </c>
      <c r="C183" s="7">
        <f t="shared" si="75"/>
        <v>15000000</v>
      </c>
      <c r="D183" s="96">
        <f t="shared" si="89"/>
        <v>44651</v>
      </c>
      <c r="E183" s="94">
        <f ca="1">IF(D183&lt;$B$1,VLOOKUP(D183,[1]DI!$A$4:$B$15000,2,FALSE),0)</f>
        <v>0.11649999999999999</v>
      </c>
      <c r="F183" s="14">
        <f t="shared" ca="1" si="86"/>
        <v>1.0004373900000001</v>
      </c>
      <c r="G183" s="14">
        <f ca="1">(TRUNC(PRODUCT($F$12:$F182),16))</f>
        <v>1.05263297804955</v>
      </c>
      <c r="H183" s="14">
        <f t="shared" si="87"/>
        <v>1</v>
      </c>
      <c r="I183" s="14">
        <f t="shared" ca="1" si="88"/>
        <v>1.0526329800000001</v>
      </c>
      <c r="J183" s="13">
        <f t="shared" si="76"/>
        <v>0.05</v>
      </c>
      <c r="K183" s="33">
        <f t="shared" si="77"/>
        <v>44407</v>
      </c>
      <c r="L183" s="2">
        <f t="shared" si="78"/>
        <v>169</v>
      </c>
      <c r="M183" s="17">
        <f t="shared" si="79"/>
        <v>169</v>
      </c>
      <c r="N183" s="12">
        <f t="shared" si="80"/>
        <v>1.0332615860000001</v>
      </c>
      <c r="O183" s="12">
        <f t="shared" ca="1" si="81"/>
        <v>1.0876452219999999</v>
      </c>
      <c r="P183" s="17">
        <f t="shared" si="90"/>
        <v>0</v>
      </c>
      <c r="Q183" s="14">
        <f t="shared" ca="1" si="72"/>
        <v>1314678.33</v>
      </c>
      <c r="R183" s="21">
        <f t="shared" si="73"/>
        <v>0</v>
      </c>
      <c r="S183" s="14">
        <f t="shared" si="82"/>
        <v>0</v>
      </c>
      <c r="T183" s="4" t="str">
        <f t="shared" si="83"/>
        <v>J=</v>
      </c>
      <c r="U183" s="33">
        <f t="shared" si="84"/>
        <v>44770</v>
      </c>
      <c r="V183" s="3"/>
      <c r="W183" s="151">
        <f>[2]Plan1!$A265</f>
        <v>44920</v>
      </c>
      <c r="Z183" s="1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3">
        <f t="shared" si="74"/>
        <v>44655</v>
      </c>
      <c r="B184" s="124">
        <f t="shared" ca="1" si="85"/>
        <v>16324974.6</v>
      </c>
      <c r="C184" s="7">
        <f t="shared" si="75"/>
        <v>15000000</v>
      </c>
      <c r="D184" s="96">
        <f t="shared" si="89"/>
        <v>44652</v>
      </c>
      <c r="E184" s="94">
        <f ca="1">IF(D184&lt;$B$1,VLOOKUP(D184,[1]DI!$A$4:$B$15000,2,FALSE),0)</f>
        <v>0.11649999999999999</v>
      </c>
      <c r="F184" s="14">
        <f t="shared" ca="1" si="86"/>
        <v>1.0004373900000001</v>
      </c>
      <c r="G184" s="14">
        <f ca="1">(TRUNC(PRODUCT($F$12:$F183),16))</f>
        <v>1.05309338918782</v>
      </c>
      <c r="H184" s="14">
        <f t="shared" si="87"/>
        <v>1</v>
      </c>
      <c r="I184" s="14">
        <f t="shared" ca="1" si="88"/>
        <v>1.0530933899999999</v>
      </c>
      <c r="J184" s="13">
        <f t="shared" si="76"/>
        <v>0.05</v>
      </c>
      <c r="K184" s="33">
        <f t="shared" si="77"/>
        <v>44407</v>
      </c>
      <c r="L184" s="2">
        <f t="shared" si="78"/>
        <v>170</v>
      </c>
      <c r="M184" s="17">
        <f t="shared" si="79"/>
        <v>170</v>
      </c>
      <c r="N184" s="12">
        <f t="shared" si="80"/>
        <v>1.0334616569999999</v>
      </c>
      <c r="O184" s="12">
        <f t="shared" ca="1" si="81"/>
        <v>1.08833164</v>
      </c>
      <c r="P184" s="17">
        <f t="shared" si="90"/>
        <v>0</v>
      </c>
      <c r="Q184" s="14">
        <f t="shared" ca="1" si="72"/>
        <v>1324974.6000000001</v>
      </c>
      <c r="R184" s="21">
        <f t="shared" si="73"/>
        <v>0</v>
      </c>
      <c r="S184" s="14">
        <f t="shared" si="82"/>
        <v>0</v>
      </c>
      <c r="T184" s="4" t="str">
        <f t="shared" si="83"/>
        <v>J=</v>
      </c>
      <c r="U184" s="33">
        <f t="shared" si="84"/>
        <v>44770</v>
      </c>
      <c r="V184" s="3"/>
      <c r="W184" s="151">
        <f>[2]Plan1!$A266</f>
        <v>44927</v>
      </c>
      <c r="Z184" s="1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3">
        <f t="shared" si="74"/>
        <v>44656</v>
      </c>
      <c r="B185" s="124">
        <f t="shared" ca="1" si="85"/>
        <v>16335277.335000001</v>
      </c>
      <c r="C185" s="7">
        <f t="shared" si="75"/>
        <v>15000000</v>
      </c>
      <c r="D185" s="96">
        <f t="shared" si="89"/>
        <v>44655</v>
      </c>
      <c r="E185" s="94">
        <f ca="1">IF(D185&lt;$B$1,VLOOKUP(D185,[1]DI!$A$4:$B$15000,2,FALSE),0)</f>
        <v>0.11649999999999999</v>
      </c>
      <c r="F185" s="14">
        <f t="shared" ca="1" si="86"/>
        <v>1.0004373900000001</v>
      </c>
      <c r="G185" s="14">
        <f ca="1">(TRUNC(PRODUCT($F$12:$F184),16))</f>
        <v>1.05355400170531</v>
      </c>
      <c r="H185" s="14">
        <f t="shared" si="87"/>
        <v>1</v>
      </c>
      <c r="I185" s="14">
        <f t="shared" ca="1" si="88"/>
        <v>1.0535540000000001</v>
      </c>
      <c r="J185" s="13">
        <f t="shared" si="76"/>
        <v>0.05</v>
      </c>
      <c r="K185" s="33">
        <f t="shared" si="77"/>
        <v>44407</v>
      </c>
      <c r="L185" s="2">
        <f t="shared" si="78"/>
        <v>171</v>
      </c>
      <c r="M185" s="17">
        <f t="shared" si="79"/>
        <v>171</v>
      </c>
      <c r="N185" s="12">
        <f t="shared" si="80"/>
        <v>1.0336617669999999</v>
      </c>
      <c r="O185" s="12">
        <f t="shared" ca="1" si="81"/>
        <v>1.0890184890000001</v>
      </c>
      <c r="P185" s="17">
        <f t="shared" si="90"/>
        <v>0</v>
      </c>
      <c r="Q185" s="14">
        <f t="shared" ca="1" si="72"/>
        <v>1335277.335</v>
      </c>
      <c r="R185" s="21">
        <f t="shared" si="73"/>
        <v>0</v>
      </c>
      <c r="S185" s="14">
        <f t="shared" si="82"/>
        <v>0</v>
      </c>
      <c r="T185" s="4" t="str">
        <f t="shared" si="83"/>
        <v>J=</v>
      </c>
      <c r="U185" s="33">
        <f t="shared" si="84"/>
        <v>44770</v>
      </c>
      <c r="V185" s="3"/>
      <c r="W185" s="151">
        <f>[2]Plan1!$A267</f>
        <v>44977</v>
      </c>
      <c r="Z185" s="1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3">
        <f t="shared" si="74"/>
        <v>44657</v>
      </c>
      <c r="B186" s="124">
        <f t="shared" ca="1" si="85"/>
        <v>16345586.699999999</v>
      </c>
      <c r="C186" s="7">
        <f t="shared" si="75"/>
        <v>15000000</v>
      </c>
      <c r="D186" s="96">
        <f t="shared" si="89"/>
        <v>44656</v>
      </c>
      <c r="E186" s="94">
        <f ca="1">IF(D186&lt;$B$1,VLOOKUP(D186,[1]DI!$A$4:$B$15000,2,FALSE),0)</f>
        <v>0.11649999999999999</v>
      </c>
      <c r="F186" s="14">
        <f t="shared" ca="1" si="86"/>
        <v>1.0004373900000001</v>
      </c>
      <c r="G186" s="14">
        <f ca="1">(TRUNC(PRODUCT($F$12:$F185),16))</f>
        <v>1.0540148156901199</v>
      </c>
      <c r="H186" s="14">
        <f t="shared" si="87"/>
        <v>1</v>
      </c>
      <c r="I186" s="14">
        <f t="shared" ca="1" si="88"/>
        <v>1.0540148199999999</v>
      </c>
      <c r="J186" s="13">
        <f t="shared" si="76"/>
        <v>0.05</v>
      </c>
      <c r="K186" s="33">
        <f t="shared" si="77"/>
        <v>44407</v>
      </c>
      <c r="L186" s="2">
        <f t="shared" si="78"/>
        <v>172</v>
      </c>
      <c r="M186" s="17">
        <f t="shared" si="79"/>
        <v>172</v>
      </c>
      <c r="N186" s="12">
        <f t="shared" si="80"/>
        <v>1.0338619149999999</v>
      </c>
      <c r="O186" s="12">
        <f t="shared" ca="1" si="81"/>
        <v>1.0897057800000001</v>
      </c>
      <c r="P186" s="17">
        <f t="shared" si="90"/>
        <v>0</v>
      </c>
      <c r="Q186" s="14">
        <f t="shared" ca="1" si="72"/>
        <v>1345586.7</v>
      </c>
      <c r="R186" s="21">
        <f t="shared" si="73"/>
        <v>0</v>
      </c>
      <c r="S186" s="14">
        <f t="shared" si="82"/>
        <v>0</v>
      </c>
      <c r="T186" s="4" t="str">
        <f t="shared" si="83"/>
        <v>J=</v>
      </c>
      <c r="U186" s="33">
        <f t="shared" si="84"/>
        <v>44770</v>
      </c>
      <c r="V186" s="3"/>
      <c r="W186" s="151">
        <f>[2]Plan1!$A268</f>
        <v>44978</v>
      </c>
      <c r="Z186" s="1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3">
        <f t="shared" si="74"/>
        <v>44658</v>
      </c>
      <c r="B187" s="124">
        <f t="shared" ca="1" si="85"/>
        <v>16355902.41</v>
      </c>
      <c r="C187" s="7">
        <f t="shared" si="75"/>
        <v>15000000</v>
      </c>
      <c r="D187" s="96">
        <f t="shared" si="89"/>
        <v>44657</v>
      </c>
      <c r="E187" s="94">
        <f ca="1">IF(D187&lt;$B$1,VLOOKUP(D187,[1]DI!$A$4:$B$15000,2,FALSE),0)</f>
        <v>0.11649999999999999</v>
      </c>
      <c r="F187" s="14">
        <f t="shared" ca="1" si="86"/>
        <v>1.0004373900000001</v>
      </c>
      <c r="G187" s="14">
        <f ca="1">(TRUNC(PRODUCT($F$12:$F186),16))</f>
        <v>1.0544758312303499</v>
      </c>
      <c r="H187" s="14">
        <f t="shared" si="87"/>
        <v>1</v>
      </c>
      <c r="I187" s="14">
        <f t="shared" ca="1" si="88"/>
        <v>1.0544758299999999</v>
      </c>
      <c r="J187" s="13">
        <f t="shared" si="76"/>
        <v>0.05</v>
      </c>
      <c r="K187" s="33">
        <f t="shared" si="77"/>
        <v>44407</v>
      </c>
      <c r="L187" s="2">
        <f t="shared" si="78"/>
        <v>173</v>
      </c>
      <c r="M187" s="17">
        <f t="shared" si="79"/>
        <v>173</v>
      </c>
      <c r="N187" s="12">
        <f t="shared" si="80"/>
        <v>1.0340621029999999</v>
      </c>
      <c r="O187" s="12">
        <f t="shared" ca="1" si="81"/>
        <v>1.090393494</v>
      </c>
      <c r="P187" s="17">
        <f t="shared" si="90"/>
        <v>0</v>
      </c>
      <c r="Q187" s="14">
        <f t="shared" ca="1" si="72"/>
        <v>1355902.41</v>
      </c>
      <c r="R187" s="21">
        <f t="shared" si="73"/>
        <v>0</v>
      </c>
      <c r="S187" s="14">
        <f t="shared" si="82"/>
        <v>0</v>
      </c>
      <c r="T187" s="4" t="str">
        <f t="shared" si="83"/>
        <v>J=</v>
      </c>
      <c r="U187" s="33">
        <f t="shared" si="84"/>
        <v>44770</v>
      </c>
      <c r="V187" s="3"/>
      <c r="W187" s="151">
        <f>[2]Plan1!$A269</f>
        <v>45023</v>
      </c>
      <c r="Z187" s="1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3">
        <f t="shared" si="74"/>
        <v>44659</v>
      </c>
      <c r="B188" s="124">
        <f t="shared" ca="1" si="85"/>
        <v>16366224.75</v>
      </c>
      <c r="C188" s="7">
        <f t="shared" si="75"/>
        <v>15000000</v>
      </c>
      <c r="D188" s="96">
        <f t="shared" si="89"/>
        <v>44658</v>
      </c>
      <c r="E188" s="94">
        <f ca="1">IF(D188&lt;$B$1,VLOOKUP(D188,[1]DI!$A$4:$B$15000,2,FALSE),0)</f>
        <v>0.11649999999999999</v>
      </c>
      <c r="F188" s="14">
        <f t="shared" ca="1" si="86"/>
        <v>1.0004373900000001</v>
      </c>
      <c r="G188" s="14">
        <f ca="1">(TRUNC(PRODUCT($F$12:$F187),16))</f>
        <v>1.05493704841418</v>
      </c>
      <c r="H188" s="14">
        <f t="shared" si="87"/>
        <v>1</v>
      </c>
      <c r="I188" s="14">
        <f t="shared" ca="1" si="88"/>
        <v>1.0549370499999999</v>
      </c>
      <c r="J188" s="13">
        <f t="shared" si="76"/>
        <v>0.05</v>
      </c>
      <c r="K188" s="33">
        <f t="shared" si="77"/>
        <v>44407</v>
      </c>
      <c r="L188" s="2">
        <f t="shared" si="78"/>
        <v>174</v>
      </c>
      <c r="M188" s="17">
        <f t="shared" si="79"/>
        <v>174</v>
      </c>
      <c r="N188" s="12">
        <f t="shared" si="80"/>
        <v>1.0342623289999999</v>
      </c>
      <c r="O188" s="12">
        <f t="shared" ca="1" si="81"/>
        <v>1.09108165</v>
      </c>
      <c r="P188" s="17">
        <f t="shared" si="90"/>
        <v>0</v>
      </c>
      <c r="Q188" s="14">
        <f t="shared" ca="1" si="72"/>
        <v>1366224.75</v>
      </c>
      <c r="R188" s="21">
        <f t="shared" si="73"/>
        <v>0</v>
      </c>
      <c r="S188" s="14">
        <f t="shared" si="82"/>
        <v>0</v>
      </c>
      <c r="T188" s="4" t="str">
        <f t="shared" si="83"/>
        <v>J=</v>
      </c>
      <c r="U188" s="33">
        <f t="shared" si="84"/>
        <v>44770</v>
      </c>
      <c r="V188" s="3"/>
      <c r="W188" s="151">
        <f>[2]Plan1!$A270</f>
        <v>45037</v>
      </c>
      <c r="Z188" s="1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3">
        <f t="shared" si="74"/>
        <v>44662</v>
      </c>
      <c r="B189" s="124">
        <f t="shared" ca="1" si="85"/>
        <v>16376553.57</v>
      </c>
      <c r="C189" s="7">
        <f t="shared" si="75"/>
        <v>15000000</v>
      </c>
      <c r="D189" s="96">
        <f t="shared" si="89"/>
        <v>44659</v>
      </c>
      <c r="E189" s="94">
        <f ca="1">IF(D189&lt;$B$1,VLOOKUP(D189,[1]DI!$A$4:$B$15000,2,FALSE),0)</f>
        <v>0.11649999999999999</v>
      </c>
      <c r="F189" s="14">
        <f t="shared" ca="1" si="86"/>
        <v>1.0004373900000001</v>
      </c>
      <c r="G189" s="14">
        <f ca="1">(TRUNC(PRODUCT($F$12:$F188),16))</f>
        <v>1.05539846732978</v>
      </c>
      <c r="H189" s="14">
        <f t="shared" si="87"/>
        <v>1</v>
      </c>
      <c r="I189" s="14">
        <f t="shared" ca="1" si="88"/>
        <v>1.0553984700000001</v>
      </c>
      <c r="J189" s="13">
        <f t="shared" si="76"/>
        <v>0.05</v>
      </c>
      <c r="K189" s="33">
        <f t="shared" si="77"/>
        <v>44407</v>
      </c>
      <c r="L189" s="2">
        <f t="shared" si="78"/>
        <v>175</v>
      </c>
      <c r="M189" s="17">
        <f t="shared" si="79"/>
        <v>175</v>
      </c>
      <c r="N189" s="12">
        <f t="shared" si="80"/>
        <v>1.034462593</v>
      </c>
      <c r="O189" s="12">
        <f t="shared" ca="1" si="81"/>
        <v>1.0917702380000001</v>
      </c>
      <c r="P189" s="17">
        <f t="shared" si="90"/>
        <v>0</v>
      </c>
      <c r="Q189" s="14">
        <f t="shared" ca="1" si="72"/>
        <v>1376553.57</v>
      </c>
      <c r="R189" s="21">
        <f t="shared" si="73"/>
        <v>0</v>
      </c>
      <c r="S189" s="14">
        <f t="shared" si="82"/>
        <v>0</v>
      </c>
      <c r="T189" s="4" t="str">
        <f t="shared" si="83"/>
        <v>J=</v>
      </c>
      <c r="U189" s="33">
        <f t="shared" si="84"/>
        <v>44770</v>
      </c>
      <c r="V189" s="3"/>
      <c r="W189" s="151">
        <f>[2]Plan1!$A271</f>
        <v>45047</v>
      </c>
      <c r="Z189" s="1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3">
        <f t="shared" si="74"/>
        <v>44663</v>
      </c>
      <c r="B190" s="124">
        <f t="shared" ca="1" si="85"/>
        <v>16386888.9</v>
      </c>
      <c r="C190" s="7">
        <f t="shared" si="75"/>
        <v>15000000</v>
      </c>
      <c r="D190" s="96">
        <f t="shared" si="89"/>
        <v>44662</v>
      </c>
      <c r="E190" s="94">
        <f ca="1">IF(D190&lt;$B$1,VLOOKUP(D190,[1]DI!$A$4:$B$15000,2,FALSE),0)</f>
        <v>0.11649999999999999</v>
      </c>
      <c r="F190" s="14">
        <f t="shared" ca="1" si="86"/>
        <v>1.0004373900000001</v>
      </c>
      <c r="G190" s="14">
        <f ca="1">(TRUNC(PRODUCT($F$12:$F189),16))</f>
        <v>1.0558600880654101</v>
      </c>
      <c r="H190" s="14">
        <f t="shared" si="87"/>
        <v>1</v>
      </c>
      <c r="I190" s="14">
        <f t="shared" ca="1" si="88"/>
        <v>1.0558600899999999</v>
      </c>
      <c r="J190" s="13">
        <f t="shared" si="76"/>
        <v>0.05</v>
      </c>
      <c r="K190" s="33">
        <f t="shared" si="77"/>
        <v>44407</v>
      </c>
      <c r="L190" s="2">
        <f t="shared" si="78"/>
        <v>176</v>
      </c>
      <c r="M190" s="17">
        <f t="shared" si="79"/>
        <v>176</v>
      </c>
      <c r="N190" s="12">
        <f t="shared" si="80"/>
        <v>1.034662897</v>
      </c>
      <c r="O190" s="12">
        <f t="shared" ca="1" si="81"/>
        <v>1.09245926</v>
      </c>
      <c r="P190" s="17">
        <f t="shared" si="90"/>
        <v>0</v>
      </c>
      <c r="Q190" s="14">
        <f t="shared" ca="1" si="72"/>
        <v>1386888.9</v>
      </c>
      <c r="R190" s="21">
        <f t="shared" si="73"/>
        <v>0</v>
      </c>
      <c r="S190" s="14">
        <f t="shared" si="82"/>
        <v>0</v>
      </c>
      <c r="T190" s="4" t="str">
        <f t="shared" si="83"/>
        <v>J=</v>
      </c>
      <c r="U190" s="33">
        <f t="shared" si="84"/>
        <v>44770</v>
      </c>
      <c r="V190" s="3"/>
      <c r="W190" s="151">
        <f>[2]Plan1!$A272</f>
        <v>45085</v>
      </c>
      <c r="Z190" s="1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3">
        <f t="shared" si="74"/>
        <v>44664</v>
      </c>
      <c r="B191" s="124">
        <f t="shared" ca="1" si="85"/>
        <v>16397230.695</v>
      </c>
      <c r="C191" s="7">
        <f t="shared" si="75"/>
        <v>15000000</v>
      </c>
      <c r="D191" s="96">
        <f t="shared" si="89"/>
        <v>44663</v>
      </c>
      <c r="E191" s="94">
        <f ca="1">IF(D191&lt;$B$1,VLOOKUP(D191,[1]DI!$A$4:$B$15000,2,FALSE),0)</f>
        <v>0.11649999999999999</v>
      </c>
      <c r="F191" s="14">
        <f t="shared" ca="1" si="86"/>
        <v>1.0004373900000001</v>
      </c>
      <c r="G191" s="14">
        <f ca="1">(TRUNC(PRODUCT($F$12:$F190),16))</f>
        <v>1.05632191070933</v>
      </c>
      <c r="H191" s="14">
        <f t="shared" si="87"/>
        <v>1</v>
      </c>
      <c r="I191" s="14">
        <f t="shared" ca="1" si="88"/>
        <v>1.0563219100000001</v>
      </c>
      <c r="J191" s="13">
        <f t="shared" si="76"/>
        <v>0.05</v>
      </c>
      <c r="K191" s="33">
        <f t="shared" si="77"/>
        <v>44407</v>
      </c>
      <c r="L191" s="2">
        <f t="shared" si="78"/>
        <v>177</v>
      </c>
      <c r="M191" s="17">
        <f t="shared" si="79"/>
        <v>177</v>
      </c>
      <c r="N191" s="12">
        <f t="shared" si="80"/>
        <v>1.0348632390000001</v>
      </c>
      <c r="O191" s="12">
        <f t="shared" ca="1" si="81"/>
        <v>1.0931487129999999</v>
      </c>
      <c r="P191" s="17">
        <f t="shared" si="90"/>
        <v>0</v>
      </c>
      <c r="Q191" s="14">
        <f t="shared" ca="1" si="72"/>
        <v>1397230.6950000001</v>
      </c>
      <c r="R191" s="21">
        <f t="shared" si="73"/>
        <v>0</v>
      </c>
      <c r="S191" s="14">
        <f t="shared" si="82"/>
        <v>0</v>
      </c>
      <c r="T191" s="4" t="str">
        <f t="shared" si="83"/>
        <v>J=</v>
      </c>
      <c r="U191" s="33">
        <f t="shared" si="84"/>
        <v>44770</v>
      </c>
      <c r="V191" s="3"/>
      <c r="W191" s="151">
        <f>[2]Plan1!$A273</f>
        <v>45176</v>
      </c>
      <c r="Z191" s="1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3">
        <f t="shared" si="74"/>
        <v>44665</v>
      </c>
      <c r="B192" s="124">
        <f t="shared" ca="1" si="85"/>
        <v>16407579.15</v>
      </c>
      <c r="C192" s="7">
        <f t="shared" si="75"/>
        <v>15000000</v>
      </c>
      <c r="D192" s="96">
        <f t="shared" si="89"/>
        <v>44664</v>
      </c>
      <c r="E192" s="94">
        <f ca="1">IF(D192&lt;$B$1,VLOOKUP(D192,[1]DI!$A$4:$B$15000,2,FALSE),0)</f>
        <v>0.11649999999999999</v>
      </c>
      <c r="F192" s="14">
        <f t="shared" ca="1" si="86"/>
        <v>1.0004373900000001</v>
      </c>
      <c r="G192" s="14">
        <f ca="1">(TRUNC(PRODUCT($F$12:$F191),16))</f>
        <v>1.05678393534985</v>
      </c>
      <c r="H192" s="14">
        <f t="shared" si="87"/>
        <v>1</v>
      </c>
      <c r="I192" s="14">
        <f t="shared" ca="1" si="88"/>
        <v>1.0567839400000001</v>
      </c>
      <c r="J192" s="13">
        <f t="shared" si="76"/>
        <v>0.05</v>
      </c>
      <c r="K192" s="33">
        <f t="shared" si="77"/>
        <v>44407</v>
      </c>
      <c r="L192" s="2">
        <f t="shared" si="78"/>
        <v>178</v>
      </c>
      <c r="M192" s="17">
        <f t="shared" si="79"/>
        <v>178</v>
      </c>
      <c r="N192" s="12">
        <f t="shared" si="80"/>
        <v>1.0350636200000001</v>
      </c>
      <c r="O192" s="12">
        <f t="shared" ca="1" si="81"/>
        <v>1.0938386099999999</v>
      </c>
      <c r="P192" s="17">
        <f t="shared" si="90"/>
        <v>0</v>
      </c>
      <c r="Q192" s="14">
        <f t="shared" ca="1" si="72"/>
        <v>1407579.15</v>
      </c>
      <c r="R192" s="21">
        <f t="shared" si="73"/>
        <v>0</v>
      </c>
      <c r="S192" s="14">
        <f t="shared" si="82"/>
        <v>0</v>
      </c>
      <c r="T192" s="4" t="str">
        <f t="shared" si="83"/>
        <v>J=</v>
      </c>
      <c r="U192" s="33">
        <f t="shared" si="84"/>
        <v>44770</v>
      </c>
      <c r="V192" s="3"/>
      <c r="W192" s="151">
        <f>[2]Plan1!$A274</f>
        <v>45211</v>
      </c>
      <c r="Z192" s="1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3">
        <f t="shared" si="74"/>
        <v>44669</v>
      </c>
      <c r="B193" s="125">
        <f t="shared" ca="1" si="85"/>
        <v>16417933.965</v>
      </c>
      <c r="C193" s="114">
        <f t="shared" si="75"/>
        <v>15000000</v>
      </c>
      <c r="D193" s="96">
        <f t="shared" si="89"/>
        <v>44665</v>
      </c>
      <c r="E193" s="94">
        <f ca="1">IF(D193&lt;$B$1,VLOOKUP(D193,[1]DI!$A$4:$B$15000,2,FALSE),0)</f>
        <v>0.11649999999999999</v>
      </c>
      <c r="F193" s="116">
        <f t="shared" ca="1" si="86"/>
        <v>1.0004373900000001</v>
      </c>
      <c r="G193" s="116">
        <f ca="1">(TRUNC(PRODUCT($F$12:$F192),16))</f>
        <v>1.05724616207533</v>
      </c>
      <c r="H193" s="116">
        <f t="shared" si="87"/>
        <v>1</v>
      </c>
      <c r="I193" s="116">
        <f t="shared" ca="1" si="88"/>
        <v>1.05724616</v>
      </c>
      <c r="J193" s="115">
        <f t="shared" si="76"/>
        <v>0.05</v>
      </c>
      <c r="K193" s="117">
        <f t="shared" si="77"/>
        <v>44407</v>
      </c>
      <c r="L193" s="118">
        <f t="shared" si="78"/>
        <v>179</v>
      </c>
      <c r="M193" s="119">
        <f t="shared" si="79"/>
        <v>179</v>
      </c>
      <c r="N193" s="12">
        <f t="shared" si="80"/>
        <v>1.0352640399999999</v>
      </c>
      <c r="O193" s="12">
        <f t="shared" ca="1" si="81"/>
        <v>1.0945289309999999</v>
      </c>
      <c r="P193" s="119">
        <f t="shared" si="90"/>
        <v>0</v>
      </c>
      <c r="Q193" s="14">
        <f t="shared" ca="1" si="72"/>
        <v>1417933.9650000001</v>
      </c>
      <c r="R193" s="120">
        <f t="shared" si="73"/>
        <v>0</v>
      </c>
      <c r="S193" s="14">
        <f t="shared" si="82"/>
        <v>0</v>
      </c>
      <c r="T193" s="121" t="str">
        <f t="shared" si="83"/>
        <v>J=</v>
      </c>
      <c r="U193" s="117">
        <f t="shared" si="84"/>
        <v>44770</v>
      </c>
      <c r="V193" s="3"/>
      <c r="W193" s="151">
        <f>[2]Plan1!$A275</f>
        <v>45232</v>
      </c>
      <c r="Z193" s="1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3">
        <f t="shared" si="74"/>
        <v>44670</v>
      </c>
      <c r="B194" s="124">
        <f t="shared" ca="1" si="85"/>
        <v>16428295.425000001</v>
      </c>
      <c r="C194" s="7">
        <f t="shared" si="75"/>
        <v>15000000</v>
      </c>
      <c r="D194" s="96">
        <f t="shared" si="89"/>
        <v>44669</v>
      </c>
      <c r="E194" s="94">
        <f ca="1">IF(D194&lt;$B$1,VLOOKUP(D194,[1]DI!$A$4:$B$15000,2,FALSE),0)</f>
        <v>0.11649999999999999</v>
      </c>
      <c r="F194" s="14">
        <f t="shared" ca="1" si="86"/>
        <v>1.0004373900000001</v>
      </c>
      <c r="G194" s="14">
        <f ca="1">(TRUNC(PRODUCT($F$12:$F193),16))</f>
        <v>1.0577085909741599</v>
      </c>
      <c r="H194" s="14">
        <f t="shared" si="87"/>
        <v>1</v>
      </c>
      <c r="I194" s="14">
        <f t="shared" ca="1" si="88"/>
        <v>1.0577085900000001</v>
      </c>
      <c r="J194" s="13">
        <f t="shared" si="76"/>
        <v>0.05</v>
      </c>
      <c r="K194" s="33">
        <f t="shared" si="77"/>
        <v>44407</v>
      </c>
      <c r="L194" s="2">
        <f t="shared" si="78"/>
        <v>180</v>
      </c>
      <c r="M194" s="17">
        <f t="shared" si="79"/>
        <v>180</v>
      </c>
      <c r="N194" s="12">
        <f t="shared" si="80"/>
        <v>1.0354644989999999</v>
      </c>
      <c r="O194" s="12">
        <f t="shared" ca="1" si="81"/>
        <v>1.0952196949999999</v>
      </c>
      <c r="P194" s="17">
        <f t="shared" si="90"/>
        <v>0</v>
      </c>
      <c r="Q194" s="14">
        <f t="shared" ca="1" si="72"/>
        <v>1428295.425</v>
      </c>
      <c r="R194" s="21">
        <f t="shared" si="73"/>
        <v>0</v>
      </c>
      <c r="S194" s="14">
        <f t="shared" si="82"/>
        <v>0</v>
      </c>
      <c r="T194" s="4" t="str">
        <f t="shared" si="83"/>
        <v>J=</v>
      </c>
      <c r="U194" s="33">
        <f t="shared" si="84"/>
        <v>44770</v>
      </c>
      <c r="V194" s="22"/>
      <c r="W194" s="151">
        <f>[2]Plan1!$A276</f>
        <v>45245</v>
      </c>
      <c r="Z194" s="1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3">
        <f t="shared" si="74"/>
        <v>44671</v>
      </c>
      <c r="B195" s="124">
        <f t="shared" ca="1" si="85"/>
        <v>16438663.379999999</v>
      </c>
      <c r="C195" s="7">
        <f t="shared" si="75"/>
        <v>15000000</v>
      </c>
      <c r="D195" s="96">
        <f t="shared" si="89"/>
        <v>44670</v>
      </c>
      <c r="E195" s="94">
        <f ca="1">IF(D195&lt;$B$1,VLOOKUP(D195,[1]DI!$A$4:$B$15000,2,FALSE),0)</f>
        <v>0.11649999999999999</v>
      </c>
      <c r="F195" s="14">
        <f t="shared" ca="1" si="86"/>
        <v>1.0004373900000001</v>
      </c>
      <c r="G195" s="14">
        <f ca="1">(TRUNC(PRODUCT($F$12:$F194),16))</f>
        <v>1.0581712221347701</v>
      </c>
      <c r="H195" s="14">
        <f t="shared" si="87"/>
        <v>1</v>
      </c>
      <c r="I195" s="14">
        <f t="shared" ca="1" si="88"/>
        <v>1.05817122</v>
      </c>
      <c r="J195" s="13">
        <f t="shared" si="76"/>
        <v>0.05</v>
      </c>
      <c r="K195" s="33">
        <f t="shared" si="77"/>
        <v>44407</v>
      </c>
      <c r="L195" s="2">
        <f t="shared" si="78"/>
        <v>181</v>
      </c>
      <c r="M195" s="17">
        <f t="shared" si="79"/>
        <v>181</v>
      </c>
      <c r="N195" s="12">
        <f t="shared" si="80"/>
        <v>1.0356649959999999</v>
      </c>
      <c r="O195" s="12">
        <f t="shared" ca="1" si="81"/>
        <v>1.095910892</v>
      </c>
      <c r="P195" s="17">
        <f t="shared" si="90"/>
        <v>0</v>
      </c>
      <c r="Q195" s="14">
        <f t="shared" ca="1" si="72"/>
        <v>1438663.38</v>
      </c>
      <c r="R195" s="21">
        <f t="shared" si="73"/>
        <v>0</v>
      </c>
      <c r="S195" s="14">
        <f t="shared" si="82"/>
        <v>0</v>
      </c>
      <c r="T195" s="4" t="str">
        <f t="shared" si="83"/>
        <v>J=</v>
      </c>
      <c r="U195" s="33">
        <f t="shared" si="84"/>
        <v>44770</v>
      </c>
      <c r="V195" s="3"/>
      <c r="W195" s="151">
        <f>[2]Plan1!$A277</f>
        <v>45285</v>
      </c>
      <c r="Z195" s="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3">
        <f t="shared" si="74"/>
        <v>44673</v>
      </c>
      <c r="B196" s="124">
        <f t="shared" ca="1" si="85"/>
        <v>16449038.025</v>
      </c>
      <c r="C196" s="7">
        <f t="shared" si="75"/>
        <v>15000000</v>
      </c>
      <c r="D196" s="96">
        <f t="shared" si="89"/>
        <v>44671</v>
      </c>
      <c r="E196" s="94">
        <f ca="1">IF(D196&lt;$B$1,VLOOKUP(D196,[1]DI!$A$4:$B$15000,2,FALSE),0)</f>
        <v>0.11649999999999999</v>
      </c>
      <c r="F196" s="14">
        <f t="shared" ca="1" si="86"/>
        <v>1.0004373900000001</v>
      </c>
      <c r="G196" s="14">
        <f ca="1">(TRUNC(PRODUCT($F$12:$F195),16))</f>
        <v>1.05863405564562</v>
      </c>
      <c r="H196" s="14">
        <f t="shared" si="87"/>
        <v>1</v>
      </c>
      <c r="I196" s="14">
        <f t="shared" ca="1" si="88"/>
        <v>1.0586340599999999</v>
      </c>
      <c r="J196" s="13">
        <f t="shared" si="76"/>
        <v>0.05</v>
      </c>
      <c r="K196" s="33">
        <f t="shared" si="77"/>
        <v>44407</v>
      </c>
      <c r="L196" s="2">
        <f t="shared" si="78"/>
        <v>182</v>
      </c>
      <c r="M196" s="17">
        <f t="shared" si="79"/>
        <v>182</v>
      </c>
      <c r="N196" s="12">
        <f t="shared" si="80"/>
        <v>1.0358655329999999</v>
      </c>
      <c r="O196" s="12">
        <f t="shared" ca="1" si="81"/>
        <v>1.0966025349999999</v>
      </c>
      <c r="P196" s="17">
        <f t="shared" si="90"/>
        <v>0</v>
      </c>
      <c r="Q196" s="14">
        <f t="shared" ca="1" si="72"/>
        <v>1449038.0249999999</v>
      </c>
      <c r="R196" s="21">
        <f t="shared" si="73"/>
        <v>0</v>
      </c>
      <c r="S196" s="14">
        <f t="shared" si="82"/>
        <v>0</v>
      </c>
      <c r="T196" s="4" t="str">
        <f t="shared" si="83"/>
        <v>J=</v>
      </c>
      <c r="U196" s="33">
        <f t="shared" si="84"/>
        <v>44770</v>
      </c>
      <c r="V196" s="3"/>
      <c r="W196" s="151">
        <f>[2]Plan1!$A278</f>
        <v>45292</v>
      </c>
      <c r="Z196" s="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3">
        <f t="shared" si="74"/>
        <v>44676</v>
      </c>
      <c r="B197" s="124">
        <f t="shared" ca="1" si="85"/>
        <v>16459419</v>
      </c>
      <c r="C197" s="7">
        <f t="shared" si="75"/>
        <v>15000000</v>
      </c>
      <c r="D197" s="96">
        <f t="shared" si="89"/>
        <v>44673</v>
      </c>
      <c r="E197" s="94">
        <f ca="1">IF(D197&lt;$B$1,VLOOKUP(D197,[1]DI!$A$4:$B$15000,2,FALSE),0)</f>
        <v>0.11649999999999999</v>
      </c>
      <c r="F197" s="14">
        <f t="shared" ca="1" si="86"/>
        <v>1.0004373900000001</v>
      </c>
      <c r="G197" s="14">
        <f ca="1">(TRUNC(PRODUCT($F$12:$F196),16))</f>
        <v>1.05909709159522</v>
      </c>
      <c r="H197" s="14">
        <f t="shared" si="87"/>
        <v>1</v>
      </c>
      <c r="I197" s="14">
        <f t="shared" ca="1" si="88"/>
        <v>1.0590970900000001</v>
      </c>
      <c r="J197" s="13">
        <f t="shared" si="76"/>
        <v>0.05</v>
      </c>
      <c r="K197" s="33">
        <f t="shared" si="77"/>
        <v>44407</v>
      </c>
      <c r="L197" s="2">
        <f t="shared" si="78"/>
        <v>183</v>
      </c>
      <c r="M197" s="17">
        <f t="shared" si="79"/>
        <v>183</v>
      </c>
      <c r="N197" s="12">
        <f t="shared" si="80"/>
        <v>1.036066108</v>
      </c>
      <c r="O197" s="12">
        <f t="shared" ca="1" si="81"/>
        <v>1.0972945999999999</v>
      </c>
      <c r="P197" s="17">
        <f t="shared" si="90"/>
        <v>0</v>
      </c>
      <c r="Q197" s="14">
        <f t="shared" ca="1" si="72"/>
        <v>1459419</v>
      </c>
      <c r="R197" s="21">
        <f t="shared" si="73"/>
        <v>0</v>
      </c>
      <c r="S197" s="14">
        <f t="shared" si="82"/>
        <v>0</v>
      </c>
      <c r="T197" s="4" t="str">
        <f t="shared" si="83"/>
        <v>J=</v>
      </c>
      <c r="U197" s="33">
        <f t="shared" si="84"/>
        <v>44770</v>
      </c>
      <c r="V197" s="22"/>
      <c r="W197" s="151">
        <f>[2]Plan1!$A279</f>
        <v>45334</v>
      </c>
      <c r="Z197" s="1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3">
        <f t="shared" si="74"/>
        <v>44677</v>
      </c>
      <c r="B198" s="124">
        <f t="shared" ca="1" si="85"/>
        <v>16469806.65</v>
      </c>
      <c r="C198" s="7">
        <f t="shared" si="75"/>
        <v>15000000</v>
      </c>
      <c r="D198" s="96">
        <f t="shared" si="89"/>
        <v>44676</v>
      </c>
      <c r="E198" s="94">
        <f ca="1">IF(D198&lt;$B$1,VLOOKUP(D198,[1]DI!$A$4:$B$15000,2,FALSE),0)</f>
        <v>0.11649999999999999</v>
      </c>
      <c r="F198" s="14">
        <f t="shared" ca="1" si="86"/>
        <v>1.0004373900000001</v>
      </c>
      <c r="G198" s="14">
        <f ca="1">(TRUNC(PRODUCT($F$12:$F197),16))</f>
        <v>1.0595603300721099</v>
      </c>
      <c r="H198" s="14">
        <f t="shared" si="87"/>
        <v>1</v>
      </c>
      <c r="I198" s="14">
        <f t="shared" ca="1" si="88"/>
        <v>1.0595603300000001</v>
      </c>
      <c r="J198" s="13">
        <f t="shared" si="76"/>
        <v>0.05</v>
      </c>
      <c r="K198" s="33">
        <f t="shared" si="77"/>
        <v>44407</v>
      </c>
      <c r="L198" s="2">
        <f t="shared" si="78"/>
        <v>184</v>
      </c>
      <c r="M198" s="17">
        <f t="shared" si="79"/>
        <v>184</v>
      </c>
      <c r="N198" s="12">
        <f t="shared" si="80"/>
        <v>1.0362667219999999</v>
      </c>
      <c r="O198" s="12">
        <f t="shared" ca="1" si="81"/>
        <v>1.09798711</v>
      </c>
      <c r="P198" s="17">
        <f t="shared" si="90"/>
        <v>0</v>
      </c>
      <c r="Q198" s="14">
        <f t="shared" ca="1" si="72"/>
        <v>1469806.65</v>
      </c>
      <c r="R198" s="21">
        <f t="shared" si="73"/>
        <v>0</v>
      </c>
      <c r="S198" s="14">
        <f t="shared" si="82"/>
        <v>0</v>
      </c>
      <c r="T198" s="4" t="str">
        <f t="shared" si="83"/>
        <v>J=</v>
      </c>
      <c r="U198" s="33">
        <f t="shared" si="84"/>
        <v>44770</v>
      </c>
      <c r="V198" s="3"/>
      <c r="W198" s="151">
        <f>[2]Plan1!$A280</f>
        <v>45335</v>
      </c>
      <c r="Z198" s="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3">
        <f t="shared" si="74"/>
        <v>44678</v>
      </c>
      <c r="B199" s="124">
        <f t="shared" ca="1" si="85"/>
        <v>16480200.810000001</v>
      </c>
      <c r="C199" s="7">
        <f t="shared" si="75"/>
        <v>15000000</v>
      </c>
      <c r="D199" s="96">
        <f t="shared" si="89"/>
        <v>44677</v>
      </c>
      <c r="E199" s="94">
        <f ca="1">IF(D199&lt;$B$1,VLOOKUP(D199,[1]DI!$A$4:$B$15000,2,FALSE),0)</f>
        <v>0.11649999999999999</v>
      </c>
      <c r="F199" s="14">
        <f t="shared" ca="1" si="86"/>
        <v>1.0004373900000001</v>
      </c>
      <c r="G199" s="14">
        <f ca="1">(TRUNC(PRODUCT($F$12:$F198),16))</f>
        <v>1.0600237711648799</v>
      </c>
      <c r="H199" s="14">
        <f t="shared" si="87"/>
        <v>1</v>
      </c>
      <c r="I199" s="14">
        <f t="shared" ca="1" si="88"/>
        <v>1.0600237699999999</v>
      </c>
      <c r="J199" s="13">
        <f t="shared" si="76"/>
        <v>0.05</v>
      </c>
      <c r="K199" s="33">
        <f t="shared" si="77"/>
        <v>44407</v>
      </c>
      <c r="L199" s="2">
        <f t="shared" si="78"/>
        <v>185</v>
      </c>
      <c r="M199" s="17">
        <f t="shared" si="79"/>
        <v>185</v>
      </c>
      <c r="N199" s="12">
        <f t="shared" si="80"/>
        <v>1.036467375</v>
      </c>
      <c r="O199" s="12">
        <f t="shared" ca="1" si="81"/>
        <v>1.0986800539999999</v>
      </c>
      <c r="P199" s="17">
        <f t="shared" si="90"/>
        <v>0</v>
      </c>
      <c r="Q199" s="14">
        <f t="shared" ca="1" si="72"/>
        <v>1480200.81</v>
      </c>
      <c r="R199" s="21">
        <f t="shared" si="73"/>
        <v>0</v>
      </c>
      <c r="S199" s="14">
        <f t="shared" si="82"/>
        <v>0</v>
      </c>
      <c r="T199" s="4" t="str">
        <f t="shared" si="83"/>
        <v>J=</v>
      </c>
      <c r="U199" s="33">
        <f t="shared" si="84"/>
        <v>44770</v>
      </c>
      <c r="V199" s="3"/>
      <c r="W199" s="151">
        <f>[2]Plan1!$A281</f>
        <v>45380</v>
      </c>
      <c r="Z199" s="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3">
        <f t="shared" si="74"/>
        <v>44679</v>
      </c>
      <c r="B200" s="124">
        <f t="shared" ca="1" si="85"/>
        <v>16490601.48</v>
      </c>
      <c r="C200" s="7">
        <f t="shared" si="75"/>
        <v>15000000</v>
      </c>
      <c r="D200" s="96">
        <f t="shared" si="89"/>
        <v>44678</v>
      </c>
      <c r="E200" s="94">
        <f ca="1">IF(D200&lt;$B$1,VLOOKUP(D200,[1]DI!$A$4:$B$15000,2,FALSE),0)</f>
        <v>0.11649999999999999</v>
      </c>
      <c r="F200" s="14">
        <f t="shared" ca="1" si="86"/>
        <v>1.0004373900000001</v>
      </c>
      <c r="G200" s="14">
        <f ca="1">(TRUNC(PRODUCT($F$12:$F199),16))</f>
        <v>1.0604874149621499</v>
      </c>
      <c r="H200" s="14">
        <f t="shared" si="87"/>
        <v>1</v>
      </c>
      <c r="I200" s="14">
        <f t="shared" ca="1" si="88"/>
        <v>1.0604874099999999</v>
      </c>
      <c r="J200" s="13">
        <f t="shared" si="76"/>
        <v>0.05</v>
      </c>
      <c r="K200" s="33">
        <f t="shared" si="77"/>
        <v>44407</v>
      </c>
      <c r="L200" s="2">
        <f t="shared" si="78"/>
        <v>186</v>
      </c>
      <c r="M200" s="17">
        <f t="shared" si="79"/>
        <v>186</v>
      </c>
      <c r="N200" s="12">
        <f t="shared" si="80"/>
        <v>1.0366680660000001</v>
      </c>
      <c r="O200" s="12">
        <f t="shared" ca="1" si="81"/>
        <v>1.0993734319999999</v>
      </c>
      <c r="P200" s="17">
        <f t="shared" si="90"/>
        <v>0</v>
      </c>
      <c r="Q200" s="14">
        <f t="shared" ca="1" si="72"/>
        <v>1490601.48</v>
      </c>
      <c r="R200" s="21">
        <f t="shared" si="73"/>
        <v>0</v>
      </c>
      <c r="S200" s="14">
        <f t="shared" si="82"/>
        <v>0</v>
      </c>
      <c r="T200" s="4" t="str">
        <f t="shared" si="83"/>
        <v>J=</v>
      </c>
      <c r="U200" s="33">
        <f t="shared" si="84"/>
        <v>44770</v>
      </c>
      <c r="V200" s="3"/>
      <c r="W200" s="151">
        <f>[2]Plan1!$A282</f>
        <v>45403</v>
      </c>
      <c r="Z200" s="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3">
        <f t="shared" si="74"/>
        <v>44680</v>
      </c>
      <c r="B201" s="124">
        <f t="shared" ca="1" si="85"/>
        <v>16501008.855</v>
      </c>
      <c r="C201" s="7">
        <f t="shared" si="75"/>
        <v>15000000</v>
      </c>
      <c r="D201" s="96">
        <f t="shared" si="89"/>
        <v>44679</v>
      </c>
      <c r="E201" s="94">
        <f ca="1">IF(D201&lt;$B$1,VLOOKUP(D201,[1]DI!$A$4:$B$15000,2,FALSE),0)</f>
        <v>0.11649999999999999</v>
      </c>
      <c r="F201" s="14">
        <f t="shared" ca="1" si="86"/>
        <v>1.0004373900000001</v>
      </c>
      <c r="G201" s="14">
        <f ca="1">(TRUNC(PRODUCT($F$12:$F200),16))</f>
        <v>1.06095126155258</v>
      </c>
      <c r="H201" s="14">
        <f t="shared" si="87"/>
        <v>1</v>
      </c>
      <c r="I201" s="14">
        <f t="shared" ca="1" si="88"/>
        <v>1.06095126</v>
      </c>
      <c r="J201" s="13">
        <f t="shared" si="76"/>
        <v>0.05</v>
      </c>
      <c r="K201" s="33">
        <f t="shared" si="77"/>
        <v>44407</v>
      </c>
      <c r="L201" s="2">
        <f t="shared" si="78"/>
        <v>187</v>
      </c>
      <c r="M201" s="17">
        <f t="shared" si="79"/>
        <v>187</v>
      </c>
      <c r="N201" s="12">
        <f t="shared" si="80"/>
        <v>1.0368687969999999</v>
      </c>
      <c r="O201" s="12">
        <f t="shared" ca="1" si="81"/>
        <v>1.1000672570000001</v>
      </c>
      <c r="P201" s="17">
        <f t="shared" si="90"/>
        <v>0</v>
      </c>
      <c r="Q201" s="14">
        <f t="shared" ca="1" si="72"/>
        <v>1501008.855</v>
      </c>
      <c r="R201" s="21">
        <f t="shared" si="73"/>
        <v>0</v>
      </c>
      <c r="S201" s="14">
        <f t="shared" si="82"/>
        <v>0</v>
      </c>
      <c r="T201" s="4" t="str">
        <f t="shared" si="83"/>
        <v>J=</v>
      </c>
      <c r="U201" s="33">
        <f t="shared" si="84"/>
        <v>44770</v>
      </c>
      <c r="V201" s="3"/>
      <c r="W201" s="151">
        <f>[2]Plan1!$A283</f>
        <v>45413</v>
      </c>
      <c r="Z201" s="1"/>
      <c r="AA201" s="26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3">
        <f t="shared" si="74"/>
        <v>44683</v>
      </c>
      <c r="B202" s="124">
        <f t="shared" ca="1" si="85"/>
        <v>16511422.725</v>
      </c>
      <c r="C202" s="7">
        <f t="shared" si="75"/>
        <v>15000000</v>
      </c>
      <c r="D202" s="96">
        <f t="shared" si="89"/>
        <v>44680</v>
      </c>
      <c r="E202" s="94">
        <f ca="1">IF(D202&lt;$B$1,VLOOKUP(D202,[1]DI!$A$4:$B$15000,2,FALSE),0)</f>
        <v>0.11649999999999999</v>
      </c>
      <c r="F202" s="14">
        <f t="shared" ca="1" si="86"/>
        <v>1.0004373900000001</v>
      </c>
      <c r="G202" s="14">
        <f ca="1">(TRUNC(PRODUCT($F$12:$F201),16))</f>
        <v>1.0614153110248701</v>
      </c>
      <c r="H202" s="14">
        <f t="shared" si="87"/>
        <v>1</v>
      </c>
      <c r="I202" s="14">
        <f t="shared" ca="1" si="88"/>
        <v>1.0614153099999999</v>
      </c>
      <c r="J202" s="13">
        <f t="shared" si="76"/>
        <v>0.05</v>
      </c>
      <c r="K202" s="33">
        <f t="shared" si="77"/>
        <v>44407</v>
      </c>
      <c r="L202" s="2">
        <f t="shared" si="78"/>
        <v>188</v>
      </c>
      <c r="M202" s="17">
        <f t="shared" si="79"/>
        <v>188</v>
      </c>
      <c r="N202" s="12">
        <f t="shared" si="80"/>
        <v>1.037069566</v>
      </c>
      <c r="O202" s="12">
        <f t="shared" ca="1" si="81"/>
        <v>1.1007615150000001</v>
      </c>
      <c r="P202" s="17">
        <f t="shared" si="90"/>
        <v>0</v>
      </c>
      <c r="Q202" s="14">
        <f t="shared" ca="1" si="72"/>
        <v>1511422.7250000001</v>
      </c>
      <c r="R202" s="21">
        <f t="shared" si="73"/>
        <v>0</v>
      </c>
      <c r="S202" s="14">
        <f t="shared" si="82"/>
        <v>0</v>
      </c>
      <c r="T202" s="4" t="str">
        <f t="shared" si="83"/>
        <v>J=</v>
      </c>
      <c r="U202" s="33">
        <f t="shared" si="84"/>
        <v>44770</v>
      </c>
      <c r="V202" s="3"/>
      <c r="W202" s="151">
        <f>[2]Plan1!$A284</f>
        <v>45442</v>
      </c>
      <c r="Z202" s="1"/>
      <c r="AA202" s="26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3">
        <f t="shared" si="74"/>
        <v>44684</v>
      </c>
      <c r="B203" s="124">
        <f t="shared" ca="1" si="85"/>
        <v>16521843.135</v>
      </c>
      <c r="C203" s="7">
        <f t="shared" si="75"/>
        <v>15000000</v>
      </c>
      <c r="D203" s="96">
        <f t="shared" si="89"/>
        <v>44683</v>
      </c>
      <c r="E203" s="94">
        <f ca="1">IF(D203&lt;$B$1,VLOOKUP(D203,[1]DI!$A$4:$B$15000,2,FALSE),0)</f>
        <v>0.11649999999999999</v>
      </c>
      <c r="F203" s="14">
        <f t="shared" ca="1" si="86"/>
        <v>1.0004373900000001</v>
      </c>
      <c r="G203" s="14">
        <f ca="1">(TRUNC(PRODUCT($F$12:$F202),16))</f>
        <v>1.06187956346776</v>
      </c>
      <c r="H203" s="14">
        <f t="shared" si="87"/>
        <v>1</v>
      </c>
      <c r="I203" s="14">
        <f t="shared" ca="1" si="88"/>
        <v>1.0618795599999999</v>
      </c>
      <c r="J203" s="13">
        <f t="shared" si="76"/>
        <v>0.05</v>
      </c>
      <c r="K203" s="33">
        <f t="shared" si="77"/>
        <v>44407</v>
      </c>
      <c r="L203" s="2">
        <f t="shared" si="78"/>
        <v>189</v>
      </c>
      <c r="M203" s="17">
        <f t="shared" si="79"/>
        <v>189</v>
      </c>
      <c r="N203" s="12">
        <f t="shared" si="80"/>
        <v>1.0372703750000001</v>
      </c>
      <c r="O203" s="12">
        <f t="shared" ca="1" si="81"/>
        <v>1.101456209</v>
      </c>
      <c r="P203" s="17">
        <f t="shared" si="90"/>
        <v>0</v>
      </c>
      <c r="Q203" s="14">
        <f t="shared" ca="1" si="72"/>
        <v>1521843.135</v>
      </c>
      <c r="R203" s="21">
        <f t="shared" si="73"/>
        <v>0</v>
      </c>
      <c r="S203" s="14">
        <f t="shared" si="82"/>
        <v>0</v>
      </c>
      <c r="T203" s="4" t="str">
        <f t="shared" si="83"/>
        <v>J=</v>
      </c>
      <c r="U203" s="33">
        <f t="shared" si="84"/>
        <v>44770</v>
      </c>
      <c r="V203" s="3"/>
      <c r="W203" s="151">
        <f>[2]Plan1!$A285</f>
        <v>45542</v>
      </c>
      <c r="Z203" s="1"/>
      <c r="AA203" s="26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3">
        <f t="shared" si="74"/>
        <v>44685</v>
      </c>
      <c r="B204" s="124">
        <f t="shared" ca="1" si="85"/>
        <v>16532270.234999999</v>
      </c>
      <c r="C204" s="7">
        <f t="shared" si="75"/>
        <v>15000000</v>
      </c>
      <c r="D204" s="96">
        <f t="shared" si="89"/>
        <v>44684</v>
      </c>
      <c r="E204" s="94">
        <f ca="1">IF(D204&lt;$B$1,VLOOKUP(D204,[1]DI!$A$4:$B$15000,2,FALSE),0)</f>
        <v>0.11649999999999999</v>
      </c>
      <c r="F204" s="14">
        <f t="shared" ca="1" si="86"/>
        <v>1.0004373900000001</v>
      </c>
      <c r="G204" s="14">
        <f ca="1">(TRUNC(PRODUCT($F$12:$F203),16))</f>
        <v>1.0623440189700299</v>
      </c>
      <c r="H204" s="14">
        <f t="shared" si="87"/>
        <v>1</v>
      </c>
      <c r="I204" s="14">
        <f t="shared" ca="1" si="88"/>
        <v>1.0623440200000001</v>
      </c>
      <c r="J204" s="13">
        <f t="shared" si="76"/>
        <v>0.05</v>
      </c>
      <c r="K204" s="33">
        <f t="shared" si="77"/>
        <v>44407</v>
      </c>
      <c r="L204" s="2">
        <f t="shared" si="78"/>
        <v>190</v>
      </c>
      <c r="M204" s="17">
        <f t="shared" si="79"/>
        <v>190</v>
      </c>
      <c r="N204" s="12">
        <f t="shared" si="80"/>
        <v>1.037471222</v>
      </c>
      <c r="O204" s="12">
        <f t="shared" ca="1" si="81"/>
        <v>1.1021513489999999</v>
      </c>
      <c r="P204" s="17">
        <f t="shared" si="90"/>
        <v>0</v>
      </c>
      <c r="Q204" s="14">
        <f t="shared" ref="Q204:Q266" ca="1" si="91">TRUNC(((O204-1)*C204),8)</f>
        <v>1532270.2350000001</v>
      </c>
      <c r="R204" s="21">
        <f t="shared" ref="R204:R267" si="92">IF($P204&gt;0,VLOOKUP($P204,$W$12:$AC$150,7),0)</f>
        <v>0</v>
      </c>
      <c r="S204" s="14">
        <f t="shared" si="82"/>
        <v>0</v>
      </c>
      <c r="T204" s="4" t="str">
        <f t="shared" si="83"/>
        <v>J=</v>
      </c>
      <c r="U204" s="33">
        <f t="shared" si="84"/>
        <v>44770</v>
      </c>
      <c r="V204" s="3"/>
      <c r="W204" s="151">
        <f>[2]Plan1!$A286</f>
        <v>45577</v>
      </c>
      <c r="Z204" s="1"/>
      <c r="AA204" s="26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3">
        <f t="shared" ref="A205:A268" si="93">WORKDAY($A204,1,$W$166:$W$544)</f>
        <v>44686</v>
      </c>
      <c r="B205" s="124">
        <f t="shared" ca="1" si="85"/>
        <v>16542703.845000001</v>
      </c>
      <c r="C205" s="7">
        <f t="shared" ref="C205:C266" si="94">(C204-S204)</f>
        <v>15000000</v>
      </c>
      <c r="D205" s="96">
        <f t="shared" si="89"/>
        <v>44685</v>
      </c>
      <c r="E205" s="94">
        <f ca="1">IF(D205&lt;$B$1,VLOOKUP(D205,[1]DI!$A$4:$B$15000,2,FALSE),0)</f>
        <v>0.11649999999999999</v>
      </c>
      <c r="F205" s="14">
        <f t="shared" ca="1" si="86"/>
        <v>1.0004373900000001</v>
      </c>
      <c r="G205" s="14">
        <f ca="1">(TRUNC(PRODUCT($F$12:$F204),16))</f>
        <v>1.0628086776204899</v>
      </c>
      <c r="H205" s="14">
        <f t="shared" si="87"/>
        <v>1</v>
      </c>
      <c r="I205" s="14">
        <f t="shared" ca="1" si="88"/>
        <v>1.0628086800000001</v>
      </c>
      <c r="J205" s="13">
        <f t="shared" ref="J205:J268" si="95">J204</f>
        <v>0.05</v>
      </c>
      <c r="K205" s="33">
        <f t="shared" ref="K205:K266" si="96">IF(P204&gt;0,VLOOKUP(P204,W$12:AG$150,2),K204)</f>
        <v>44407</v>
      </c>
      <c r="L205" s="2">
        <f t="shared" ref="L205:L266" si="97">IF(A205&gt;K205,IF(NETWORKDAYS(K205,A205,$W$160:$W$544)-1=0,1,NETWORKDAYS(K205,A205,$W$160:$W$544)-1),0)</f>
        <v>191</v>
      </c>
      <c r="M205" s="17">
        <f t="shared" ref="M205:M266" si="98">IF(AND(L205=1,L204=1),1,IF(L205&gt;0,IF(L205=L204,L205+1,L205),0))</f>
        <v>191</v>
      </c>
      <c r="N205" s="12">
        <f t="shared" ref="N205:N266" si="99">ROUND((J205+1)^(M205/252),9)</f>
        <v>1.037672108</v>
      </c>
      <c r="O205" s="12">
        <f t="shared" ref="O205:O266" ca="1" si="100">ROUND(I205*N205,9)</f>
        <v>1.102846923</v>
      </c>
      <c r="P205" s="17">
        <f t="shared" si="90"/>
        <v>0</v>
      </c>
      <c r="Q205" s="14">
        <f t="shared" ca="1" si="91"/>
        <v>1542703.845</v>
      </c>
      <c r="R205" s="21">
        <f t="shared" si="92"/>
        <v>0</v>
      </c>
      <c r="S205" s="14">
        <f t="shared" ref="S205:S266" si="101">IF(R205&gt;0,TRUNC(R205*C205,8),0)</f>
        <v>0</v>
      </c>
      <c r="T205" s="4" t="str">
        <f t="shared" ref="T205:T266" si="102">IF(P204&gt;0,VLOOKUP(P204,W$12:AG$150,10),T204)</f>
        <v>J=</v>
      </c>
      <c r="U205" s="33">
        <f t="shared" ref="U205:U266" si="103">IF(P204&gt;0,VLOOKUP(P204,W$12:AG$150,11),U204)</f>
        <v>44770</v>
      </c>
      <c r="V205" s="3"/>
      <c r="W205" s="151">
        <f>[2]Plan1!$A287</f>
        <v>45598</v>
      </c>
      <c r="Z205" s="1"/>
      <c r="AA205" s="26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3">
        <f t="shared" si="93"/>
        <v>44687</v>
      </c>
      <c r="B206" s="124">
        <f t="shared" ref="B206:B266" ca="1" si="104">IF(A206&lt;=TODAY(),C206+Q206,IF(AND(A206&gt;TODAY(),A206&lt;=$B$1),IF(VLOOKUP(TODAY(),$A$10:$E$5000,4,FALSE)=0,"n.d",C206+Q206),"n.d"))</f>
        <v>16553144.01</v>
      </c>
      <c r="C206" s="7">
        <f t="shared" si="94"/>
        <v>15000000</v>
      </c>
      <c r="D206" s="96">
        <f t="shared" si="89"/>
        <v>44686</v>
      </c>
      <c r="E206" s="94">
        <f ca="1">IF(D206&lt;$B$1,VLOOKUP(D206,[1]DI!$A$4:$B$15000,2,FALSE),0)</f>
        <v>0.1265</v>
      </c>
      <c r="F206" s="14">
        <f t="shared" ref="F206:F266" ca="1" si="105">ROUND(((1+E206)^(1/252)),8)</f>
        <v>1.0004727899999999</v>
      </c>
      <c r="G206" s="14">
        <f ca="1">(TRUNC(PRODUCT($F$12:$F205),16))</f>
        <v>1.06327353950799</v>
      </c>
      <c r="H206" s="14">
        <f t="shared" ref="H206:H266" si="106">IF(P205&gt;0,G205,H205)</f>
        <v>1</v>
      </c>
      <c r="I206" s="14">
        <f t="shared" ref="I206:I266" ca="1" si="107">ROUND(G206/H206,8)</f>
        <v>1.06327354</v>
      </c>
      <c r="J206" s="13">
        <f t="shared" si="95"/>
        <v>0.05</v>
      </c>
      <c r="K206" s="33">
        <f t="shared" si="96"/>
        <v>44407</v>
      </c>
      <c r="L206" s="2">
        <f t="shared" si="97"/>
        <v>192</v>
      </c>
      <c r="M206" s="17">
        <f t="shared" si="98"/>
        <v>192</v>
      </c>
      <c r="N206" s="12">
        <f t="shared" si="99"/>
        <v>1.0378730329999999</v>
      </c>
      <c r="O206" s="12">
        <f t="shared" ca="1" si="100"/>
        <v>1.103542934</v>
      </c>
      <c r="P206" s="17">
        <f t="shared" si="90"/>
        <v>0</v>
      </c>
      <c r="Q206" s="14">
        <f t="shared" ca="1" si="91"/>
        <v>1553144.01</v>
      </c>
      <c r="R206" s="21">
        <f t="shared" si="92"/>
        <v>0</v>
      </c>
      <c r="S206" s="14">
        <f t="shared" si="101"/>
        <v>0</v>
      </c>
      <c r="T206" s="4" t="str">
        <f t="shared" si="102"/>
        <v>J=</v>
      </c>
      <c r="U206" s="33">
        <f t="shared" si="103"/>
        <v>44770</v>
      </c>
      <c r="V206" s="3"/>
      <c r="W206" s="151">
        <f>[2]Plan1!$A288</f>
        <v>45611</v>
      </c>
      <c r="Z206" s="1"/>
      <c r="AA206" s="26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3">
        <f t="shared" si="93"/>
        <v>44690</v>
      </c>
      <c r="B207" s="124">
        <f t="shared" ca="1" si="104"/>
        <v>16564176.795</v>
      </c>
      <c r="C207" s="7">
        <f t="shared" si="94"/>
        <v>15000000</v>
      </c>
      <c r="D207" s="96">
        <f t="shared" ref="D207:D270" si="108">WORKDAY($A207,-1,$W$160:$W$544)</f>
        <v>44687</v>
      </c>
      <c r="E207" s="94">
        <f ca="1">IF(D207&lt;$B$1,VLOOKUP(D207,[1]DI!$A$4:$B$15000,2,FALSE),0)</f>
        <v>0.1265</v>
      </c>
      <c r="F207" s="14">
        <f t="shared" ca="1" si="105"/>
        <v>1.0004727899999999</v>
      </c>
      <c r="G207" s="14">
        <f ca="1">(TRUNC(PRODUCT($F$12:$F206),16))</f>
        <v>1.0637762446047301</v>
      </c>
      <c r="H207" s="14">
        <f t="shared" si="106"/>
        <v>1</v>
      </c>
      <c r="I207" s="14">
        <f t="shared" ca="1" si="107"/>
        <v>1.0637762399999999</v>
      </c>
      <c r="J207" s="13">
        <f t="shared" si="95"/>
        <v>0.05</v>
      </c>
      <c r="K207" s="33">
        <f t="shared" si="96"/>
        <v>44407</v>
      </c>
      <c r="L207" s="2">
        <f t="shared" si="97"/>
        <v>193</v>
      </c>
      <c r="M207" s="17">
        <f t="shared" si="98"/>
        <v>193</v>
      </c>
      <c r="N207" s="12">
        <f t="shared" si="99"/>
        <v>1.0380739969999999</v>
      </c>
      <c r="O207" s="12">
        <f t="shared" ca="1" si="100"/>
        <v>1.104278453</v>
      </c>
      <c r="P207" s="17">
        <f t="shared" ref="P207:P266" si="109">IF(VLOOKUP(A207,X$12:AE$150,8)=VLOOKUP(A206,X$12:AE$150,8),0,VLOOKUP(A207,X$12:AE$150,8))</f>
        <v>0</v>
      </c>
      <c r="Q207" s="14">
        <f t="shared" ca="1" si="91"/>
        <v>1564176.7949999999</v>
      </c>
      <c r="R207" s="21">
        <f t="shared" si="92"/>
        <v>0</v>
      </c>
      <c r="S207" s="14">
        <f t="shared" si="101"/>
        <v>0</v>
      </c>
      <c r="T207" s="4" t="str">
        <f t="shared" si="102"/>
        <v>J=</v>
      </c>
      <c r="U207" s="33">
        <f t="shared" si="103"/>
        <v>44770</v>
      </c>
      <c r="V207" s="3"/>
      <c r="W207" s="151">
        <f>[2]Plan1!$A289</f>
        <v>45616</v>
      </c>
      <c r="Z207" s="1"/>
      <c r="AA207" s="26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3">
        <f t="shared" si="93"/>
        <v>44691</v>
      </c>
      <c r="B208" s="124">
        <f t="shared" ca="1" si="104"/>
        <v>16575217.140000001</v>
      </c>
      <c r="C208" s="7">
        <f t="shared" si="94"/>
        <v>15000000</v>
      </c>
      <c r="D208" s="96">
        <f t="shared" si="108"/>
        <v>44690</v>
      </c>
      <c r="E208" s="94">
        <f ca="1">IF(D208&lt;$B$1,VLOOKUP(D208,[1]DI!$A$4:$B$15000,2,FALSE),0)</f>
        <v>0.1265</v>
      </c>
      <c r="F208" s="14">
        <f t="shared" ca="1" si="105"/>
        <v>1.0004727899999999</v>
      </c>
      <c r="G208" s="14">
        <f ca="1">(TRUNC(PRODUCT($F$12:$F207),16))</f>
        <v>1.06427918737542</v>
      </c>
      <c r="H208" s="14">
        <f t="shared" si="106"/>
        <v>1</v>
      </c>
      <c r="I208" s="14">
        <f t="shared" ca="1" si="107"/>
        <v>1.0642791899999999</v>
      </c>
      <c r="J208" s="13">
        <f t="shared" si="95"/>
        <v>0.05</v>
      </c>
      <c r="K208" s="33">
        <f t="shared" si="96"/>
        <v>44407</v>
      </c>
      <c r="L208" s="2">
        <f t="shared" si="97"/>
        <v>194</v>
      </c>
      <c r="M208" s="17">
        <f t="shared" si="98"/>
        <v>194</v>
      </c>
      <c r="N208" s="12">
        <f t="shared" si="99"/>
        <v>1.0382750000000001</v>
      </c>
      <c r="O208" s="12">
        <f t="shared" ca="1" si="100"/>
        <v>1.105014476</v>
      </c>
      <c r="P208" s="17">
        <f t="shared" si="109"/>
        <v>0</v>
      </c>
      <c r="Q208" s="14">
        <f t="shared" ca="1" si="91"/>
        <v>1575217.14</v>
      </c>
      <c r="R208" s="21">
        <f t="shared" si="92"/>
        <v>0</v>
      </c>
      <c r="S208" s="14">
        <f t="shared" si="101"/>
        <v>0</v>
      </c>
      <c r="T208" s="4" t="str">
        <f t="shared" si="102"/>
        <v>J=</v>
      </c>
      <c r="U208" s="33">
        <f t="shared" si="103"/>
        <v>44770</v>
      </c>
      <c r="V208" s="3"/>
      <c r="W208" s="151">
        <f>[2]Plan1!$A290</f>
        <v>45651</v>
      </c>
      <c r="Z208" s="1"/>
      <c r="AA208" s="26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3">
        <f t="shared" si="93"/>
        <v>44692</v>
      </c>
      <c r="B209" s="124">
        <f t="shared" ca="1" si="104"/>
        <v>16586264.699999999</v>
      </c>
      <c r="C209" s="7">
        <f t="shared" si="94"/>
        <v>15000000</v>
      </c>
      <c r="D209" s="96">
        <f t="shared" si="108"/>
        <v>44691</v>
      </c>
      <c r="E209" s="94">
        <f ca="1">IF(D209&lt;$B$1,VLOOKUP(D209,[1]DI!$A$4:$B$15000,2,FALSE),0)</f>
        <v>0.1265</v>
      </c>
      <c r="F209" s="14">
        <f t="shared" ca="1" si="105"/>
        <v>1.0004727899999999</v>
      </c>
      <c r="G209" s="14">
        <f ca="1">(TRUNC(PRODUCT($F$12:$F208),16))</f>
        <v>1.06478236793242</v>
      </c>
      <c r="H209" s="14">
        <f t="shared" si="106"/>
        <v>1</v>
      </c>
      <c r="I209" s="14">
        <f t="shared" ca="1" si="107"/>
        <v>1.0647823700000001</v>
      </c>
      <c r="J209" s="13">
        <f t="shared" si="95"/>
        <v>0.05</v>
      </c>
      <c r="K209" s="33">
        <f t="shared" si="96"/>
        <v>44407</v>
      </c>
      <c r="L209" s="2">
        <f t="shared" si="97"/>
        <v>195</v>
      </c>
      <c r="M209" s="17">
        <f t="shared" si="98"/>
        <v>195</v>
      </c>
      <c r="N209" s="12">
        <f t="shared" si="99"/>
        <v>1.038476041</v>
      </c>
      <c r="O209" s="12">
        <f t="shared" ca="1" si="100"/>
        <v>1.10575098</v>
      </c>
      <c r="P209" s="17">
        <f t="shared" si="109"/>
        <v>0</v>
      </c>
      <c r="Q209" s="14">
        <f t="shared" ca="1" si="91"/>
        <v>1586264.7</v>
      </c>
      <c r="R209" s="21">
        <f t="shared" si="92"/>
        <v>0</v>
      </c>
      <c r="S209" s="14">
        <f t="shared" si="101"/>
        <v>0</v>
      </c>
      <c r="T209" s="4" t="str">
        <f t="shared" si="102"/>
        <v>J=</v>
      </c>
      <c r="U209" s="33">
        <f t="shared" si="103"/>
        <v>44770</v>
      </c>
      <c r="V209" s="3"/>
      <c r="W209" s="151">
        <f>[2]Plan1!$A291</f>
        <v>45658</v>
      </c>
      <c r="Z209" s="1"/>
      <c r="AA209" s="26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3">
        <f t="shared" si="93"/>
        <v>44693</v>
      </c>
      <c r="B210" s="124">
        <f t="shared" ca="1" si="104"/>
        <v>16597319.67</v>
      </c>
      <c r="C210" s="7">
        <f t="shared" si="94"/>
        <v>15000000</v>
      </c>
      <c r="D210" s="96">
        <f t="shared" si="108"/>
        <v>44692</v>
      </c>
      <c r="E210" s="94">
        <f ca="1">IF(D210&lt;$B$1,VLOOKUP(D210,[1]DI!$A$4:$B$15000,2,FALSE),0)</f>
        <v>0.1265</v>
      </c>
      <c r="F210" s="14">
        <f t="shared" ca="1" si="105"/>
        <v>1.0004727899999999</v>
      </c>
      <c r="G210" s="14">
        <f ca="1">(TRUNC(PRODUCT($F$12:$F209),16))</f>
        <v>1.06528578638815</v>
      </c>
      <c r="H210" s="14">
        <f t="shared" si="106"/>
        <v>1</v>
      </c>
      <c r="I210" s="14">
        <f t="shared" ca="1" si="107"/>
        <v>1.0652857899999999</v>
      </c>
      <c r="J210" s="13">
        <f t="shared" si="95"/>
        <v>0.05</v>
      </c>
      <c r="K210" s="33">
        <f t="shared" si="96"/>
        <v>44407</v>
      </c>
      <c r="L210" s="2">
        <f t="shared" si="97"/>
        <v>196</v>
      </c>
      <c r="M210" s="17">
        <f t="shared" si="98"/>
        <v>196</v>
      </c>
      <c r="N210" s="12">
        <f t="shared" si="99"/>
        <v>1.038677122</v>
      </c>
      <c r="O210" s="12">
        <f t="shared" ca="1" si="100"/>
        <v>1.1064879780000001</v>
      </c>
      <c r="P210" s="17">
        <f t="shared" si="109"/>
        <v>0</v>
      </c>
      <c r="Q210" s="14">
        <f t="shared" ca="1" si="91"/>
        <v>1597319.67</v>
      </c>
      <c r="R210" s="21">
        <f t="shared" si="92"/>
        <v>0</v>
      </c>
      <c r="S210" s="14">
        <f t="shared" si="101"/>
        <v>0</v>
      </c>
      <c r="T210" s="4" t="str">
        <f t="shared" si="102"/>
        <v>J=</v>
      </c>
      <c r="U210" s="33">
        <f t="shared" si="103"/>
        <v>44770</v>
      </c>
      <c r="V210" s="3"/>
      <c r="W210" s="151">
        <f>[2]Plan1!$A292</f>
        <v>45719</v>
      </c>
      <c r="Z210" s="1"/>
      <c r="AA210" s="20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3">
        <f t="shared" si="93"/>
        <v>44694</v>
      </c>
      <c r="B211" s="124">
        <f t="shared" ca="1" si="104"/>
        <v>16608381.9</v>
      </c>
      <c r="C211" s="7">
        <f t="shared" si="94"/>
        <v>15000000</v>
      </c>
      <c r="D211" s="96">
        <f t="shared" si="108"/>
        <v>44693</v>
      </c>
      <c r="E211" s="94">
        <f ca="1">IF(D211&lt;$B$1,VLOOKUP(D211,[1]DI!$A$4:$B$15000,2,FALSE),0)</f>
        <v>0.1265</v>
      </c>
      <c r="F211" s="14">
        <f t="shared" ca="1" si="105"/>
        <v>1.0004727899999999</v>
      </c>
      <c r="G211" s="14">
        <f ca="1">(TRUNC(PRODUCT($F$12:$F210),16))</f>
        <v>1.0657894428551</v>
      </c>
      <c r="H211" s="14">
        <f t="shared" si="106"/>
        <v>1</v>
      </c>
      <c r="I211" s="14">
        <f t="shared" ca="1" si="107"/>
        <v>1.0657894400000001</v>
      </c>
      <c r="J211" s="13">
        <f t="shared" si="95"/>
        <v>0.05</v>
      </c>
      <c r="K211" s="33">
        <f t="shared" si="96"/>
        <v>44407</v>
      </c>
      <c r="L211" s="2">
        <f t="shared" si="97"/>
        <v>197</v>
      </c>
      <c r="M211" s="17">
        <f t="shared" si="98"/>
        <v>197</v>
      </c>
      <c r="N211" s="12">
        <f t="shared" si="99"/>
        <v>1.038878242</v>
      </c>
      <c r="O211" s="12">
        <f t="shared" ca="1" si="100"/>
        <v>1.10722546</v>
      </c>
      <c r="P211" s="17">
        <f t="shared" si="109"/>
        <v>0</v>
      </c>
      <c r="Q211" s="14">
        <f t="shared" ca="1" si="91"/>
        <v>1608381.9</v>
      </c>
      <c r="R211" s="21">
        <f t="shared" si="92"/>
        <v>0</v>
      </c>
      <c r="S211" s="14">
        <f t="shared" si="101"/>
        <v>0</v>
      </c>
      <c r="T211" s="4" t="str">
        <f t="shared" si="102"/>
        <v>J=</v>
      </c>
      <c r="U211" s="33">
        <f t="shared" si="103"/>
        <v>44770</v>
      </c>
      <c r="V211" s="3"/>
      <c r="W211" s="151">
        <f>[2]Plan1!$A293</f>
        <v>45720</v>
      </c>
      <c r="Z211" s="1"/>
      <c r="AA211" s="27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3">
        <f t="shared" si="93"/>
        <v>44697</v>
      </c>
      <c r="B212" s="124">
        <f t="shared" ca="1" si="104"/>
        <v>16619451.66</v>
      </c>
      <c r="C212" s="7">
        <f t="shared" si="94"/>
        <v>15000000</v>
      </c>
      <c r="D212" s="96">
        <f t="shared" si="108"/>
        <v>44694</v>
      </c>
      <c r="E212" s="94">
        <f ca="1">IF(D212&lt;$B$1,VLOOKUP(D212,[1]DI!$A$4:$B$15000,2,FALSE),0)</f>
        <v>0.1265</v>
      </c>
      <c r="F212" s="14">
        <f t="shared" ca="1" si="105"/>
        <v>1.0004727899999999</v>
      </c>
      <c r="G212" s="14">
        <f ca="1">(TRUNC(PRODUCT($F$12:$F211),16))</f>
        <v>1.0662933374457899</v>
      </c>
      <c r="H212" s="14">
        <f t="shared" si="106"/>
        <v>1</v>
      </c>
      <c r="I212" s="14">
        <f t="shared" ca="1" si="107"/>
        <v>1.0662933400000001</v>
      </c>
      <c r="J212" s="13">
        <f t="shared" si="95"/>
        <v>0.05</v>
      </c>
      <c r="K212" s="33">
        <f t="shared" si="96"/>
        <v>44407</v>
      </c>
      <c r="L212" s="2">
        <f t="shared" si="97"/>
        <v>198</v>
      </c>
      <c r="M212" s="17">
        <f t="shared" si="98"/>
        <v>198</v>
      </c>
      <c r="N212" s="12">
        <f t="shared" si="99"/>
        <v>1.0390794000000001</v>
      </c>
      <c r="O212" s="12">
        <f t="shared" ca="1" si="100"/>
        <v>1.1079634439999999</v>
      </c>
      <c r="P212" s="17">
        <f t="shared" si="109"/>
        <v>0</v>
      </c>
      <c r="Q212" s="14">
        <f t="shared" ca="1" si="91"/>
        <v>1619451.66</v>
      </c>
      <c r="R212" s="21">
        <f t="shared" si="92"/>
        <v>0</v>
      </c>
      <c r="S212" s="14">
        <f t="shared" si="101"/>
        <v>0</v>
      </c>
      <c r="T212" s="4" t="str">
        <f t="shared" si="102"/>
        <v>J=</v>
      </c>
      <c r="U212" s="33">
        <f t="shared" si="103"/>
        <v>44770</v>
      </c>
      <c r="V212" s="3"/>
      <c r="W212" s="151">
        <f>[2]Plan1!$A294</f>
        <v>45765</v>
      </c>
      <c r="Z212" s="1"/>
      <c r="AA212" s="28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3">
        <f t="shared" si="93"/>
        <v>44698</v>
      </c>
      <c r="B213" s="124">
        <f t="shared" ca="1" si="104"/>
        <v>16630528.695</v>
      </c>
      <c r="C213" s="7">
        <f t="shared" si="94"/>
        <v>15000000</v>
      </c>
      <c r="D213" s="96">
        <f t="shared" si="108"/>
        <v>44697</v>
      </c>
      <c r="E213" s="94">
        <f ca="1">IF(D213&lt;$B$1,VLOOKUP(D213,[1]DI!$A$4:$B$15000,2,FALSE),0)</f>
        <v>0.1265</v>
      </c>
      <c r="F213" s="14">
        <f t="shared" ca="1" si="105"/>
        <v>1.0004727899999999</v>
      </c>
      <c r="G213" s="14">
        <f ca="1">(TRUNC(PRODUCT($F$12:$F212),16))</f>
        <v>1.0667974702728</v>
      </c>
      <c r="H213" s="14">
        <f t="shared" si="106"/>
        <v>1</v>
      </c>
      <c r="I213" s="14">
        <f t="shared" ca="1" si="107"/>
        <v>1.06679747</v>
      </c>
      <c r="J213" s="13">
        <f t="shared" si="95"/>
        <v>0.05</v>
      </c>
      <c r="K213" s="33">
        <f t="shared" si="96"/>
        <v>44407</v>
      </c>
      <c r="L213" s="2">
        <f t="shared" si="97"/>
        <v>199</v>
      </c>
      <c r="M213" s="17">
        <f t="shared" si="98"/>
        <v>199</v>
      </c>
      <c r="N213" s="12">
        <f t="shared" si="99"/>
        <v>1.0392805979999999</v>
      </c>
      <c r="O213" s="12">
        <f t="shared" ca="1" si="100"/>
        <v>1.108701913</v>
      </c>
      <c r="P213" s="17">
        <f t="shared" si="109"/>
        <v>0</v>
      </c>
      <c r="Q213" s="14">
        <f t="shared" ca="1" si="91"/>
        <v>1630528.6950000001</v>
      </c>
      <c r="R213" s="21">
        <f t="shared" si="92"/>
        <v>0</v>
      </c>
      <c r="S213" s="14">
        <f t="shared" si="101"/>
        <v>0</v>
      </c>
      <c r="T213" s="4" t="str">
        <f t="shared" si="102"/>
        <v>J=</v>
      </c>
      <c r="U213" s="33">
        <f t="shared" si="103"/>
        <v>44770</v>
      </c>
      <c r="V213" s="3"/>
      <c r="W213" s="151">
        <f>[2]Plan1!$A295</f>
        <v>45768</v>
      </c>
      <c r="Z213" s="1"/>
      <c r="AA213" s="28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3">
        <f t="shared" si="93"/>
        <v>44699</v>
      </c>
      <c r="B214" s="124">
        <f t="shared" ca="1" si="104"/>
        <v>16641613.109999999</v>
      </c>
      <c r="C214" s="7">
        <f t="shared" si="94"/>
        <v>15000000</v>
      </c>
      <c r="D214" s="96">
        <f t="shared" si="108"/>
        <v>44698</v>
      </c>
      <c r="E214" s="94">
        <f ca="1">IF(D214&lt;$B$1,VLOOKUP(D214,[1]DI!$A$4:$B$15000,2,FALSE),0)</f>
        <v>0.1265</v>
      </c>
      <c r="F214" s="14">
        <f t="shared" ca="1" si="105"/>
        <v>1.0004727899999999</v>
      </c>
      <c r="G214" s="14">
        <f ca="1">(TRUNC(PRODUCT($F$12:$F213),16))</f>
        <v>1.0673018414487701</v>
      </c>
      <c r="H214" s="14">
        <f t="shared" si="106"/>
        <v>1</v>
      </c>
      <c r="I214" s="14">
        <f t="shared" ca="1" si="107"/>
        <v>1.0673018400000001</v>
      </c>
      <c r="J214" s="13">
        <f t="shared" si="95"/>
        <v>0.05</v>
      </c>
      <c r="K214" s="33">
        <f t="shared" si="96"/>
        <v>44407</v>
      </c>
      <c r="L214" s="2">
        <f t="shared" si="97"/>
        <v>200</v>
      </c>
      <c r="M214" s="17">
        <f t="shared" si="98"/>
        <v>200</v>
      </c>
      <c r="N214" s="12">
        <f t="shared" si="99"/>
        <v>1.039481834</v>
      </c>
      <c r="O214" s="12">
        <f t="shared" ca="1" si="100"/>
        <v>1.1094408739999999</v>
      </c>
      <c r="P214" s="17">
        <f t="shared" si="109"/>
        <v>0</v>
      </c>
      <c r="Q214" s="14">
        <f t="shared" ca="1" si="91"/>
        <v>1641613.11</v>
      </c>
      <c r="R214" s="21">
        <f t="shared" si="92"/>
        <v>0</v>
      </c>
      <c r="S214" s="14">
        <f t="shared" si="101"/>
        <v>0</v>
      </c>
      <c r="T214" s="4" t="str">
        <f t="shared" si="102"/>
        <v>J=</v>
      </c>
      <c r="U214" s="33">
        <f t="shared" si="103"/>
        <v>44770</v>
      </c>
      <c r="V214" s="3"/>
      <c r="W214" s="151">
        <f>[2]Plan1!$A296</f>
        <v>45778</v>
      </c>
      <c r="Z214" s="1"/>
      <c r="AA214" s="28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3">
        <f t="shared" si="93"/>
        <v>44700</v>
      </c>
      <c r="B215" s="124">
        <f t="shared" ca="1" si="104"/>
        <v>16652704.949999999</v>
      </c>
      <c r="C215" s="7">
        <f t="shared" si="94"/>
        <v>15000000</v>
      </c>
      <c r="D215" s="96">
        <f t="shared" si="108"/>
        <v>44699</v>
      </c>
      <c r="E215" s="94">
        <f ca="1">IF(D215&lt;$B$1,VLOOKUP(D215,[1]DI!$A$4:$B$15000,2,FALSE),0)</f>
        <v>0.1265</v>
      </c>
      <c r="F215" s="14">
        <f t="shared" ca="1" si="105"/>
        <v>1.0004727899999999</v>
      </c>
      <c r="G215" s="14">
        <f ca="1">(TRUNC(PRODUCT($F$12:$F214),16))</f>
        <v>1.0678064510863901</v>
      </c>
      <c r="H215" s="14">
        <f t="shared" si="106"/>
        <v>1</v>
      </c>
      <c r="I215" s="14">
        <f t="shared" ca="1" si="107"/>
        <v>1.06780645</v>
      </c>
      <c r="J215" s="13">
        <f t="shared" si="95"/>
        <v>0.05</v>
      </c>
      <c r="K215" s="33">
        <f t="shared" si="96"/>
        <v>44407</v>
      </c>
      <c r="L215" s="2">
        <f t="shared" si="97"/>
        <v>201</v>
      </c>
      <c r="M215" s="17">
        <f t="shared" si="98"/>
        <v>201</v>
      </c>
      <c r="N215" s="12">
        <f t="shared" si="99"/>
        <v>1.039683109</v>
      </c>
      <c r="O215" s="12">
        <f t="shared" ca="1" si="100"/>
        <v>1.1101803299999999</v>
      </c>
      <c r="P215" s="17">
        <f t="shared" si="109"/>
        <v>0</v>
      </c>
      <c r="Q215" s="14">
        <f t="shared" ca="1" si="91"/>
        <v>1652704.95</v>
      </c>
      <c r="R215" s="21">
        <f t="shared" si="92"/>
        <v>0</v>
      </c>
      <c r="S215" s="14">
        <f t="shared" si="101"/>
        <v>0</v>
      </c>
      <c r="T215" s="4" t="str">
        <f t="shared" si="102"/>
        <v>J=</v>
      </c>
      <c r="U215" s="33">
        <f t="shared" si="103"/>
        <v>44770</v>
      </c>
      <c r="V215" s="3"/>
      <c r="W215" s="151">
        <f>[2]Plan1!$A297</f>
        <v>45827</v>
      </c>
      <c r="Z215" s="1"/>
      <c r="AA215" s="28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3">
        <f t="shared" si="93"/>
        <v>44701</v>
      </c>
      <c r="B216" s="124">
        <f t="shared" ca="1" si="104"/>
        <v>16663804.215</v>
      </c>
      <c r="C216" s="7">
        <f t="shared" si="94"/>
        <v>15000000</v>
      </c>
      <c r="D216" s="96">
        <f t="shared" si="108"/>
        <v>44700</v>
      </c>
      <c r="E216" s="94">
        <f ca="1">IF(D216&lt;$B$1,VLOOKUP(D216,[1]DI!$A$4:$B$15000,2,FALSE),0)</f>
        <v>0.1265</v>
      </c>
      <c r="F216" s="14">
        <f t="shared" ca="1" si="105"/>
        <v>1.0004727899999999</v>
      </c>
      <c r="G216" s="14">
        <f ca="1">(TRUNC(PRODUCT($F$12:$F215),16))</f>
        <v>1.0683112992984001</v>
      </c>
      <c r="H216" s="14">
        <f t="shared" si="106"/>
        <v>1</v>
      </c>
      <c r="I216" s="14">
        <f t="shared" ca="1" si="107"/>
        <v>1.0683113</v>
      </c>
      <c r="J216" s="13">
        <f t="shared" si="95"/>
        <v>0.05</v>
      </c>
      <c r="K216" s="33">
        <f t="shared" si="96"/>
        <v>44407</v>
      </c>
      <c r="L216" s="2">
        <f t="shared" si="97"/>
        <v>202</v>
      </c>
      <c r="M216" s="17">
        <f t="shared" si="98"/>
        <v>202</v>
      </c>
      <c r="N216" s="12">
        <f t="shared" si="99"/>
        <v>1.039884424</v>
      </c>
      <c r="O216" s="12">
        <f t="shared" ca="1" si="100"/>
        <v>1.1109202810000001</v>
      </c>
      <c r="P216" s="17">
        <f t="shared" si="109"/>
        <v>0</v>
      </c>
      <c r="Q216" s="14">
        <f t="shared" ca="1" si="91"/>
        <v>1663804.2150000001</v>
      </c>
      <c r="R216" s="21">
        <f t="shared" si="92"/>
        <v>0</v>
      </c>
      <c r="S216" s="14">
        <f t="shared" si="101"/>
        <v>0</v>
      </c>
      <c r="T216" s="4" t="str">
        <f t="shared" si="102"/>
        <v>J=</v>
      </c>
      <c r="U216" s="33">
        <f t="shared" si="103"/>
        <v>44770</v>
      </c>
      <c r="V216" s="3"/>
      <c r="W216" s="151">
        <f>[2]Plan1!$A298</f>
        <v>45907</v>
      </c>
      <c r="Z216" s="1"/>
      <c r="AA216" s="28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3">
        <f t="shared" si="93"/>
        <v>44704</v>
      </c>
      <c r="B217" s="124">
        <f t="shared" ca="1" si="104"/>
        <v>16674910.875</v>
      </c>
      <c r="C217" s="7">
        <f t="shared" si="94"/>
        <v>15000000</v>
      </c>
      <c r="D217" s="96">
        <f t="shared" si="108"/>
        <v>44701</v>
      </c>
      <c r="E217" s="94">
        <f ca="1">IF(D217&lt;$B$1,VLOOKUP(D217,[1]DI!$A$4:$B$15000,2,FALSE),0)</f>
        <v>0.1265</v>
      </c>
      <c r="F217" s="14">
        <f t="shared" ca="1" si="105"/>
        <v>1.0004727899999999</v>
      </c>
      <c r="G217" s="14">
        <f ca="1">(TRUNC(PRODUCT($F$12:$F216),16))</f>
        <v>1.0688163861975899</v>
      </c>
      <c r="H217" s="14">
        <f t="shared" si="106"/>
        <v>1</v>
      </c>
      <c r="I217" s="14">
        <f t="shared" ca="1" si="107"/>
        <v>1.0688163900000001</v>
      </c>
      <c r="J217" s="13">
        <f t="shared" si="95"/>
        <v>0.05</v>
      </c>
      <c r="K217" s="33">
        <f t="shared" si="96"/>
        <v>44407</v>
      </c>
      <c r="L217" s="2">
        <f t="shared" si="97"/>
        <v>203</v>
      </c>
      <c r="M217" s="17">
        <f t="shared" si="98"/>
        <v>203</v>
      </c>
      <c r="N217" s="12">
        <f t="shared" si="99"/>
        <v>1.040085777</v>
      </c>
      <c r="O217" s="12">
        <f t="shared" ca="1" si="100"/>
        <v>1.1116607249999999</v>
      </c>
      <c r="P217" s="17">
        <f t="shared" si="109"/>
        <v>0</v>
      </c>
      <c r="Q217" s="14">
        <f t="shared" ca="1" si="91"/>
        <v>1674910.875</v>
      </c>
      <c r="R217" s="21">
        <f t="shared" si="92"/>
        <v>0</v>
      </c>
      <c r="S217" s="14">
        <f t="shared" si="101"/>
        <v>0</v>
      </c>
      <c r="T217" s="4" t="str">
        <f t="shared" si="102"/>
        <v>J=</v>
      </c>
      <c r="U217" s="33">
        <f t="shared" si="103"/>
        <v>44770</v>
      </c>
      <c r="V217" s="3"/>
      <c r="W217" s="151">
        <f>[2]Plan1!$A299</f>
        <v>45942</v>
      </c>
      <c r="Z217" s="1"/>
      <c r="AA217" s="28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3">
        <f t="shared" si="93"/>
        <v>44705</v>
      </c>
      <c r="B218" s="124">
        <f t="shared" ca="1" si="104"/>
        <v>16686024.84</v>
      </c>
      <c r="C218" s="7">
        <f t="shared" si="94"/>
        <v>15000000</v>
      </c>
      <c r="D218" s="96">
        <f t="shared" si="108"/>
        <v>44704</v>
      </c>
      <c r="E218" s="94">
        <f ca="1">IF(D218&lt;$B$1,VLOOKUP(D218,[1]DI!$A$4:$B$15000,2,FALSE),0)</f>
        <v>0.1265</v>
      </c>
      <c r="F218" s="14">
        <f t="shared" ca="1" si="105"/>
        <v>1.0004727899999999</v>
      </c>
      <c r="G218" s="14">
        <f ca="1">(TRUNC(PRODUCT($F$12:$F217),16))</f>
        <v>1.0693217118968199</v>
      </c>
      <c r="H218" s="14">
        <f t="shared" si="106"/>
        <v>1</v>
      </c>
      <c r="I218" s="14">
        <f t="shared" ca="1" si="107"/>
        <v>1.0693217100000001</v>
      </c>
      <c r="J218" s="13">
        <f t="shared" si="95"/>
        <v>0.05</v>
      </c>
      <c r="K218" s="33">
        <f t="shared" si="96"/>
        <v>44407</v>
      </c>
      <c r="L218" s="2">
        <f t="shared" si="97"/>
        <v>204</v>
      </c>
      <c r="M218" s="17">
        <f t="shared" si="98"/>
        <v>204</v>
      </c>
      <c r="N218" s="12">
        <f t="shared" si="99"/>
        <v>1.04028717</v>
      </c>
      <c r="O218" s="12">
        <f t="shared" ca="1" si="100"/>
        <v>1.1124016560000001</v>
      </c>
      <c r="P218" s="17">
        <f t="shared" si="109"/>
        <v>0</v>
      </c>
      <c r="Q218" s="14">
        <f t="shared" ca="1" si="91"/>
        <v>1686024.84</v>
      </c>
      <c r="R218" s="21">
        <f t="shared" si="92"/>
        <v>0</v>
      </c>
      <c r="S218" s="14">
        <f t="shared" si="101"/>
        <v>0</v>
      </c>
      <c r="T218" s="4" t="str">
        <f t="shared" si="102"/>
        <v>J=</v>
      </c>
      <c r="U218" s="33">
        <f t="shared" si="103"/>
        <v>44770</v>
      </c>
      <c r="V218" s="3"/>
      <c r="W218" s="151">
        <f>[2]Plan1!$A300</f>
        <v>45963</v>
      </c>
      <c r="Z218" s="1"/>
      <c r="AA218" s="28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3">
        <f t="shared" si="93"/>
        <v>44706</v>
      </c>
      <c r="B219" s="124">
        <f t="shared" ca="1" si="104"/>
        <v>16697146.35</v>
      </c>
      <c r="C219" s="7">
        <f t="shared" si="94"/>
        <v>15000000</v>
      </c>
      <c r="D219" s="96">
        <f t="shared" si="108"/>
        <v>44705</v>
      </c>
      <c r="E219" s="94">
        <f ca="1">IF(D219&lt;$B$1,VLOOKUP(D219,[1]DI!$A$4:$B$15000,2,FALSE),0)</f>
        <v>0.1265</v>
      </c>
      <c r="F219" s="14">
        <f t="shared" ca="1" si="105"/>
        <v>1.0004727899999999</v>
      </c>
      <c r="G219" s="14">
        <f ca="1">(TRUNC(PRODUCT($F$12:$F218),16))</f>
        <v>1.06982727650899</v>
      </c>
      <c r="H219" s="14">
        <f t="shared" si="106"/>
        <v>1</v>
      </c>
      <c r="I219" s="14">
        <f t="shared" ca="1" si="107"/>
        <v>1.0698272799999999</v>
      </c>
      <c r="J219" s="13">
        <f t="shared" si="95"/>
        <v>0.05</v>
      </c>
      <c r="K219" s="33">
        <f t="shared" si="96"/>
        <v>44407</v>
      </c>
      <c r="L219" s="2">
        <f t="shared" si="97"/>
        <v>205</v>
      </c>
      <c r="M219" s="17">
        <f t="shared" si="98"/>
        <v>205</v>
      </c>
      <c r="N219" s="12">
        <f t="shared" si="99"/>
        <v>1.0404886010000001</v>
      </c>
      <c r="O219" s="12">
        <f t="shared" ca="1" si="100"/>
        <v>1.1131430899999999</v>
      </c>
      <c r="P219" s="17">
        <f t="shared" si="109"/>
        <v>0</v>
      </c>
      <c r="Q219" s="14">
        <f t="shared" ca="1" si="91"/>
        <v>1697146.35</v>
      </c>
      <c r="R219" s="21">
        <f t="shared" si="92"/>
        <v>0</v>
      </c>
      <c r="S219" s="14">
        <f t="shared" si="101"/>
        <v>0</v>
      </c>
      <c r="T219" s="4" t="str">
        <f t="shared" si="102"/>
        <v>J=</v>
      </c>
      <c r="U219" s="33">
        <f t="shared" si="103"/>
        <v>44770</v>
      </c>
      <c r="V219" s="3"/>
      <c r="W219" s="151">
        <f>[2]Plan1!$A301</f>
        <v>45976</v>
      </c>
      <c r="Z219" s="1"/>
      <c r="AA219" s="28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3">
        <f t="shared" si="93"/>
        <v>44707</v>
      </c>
      <c r="B220" s="124">
        <f t="shared" ca="1" si="104"/>
        <v>16708275.135</v>
      </c>
      <c r="C220" s="7">
        <f t="shared" si="94"/>
        <v>15000000</v>
      </c>
      <c r="D220" s="96">
        <f t="shared" si="108"/>
        <v>44706</v>
      </c>
      <c r="E220" s="94">
        <f ca="1">IF(D220&lt;$B$1,VLOOKUP(D220,[1]DI!$A$4:$B$15000,2,FALSE),0)</f>
        <v>0.1265</v>
      </c>
      <c r="F220" s="14">
        <f t="shared" ca="1" si="105"/>
        <v>1.0004727899999999</v>
      </c>
      <c r="G220" s="14">
        <f ca="1">(TRUNC(PRODUCT($F$12:$F219),16))</f>
        <v>1.0703330801470501</v>
      </c>
      <c r="H220" s="14">
        <f t="shared" si="106"/>
        <v>1</v>
      </c>
      <c r="I220" s="14">
        <f t="shared" ca="1" si="107"/>
        <v>1.0703330799999999</v>
      </c>
      <c r="J220" s="13">
        <f t="shared" si="95"/>
        <v>0.05</v>
      </c>
      <c r="K220" s="33">
        <f t="shared" si="96"/>
        <v>44407</v>
      </c>
      <c r="L220" s="2">
        <f t="shared" si="97"/>
        <v>206</v>
      </c>
      <c r="M220" s="17">
        <f t="shared" si="98"/>
        <v>206</v>
      </c>
      <c r="N220" s="12">
        <f t="shared" si="99"/>
        <v>1.040690071</v>
      </c>
      <c r="O220" s="12">
        <f t="shared" ca="1" si="100"/>
        <v>1.1138850090000001</v>
      </c>
      <c r="P220" s="17">
        <f t="shared" si="109"/>
        <v>0</v>
      </c>
      <c r="Q220" s="14">
        <f t="shared" ca="1" si="91"/>
        <v>1708275.135</v>
      </c>
      <c r="R220" s="21">
        <f t="shared" si="92"/>
        <v>0</v>
      </c>
      <c r="S220" s="14">
        <f t="shared" si="101"/>
        <v>0</v>
      </c>
      <c r="T220" s="4" t="str">
        <f t="shared" si="102"/>
        <v>J=</v>
      </c>
      <c r="U220" s="33">
        <f t="shared" si="103"/>
        <v>44770</v>
      </c>
      <c r="V220" s="3"/>
      <c r="W220" s="151">
        <f>[2]Plan1!$A302</f>
        <v>45981</v>
      </c>
      <c r="Z220" s="1"/>
      <c r="AA220" s="28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3">
        <f t="shared" si="93"/>
        <v>44708</v>
      </c>
      <c r="B221" s="124">
        <f t="shared" ca="1" si="104"/>
        <v>16719411.375</v>
      </c>
      <c r="C221" s="7">
        <f t="shared" si="94"/>
        <v>15000000</v>
      </c>
      <c r="D221" s="96">
        <f t="shared" si="108"/>
        <v>44707</v>
      </c>
      <c r="E221" s="94">
        <f ca="1">IF(D221&lt;$B$1,VLOOKUP(D221,[1]DI!$A$4:$B$15000,2,FALSE),0)</f>
        <v>0.1265</v>
      </c>
      <c r="F221" s="14">
        <f t="shared" ca="1" si="105"/>
        <v>1.0004727899999999</v>
      </c>
      <c r="G221" s="14">
        <f ca="1">(TRUNC(PRODUCT($F$12:$F220),16))</f>
        <v>1.07083912292401</v>
      </c>
      <c r="H221" s="14">
        <f t="shared" si="106"/>
        <v>1</v>
      </c>
      <c r="I221" s="14">
        <f t="shared" ca="1" si="107"/>
        <v>1.07083912</v>
      </c>
      <c r="J221" s="13">
        <f t="shared" si="95"/>
        <v>0.05</v>
      </c>
      <c r="K221" s="33">
        <f t="shared" si="96"/>
        <v>44407</v>
      </c>
      <c r="L221" s="2">
        <f t="shared" si="97"/>
        <v>207</v>
      </c>
      <c r="M221" s="17">
        <f t="shared" si="98"/>
        <v>207</v>
      </c>
      <c r="N221" s="12">
        <f t="shared" si="99"/>
        <v>1.0408915809999999</v>
      </c>
      <c r="O221" s="12">
        <f t="shared" ca="1" si="100"/>
        <v>1.1146274249999999</v>
      </c>
      <c r="P221" s="17">
        <f t="shared" si="109"/>
        <v>0</v>
      </c>
      <c r="Q221" s="14">
        <f t="shared" ca="1" si="91"/>
        <v>1719411.375</v>
      </c>
      <c r="R221" s="21">
        <f t="shared" si="92"/>
        <v>0</v>
      </c>
      <c r="S221" s="14">
        <f t="shared" si="101"/>
        <v>0</v>
      </c>
      <c r="T221" s="4" t="str">
        <f t="shared" si="102"/>
        <v>J=</v>
      </c>
      <c r="U221" s="33">
        <f t="shared" si="103"/>
        <v>44770</v>
      </c>
      <c r="V221" s="3"/>
      <c r="W221" s="151">
        <f>[2]Plan1!$A303</f>
        <v>46016</v>
      </c>
      <c r="Z221" s="1"/>
      <c r="AA221" s="28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3">
        <f t="shared" si="93"/>
        <v>44711</v>
      </c>
      <c r="B222" s="124">
        <f t="shared" ca="1" si="104"/>
        <v>16730555.025</v>
      </c>
      <c r="C222" s="7">
        <f t="shared" si="94"/>
        <v>15000000</v>
      </c>
      <c r="D222" s="96">
        <f t="shared" si="108"/>
        <v>44708</v>
      </c>
      <c r="E222" s="94">
        <f ca="1">IF(D222&lt;$B$1,VLOOKUP(D222,[1]DI!$A$4:$B$15000,2,FALSE),0)</f>
        <v>0.1265</v>
      </c>
      <c r="F222" s="14">
        <f t="shared" ca="1" si="105"/>
        <v>1.0004727899999999</v>
      </c>
      <c r="G222" s="14">
        <f ca="1">(TRUNC(PRODUCT($F$12:$F221),16))</f>
        <v>1.0713454049529401</v>
      </c>
      <c r="H222" s="14">
        <f t="shared" si="106"/>
        <v>1</v>
      </c>
      <c r="I222" s="14">
        <f t="shared" ca="1" si="107"/>
        <v>1.0713454</v>
      </c>
      <c r="J222" s="13">
        <f t="shared" si="95"/>
        <v>0.05</v>
      </c>
      <c r="K222" s="33">
        <f t="shared" si="96"/>
        <v>44407</v>
      </c>
      <c r="L222" s="2">
        <f t="shared" si="97"/>
        <v>208</v>
      </c>
      <c r="M222" s="17">
        <f t="shared" si="98"/>
        <v>208</v>
      </c>
      <c r="N222" s="12">
        <f t="shared" si="99"/>
        <v>1.0410931290000001</v>
      </c>
      <c r="O222" s="12">
        <f t="shared" ca="1" si="100"/>
        <v>1.1153703349999999</v>
      </c>
      <c r="P222" s="17">
        <f t="shared" si="109"/>
        <v>0</v>
      </c>
      <c r="Q222" s="14">
        <f t="shared" ca="1" si="91"/>
        <v>1730555.0249999999</v>
      </c>
      <c r="R222" s="21">
        <f t="shared" si="92"/>
        <v>0</v>
      </c>
      <c r="S222" s="14">
        <f t="shared" si="101"/>
        <v>0</v>
      </c>
      <c r="T222" s="4" t="str">
        <f t="shared" si="102"/>
        <v>J=</v>
      </c>
      <c r="U222" s="33">
        <f t="shared" si="103"/>
        <v>44770</v>
      </c>
      <c r="V222" s="3"/>
      <c r="W222" s="151">
        <f>[2]Plan1!$A304</f>
        <v>46023</v>
      </c>
      <c r="Z222" s="1"/>
      <c r="AA222" s="28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3">
        <f t="shared" si="93"/>
        <v>44712</v>
      </c>
      <c r="B223" s="124">
        <f t="shared" ca="1" si="104"/>
        <v>16741706.265000001</v>
      </c>
      <c r="C223" s="7">
        <f t="shared" si="94"/>
        <v>15000000</v>
      </c>
      <c r="D223" s="96">
        <f t="shared" si="108"/>
        <v>44711</v>
      </c>
      <c r="E223" s="94">
        <f ca="1">IF(D223&lt;$B$1,VLOOKUP(D223,[1]DI!$A$4:$B$15000,2,FALSE),0)</f>
        <v>0.1265</v>
      </c>
      <c r="F223" s="14">
        <f t="shared" ca="1" si="105"/>
        <v>1.0004727899999999</v>
      </c>
      <c r="G223" s="14">
        <f ca="1">(TRUNC(PRODUCT($F$12:$F222),16))</f>
        <v>1.0718519263469499</v>
      </c>
      <c r="H223" s="14">
        <f t="shared" si="106"/>
        <v>1</v>
      </c>
      <c r="I223" s="14">
        <f t="shared" ca="1" si="107"/>
        <v>1.07185193</v>
      </c>
      <c r="J223" s="13">
        <f t="shared" si="95"/>
        <v>0.05</v>
      </c>
      <c r="K223" s="33">
        <f t="shared" si="96"/>
        <v>44407</v>
      </c>
      <c r="L223" s="2">
        <f t="shared" si="97"/>
        <v>209</v>
      </c>
      <c r="M223" s="17">
        <f t="shared" si="98"/>
        <v>209</v>
      </c>
      <c r="N223" s="12">
        <f t="shared" si="99"/>
        <v>1.0412947159999999</v>
      </c>
      <c r="O223" s="12">
        <f t="shared" ca="1" si="100"/>
        <v>1.1161137510000001</v>
      </c>
      <c r="P223" s="17">
        <f t="shared" si="109"/>
        <v>0</v>
      </c>
      <c r="Q223" s="14">
        <f t="shared" ca="1" si="91"/>
        <v>1741706.2649999999</v>
      </c>
      <c r="R223" s="21">
        <f t="shared" si="92"/>
        <v>0</v>
      </c>
      <c r="S223" s="14">
        <f t="shared" si="101"/>
        <v>0</v>
      </c>
      <c r="T223" s="4" t="str">
        <f t="shared" si="102"/>
        <v>J=</v>
      </c>
      <c r="U223" s="33">
        <f t="shared" si="103"/>
        <v>44770</v>
      </c>
      <c r="V223" s="3"/>
      <c r="W223" s="151">
        <f>[2]Plan1!$A305</f>
        <v>46069</v>
      </c>
      <c r="Z223" s="1"/>
      <c r="AA223" s="28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3">
        <f t="shared" si="93"/>
        <v>44713</v>
      </c>
      <c r="B224" s="124">
        <f t="shared" ca="1" si="104"/>
        <v>16752864.810000001</v>
      </c>
      <c r="C224" s="7">
        <f t="shared" si="94"/>
        <v>15000000</v>
      </c>
      <c r="D224" s="96">
        <f t="shared" si="108"/>
        <v>44712</v>
      </c>
      <c r="E224" s="94">
        <f ca="1">IF(D224&lt;$B$1,VLOOKUP(D224,[1]DI!$A$4:$B$15000,2,FALSE),0)</f>
        <v>0.1265</v>
      </c>
      <c r="F224" s="14">
        <f t="shared" ca="1" si="105"/>
        <v>1.0004727899999999</v>
      </c>
      <c r="G224" s="14">
        <f ca="1">(TRUNC(PRODUCT($F$12:$F223),16))</f>
        <v>1.0723586872191999</v>
      </c>
      <c r="H224" s="14">
        <f t="shared" si="106"/>
        <v>1</v>
      </c>
      <c r="I224" s="14">
        <f t="shared" ca="1" si="107"/>
        <v>1.0723586899999999</v>
      </c>
      <c r="J224" s="13">
        <f t="shared" si="95"/>
        <v>0.05</v>
      </c>
      <c r="K224" s="33">
        <f t="shared" si="96"/>
        <v>44407</v>
      </c>
      <c r="L224" s="2">
        <f t="shared" si="97"/>
        <v>210</v>
      </c>
      <c r="M224" s="17">
        <f t="shared" si="98"/>
        <v>210</v>
      </c>
      <c r="N224" s="12">
        <f t="shared" si="99"/>
        <v>1.0414963429999999</v>
      </c>
      <c r="O224" s="12">
        <f t="shared" ca="1" si="100"/>
        <v>1.1168576539999999</v>
      </c>
      <c r="P224" s="17">
        <f t="shared" si="109"/>
        <v>0</v>
      </c>
      <c r="Q224" s="14">
        <f t="shared" ca="1" si="91"/>
        <v>1752864.81</v>
      </c>
      <c r="R224" s="21">
        <f t="shared" si="92"/>
        <v>0</v>
      </c>
      <c r="S224" s="14">
        <f t="shared" si="101"/>
        <v>0</v>
      </c>
      <c r="T224" s="4" t="str">
        <f t="shared" si="102"/>
        <v>J=</v>
      </c>
      <c r="U224" s="33">
        <f t="shared" si="103"/>
        <v>44770</v>
      </c>
      <c r="V224" s="3"/>
      <c r="W224" s="151">
        <f>[2]Plan1!$A306</f>
        <v>46070</v>
      </c>
      <c r="Z224" s="1"/>
      <c r="AA224" s="28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3">
        <f t="shared" si="93"/>
        <v>44714</v>
      </c>
      <c r="B225" s="124">
        <f t="shared" ca="1" si="104"/>
        <v>16764030.779999999</v>
      </c>
      <c r="C225" s="7">
        <f t="shared" si="94"/>
        <v>15000000</v>
      </c>
      <c r="D225" s="96">
        <f t="shared" si="108"/>
        <v>44713</v>
      </c>
      <c r="E225" s="94">
        <f ca="1">IF(D225&lt;$B$1,VLOOKUP(D225,[1]DI!$A$4:$B$15000,2,FALSE),0)</f>
        <v>0.1265</v>
      </c>
      <c r="F225" s="14">
        <f t="shared" ca="1" si="105"/>
        <v>1.0004727899999999</v>
      </c>
      <c r="G225" s="14">
        <f ca="1">(TRUNC(PRODUCT($F$12:$F224),16))</f>
        <v>1.0728656876829299</v>
      </c>
      <c r="H225" s="14">
        <f t="shared" si="106"/>
        <v>1</v>
      </c>
      <c r="I225" s="14">
        <f t="shared" ca="1" si="107"/>
        <v>1.07286569</v>
      </c>
      <c r="J225" s="13">
        <f t="shared" si="95"/>
        <v>0.05</v>
      </c>
      <c r="K225" s="33">
        <f t="shared" si="96"/>
        <v>44407</v>
      </c>
      <c r="L225" s="2">
        <f t="shared" si="97"/>
        <v>211</v>
      </c>
      <c r="M225" s="17">
        <f t="shared" si="98"/>
        <v>211</v>
      </c>
      <c r="N225" s="12">
        <f t="shared" si="99"/>
        <v>1.041698008</v>
      </c>
      <c r="O225" s="12">
        <f t="shared" ca="1" si="100"/>
        <v>1.1176020520000001</v>
      </c>
      <c r="P225" s="17">
        <f t="shared" si="109"/>
        <v>0</v>
      </c>
      <c r="Q225" s="14">
        <f t="shared" ca="1" si="91"/>
        <v>1764030.78</v>
      </c>
      <c r="R225" s="21">
        <f t="shared" si="92"/>
        <v>0</v>
      </c>
      <c r="S225" s="14">
        <f t="shared" si="101"/>
        <v>0</v>
      </c>
      <c r="T225" s="4" t="str">
        <f t="shared" si="102"/>
        <v>J=</v>
      </c>
      <c r="U225" s="33">
        <f t="shared" si="103"/>
        <v>44770</v>
      </c>
      <c r="V225" s="3"/>
      <c r="W225" s="151">
        <f>[2]Plan1!$A307</f>
        <v>46115</v>
      </c>
      <c r="Z225" s="1"/>
      <c r="AA225" s="28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3">
        <f t="shared" si="93"/>
        <v>44715</v>
      </c>
      <c r="B226" s="124">
        <f t="shared" ca="1" si="104"/>
        <v>16775204.220000001</v>
      </c>
      <c r="C226" s="7">
        <f t="shared" si="94"/>
        <v>15000000</v>
      </c>
      <c r="D226" s="96">
        <f t="shared" si="108"/>
        <v>44714</v>
      </c>
      <c r="E226" s="94">
        <f ca="1">IF(D226&lt;$B$1,VLOOKUP(D226,[1]DI!$A$4:$B$15000,2,FALSE),0)</f>
        <v>0.1265</v>
      </c>
      <c r="F226" s="14">
        <f t="shared" ca="1" si="105"/>
        <v>1.0004727899999999</v>
      </c>
      <c r="G226" s="14">
        <f ca="1">(TRUNC(PRODUCT($F$12:$F225),16))</f>
        <v>1.0733729278514099</v>
      </c>
      <c r="H226" s="14">
        <f t="shared" si="106"/>
        <v>1</v>
      </c>
      <c r="I226" s="14">
        <f t="shared" ca="1" si="107"/>
        <v>1.0733729299999999</v>
      </c>
      <c r="J226" s="13">
        <f t="shared" si="95"/>
        <v>0.05</v>
      </c>
      <c r="K226" s="33">
        <f t="shared" si="96"/>
        <v>44407</v>
      </c>
      <c r="L226" s="2">
        <f t="shared" si="97"/>
        <v>212</v>
      </c>
      <c r="M226" s="17">
        <f t="shared" si="98"/>
        <v>212</v>
      </c>
      <c r="N226" s="12">
        <f t="shared" si="99"/>
        <v>1.0418997130000001</v>
      </c>
      <c r="O226" s="12">
        <f t="shared" ca="1" si="100"/>
        <v>1.1183469479999999</v>
      </c>
      <c r="P226" s="17">
        <f t="shared" si="109"/>
        <v>0</v>
      </c>
      <c r="Q226" s="14">
        <f t="shared" ca="1" si="91"/>
        <v>1775204.22</v>
      </c>
      <c r="R226" s="21">
        <f t="shared" si="92"/>
        <v>0</v>
      </c>
      <c r="S226" s="14">
        <f t="shared" si="101"/>
        <v>0</v>
      </c>
      <c r="T226" s="4" t="str">
        <f t="shared" si="102"/>
        <v>J=</v>
      </c>
      <c r="U226" s="33">
        <f t="shared" si="103"/>
        <v>44770</v>
      </c>
      <c r="V226" s="3"/>
      <c r="W226" s="151">
        <f>[2]Plan1!$A308</f>
        <v>46133</v>
      </c>
      <c r="Z226" s="1"/>
      <c r="AA226" s="28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3">
        <f t="shared" si="93"/>
        <v>44718</v>
      </c>
      <c r="B227" s="124">
        <f t="shared" ca="1" si="104"/>
        <v>16786385.085000001</v>
      </c>
      <c r="C227" s="7">
        <f t="shared" si="94"/>
        <v>15000000</v>
      </c>
      <c r="D227" s="96">
        <f t="shared" si="108"/>
        <v>44715</v>
      </c>
      <c r="E227" s="94">
        <f ca="1">IF(D227&lt;$B$1,VLOOKUP(D227,[1]DI!$A$4:$B$15000,2,FALSE),0)</f>
        <v>0.1265</v>
      </c>
      <c r="F227" s="14">
        <f t="shared" ca="1" si="105"/>
        <v>1.0004727899999999</v>
      </c>
      <c r="G227" s="14">
        <f ca="1">(TRUNC(PRODUCT($F$12:$F226),16))</f>
        <v>1.07388040783797</v>
      </c>
      <c r="H227" s="14">
        <f t="shared" si="106"/>
        <v>1</v>
      </c>
      <c r="I227" s="14">
        <f t="shared" ca="1" si="107"/>
        <v>1.0738804099999999</v>
      </c>
      <c r="J227" s="13">
        <f t="shared" si="95"/>
        <v>0.05</v>
      </c>
      <c r="K227" s="33">
        <f t="shared" si="96"/>
        <v>44407</v>
      </c>
      <c r="L227" s="2">
        <f t="shared" si="97"/>
        <v>213</v>
      </c>
      <c r="M227" s="17">
        <f t="shared" si="98"/>
        <v>213</v>
      </c>
      <c r="N227" s="12">
        <f t="shared" si="99"/>
        <v>1.0421014559999999</v>
      </c>
      <c r="O227" s="12">
        <f t="shared" ca="1" si="100"/>
        <v>1.119092339</v>
      </c>
      <c r="P227" s="17">
        <f t="shared" si="109"/>
        <v>0</v>
      </c>
      <c r="Q227" s="14">
        <f t="shared" ca="1" si="91"/>
        <v>1786385.085</v>
      </c>
      <c r="R227" s="21">
        <f t="shared" si="92"/>
        <v>0</v>
      </c>
      <c r="S227" s="14">
        <f t="shared" si="101"/>
        <v>0</v>
      </c>
      <c r="T227" s="4" t="str">
        <f t="shared" si="102"/>
        <v>J=</v>
      </c>
      <c r="U227" s="33">
        <f t="shared" si="103"/>
        <v>44770</v>
      </c>
      <c r="V227" s="3"/>
      <c r="W227" s="151">
        <f>[2]Plan1!$A309</f>
        <v>46143</v>
      </c>
      <c r="Z227" s="1"/>
      <c r="AA227" s="28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3">
        <f t="shared" si="93"/>
        <v>44719</v>
      </c>
      <c r="B228" s="124">
        <f t="shared" ca="1" si="104"/>
        <v>16797573.420000002</v>
      </c>
      <c r="C228" s="7">
        <f t="shared" si="94"/>
        <v>15000000</v>
      </c>
      <c r="D228" s="96">
        <f t="shared" si="108"/>
        <v>44718</v>
      </c>
      <c r="E228" s="94">
        <f ca="1">IF(D228&lt;$B$1,VLOOKUP(D228,[1]DI!$A$4:$B$15000,2,FALSE),0)</f>
        <v>0.1265</v>
      </c>
      <c r="F228" s="14">
        <f t="shared" ca="1" si="105"/>
        <v>1.0004727899999999</v>
      </c>
      <c r="G228" s="14">
        <f ca="1">(TRUNC(PRODUCT($F$12:$F227),16))</f>
        <v>1.0743881277559899</v>
      </c>
      <c r="H228" s="14">
        <f t="shared" si="106"/>
        <v>1</v>
      </c>
      <c r="I228" s="14">
        <f t="shared" ca="1" si="107"/>
        <v>1.07438813</v>
      </c>
      <c r="J228" s="13">
        <f t="shared" si="95"/>
        <v>0.05</v>
      </c>
      <c r="K228" s="33">
        <f t="shared" si="96"/>
        <v>44407</v>
      </c>
      <c r="L228" s="2">
        <f t="shared" si="97"/>
        <v>214</v>
      </c>
      <c r="M228" s="17">
        <f t="shared" si="98"/>
        <v>214</v>
      </c>
      <c r="N228" s="12">
        <f t="shared" si="99"/>
        <v>1.042303239</v>
      </c>
      <c r="O228" s="12">
        <f t="shared" ca="1" si="100"/>
        <v>1.1198382280000001</v>
      </c>
      <c r="P228" s="17">
        <f t="shared" si="109"/>
        <v>0</v>
      </c>
      <c r="Q228" s="14">
        <f t="shared" ca="1" si="91"/>
        <v>1797573.42</v>
      </c>
      <c r="R228" s="21">
        <f t="shared" si="92"/>
        <v>0</v>
      </c>
      <c r="S228" s="14">
        <f t="shared" si="101"/>
        <v>0</v>
      </c>
      <c r="T228" s="4" t="str">
        <f t="shared" si="102"/>
        <v>J=</v>
      </c>
      <c r="U228" s="33">
        <f t="shared" si="103"/>
        <v>44770</v>
      </c>
      <c r="V228" s="3"/>
      <c r="W228" s="151">
        <f>[2]Plan1!$A310</f>
        <v>46177</v>
      </c>
      <c r="Z228" s="1"/>
      <c r="AA228" s="28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3">
        <f t="shared" si="93"/>
        <v>44720</v>
      </c>
      <c r="B229" s="124">
        <f t="shared" ca="1" si="104"/>
        <v>16808769.210000001</v>
      </c>
      <c r="C229" s="7">
        <f t="shared" si="94"/>
        <v>15000000</v>
      </c>
      <c r="D229" s="96">
        <f t="shared" si="108"/>
        <v>44719</v>
      </c>
      <c r="E229" s="94">
        <f ca="1">IF(D229&lt;$B$1,VLOOKUP(D229,[1]DI!$A$4:$B$15000,2,FALSE),0)</f>
        <v>0.1265</v>
      </c>
      <c r="F229" s="14">
        <f t="shared" ca="1" si="105"/>
        <v>1.0004727899999999</v>
      </c>
      <c r="G229" s="14">
        <f ca="1">(TRUNC(PRODUCT($F$12:$F228),16))</f>
        <v>1.07489608771892</v>
      </c>
      <c r="H229" s="14">
        <f t="shared" si="106"/>
        <v>1</v>
      </c>
      <c r="I229" s="14">
        <f t="shared" ca="1" si="107"/>
        <v>1.07489609</v>
      </c>
      <c r="J229" s="13">
        <f t="shared" si="95"/>
        <v>0.05</v>
      </c>
      <c r="K229" s="33">
        <f t="shared" si="96"/>
        <v>44407</v>
      </c>
      <c r="L229" s="2">
        <f t="shared" si="97"/>
        <v>215</v>
      </c>
      <c r="M229" s="17">
        <f t="shared" si="98"/>
        <v>215</v>
      </c>
      <c r="N229" s="12">
        <f t="shared" si="99"/>
        <v>1.042505061</v>
      </c>
      <c r="O229" s="12">
        <f t="shared" ca="1" si="100"/>
        <v>1.120584614</v>
      </c>
      <c r="P229" s="17">
        <f t="shared" si="109"/>
        <v>0</v>
      </c>
      <c r="Q229" s="14">
        <f t="shared" ca="1" si="91"/>
        <v>1808769.21</v>
      </c>
      <c r="R229" s="21">
        <f t="shared" si="92"/>
        <v>0</v>
      </c>
      <c r="S229" s="14">
        <f t="shared" si="101"/>
        <v>0</v>
      </c>
      <c r="T229" s="4" t="str">
        <f t="shared" si="102"/>
        <v>J=</v>
      </c>
      <c r="U229" s="33">
        <f t="shared" si="103"/>
        <v>44770</v>
      </c>
      <c r="V229" s="3"/>
      <c r="W229" s="151">
        <f>[2]Plan1!$A311</f>
        <v>46272</v>
      </c>
      <c r="Z229" s="1"/>
      <c r="AA229" s="28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3">
        <f t="shared" si="93"/>
        <v>44721</v>
      </c>
      <c r="B230" s="124">
        <f t="shared" ca="1" si="104"/>
        <v>16819972.440000001</v>
      </c>
      <c r="C230" s="7">
        <f t="shared" si="94"/>
        <v>15000000</v>
      </c>
      <c r="D230" s="96">
        <f t="shared" si="108"/>
        <v>44720</v>
      </c>
      <c r="E230" s="94">
        <f ca="1">IF(D230&lt;$B$1,VLOOKUP(D230,[1]DI!$A$4:$B$15000,2,FALSE),0)</f>
        <v>0.1265</v>
      </c>
      <c r="F230" s="14">
        <f t="shared" ca="1" si="105"/>
        <v>1.0004727899999999</v>
      </c>
      <c r="G230" s="14">
        <f ca="1">(TRUNC(PRODUCT($F$12:$F229),16))</f>
        <v>1.0754042878402299</v>
      </c>
      <c r="H230" s="14">
        <f t="shared" si="106"/>
        <v>1</v>
      </c>
      <c r="I230" s="14">
        <f t="shared" ca="1" si="107"/>
        <v>1.07540429</v>
      </c>
      <c r="J230" s="13">
        <f t="shared" si="95"/>
        <v>0.05</v>
      </c>
      <c r="K230" s="33">
        <f t="shared" si="96"/>
        <v>44407</v>
      </c>
      <c r="L230" s="2">
        <f t="shared" si="97"/>
        <v>216</v>
      </c>
      <c r="M230" s="17">
        <f t="shared" si="98"/>
        <v>216</v>
      </c>
      <c r="N230" s="12">
        <f t="shared" si="99"/>
        <v>1.042706921</v>
      </c>
      <c r="O230" s="12">
        <f t="shared" ca="1" si="100"/>
        <v>1.121331496</v>
      </c>
      <c r="P230" s="17">
        <f t="shared" si="109"/>
        <v>0</v>
      </c>
      <c r="Q230" s="14">
        <f t="shared" ca="1" si="91"/>
        <v>1819972.44</v>
      </c>
      <c r="R230" s="21">
        <f t="shared" si="92"/>
        <v>0</v>
      </c>
      <c r="S230" s="14">
        <f t="shared" si="101"/>
        <v>0</v>
      </c>
      <c r="T230" s="4" t="str">
        <f t="shared" si="102"/>
        <v>J=</v>
      </c>
      <c r="U230" s="33">
        <f t="shared" si="103"/>
        <v>44770</v>
      </c>
      <c r="V230" s="3"/>
      <c r="W230" s="151">
        <f>[2]Plan1!$A312</f>
        <v>46307</v>
      </c>
      <c r="Z230" s="1"/>
      <c r="AA230" s="28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3">
        <f t="shared" si="93"/>
        <v>44722</v>
      </c>
      <c r="B231" s="124">
        <f t="shared" ca="1" si="104"/>
        <v>16831183.155000001</v>
      </c>
      <c r="C231" s="7">
        <f t="shared" si="94"/>
        <v>15000000</v>
      </c>
      <c r="D231" s="96">
        <f t="shared" si="108"/>
        <v>44721</v>
      </c>
      <c r="E231" s="94">
        <f ca="1">IF(D231&lt;$B$1,VLOOKUP(D231,[1]DI!$A$4:$B$15000,2,FALSE),0)</f>
        <v>0.1265</v>
      </c>
      <c r="F231" s="14">
        <f t="shared" ca="1" si="105"/>
        <v>1.0004727899999999</v>
      </c>
      <c r="G231" s="14">
        <f ca="1">(TRUNC(PRODUCT($F$12:$F230),16))</f>
        <v>1.0759127282334799</v>
      </c>
      <c r="H231" s="14">
        <f t="shared" si="106"/>
        <v>1</v>
      </c>
      <c r="I231" s="14">
        <f t="shared" ca="1" si="107"/>
        <v>1.07591273</v>
      </c>
      <c r="J231" s="13">
        <f t="shared" si="95"/>
        <v>0.05</v>
      </c>
      <c r="K231" s="33">
        <f t="shared" si="96"/>
        <v>44407</v>
      </c>
      <c r="L231" s="2">
        <f t="shared" si="97"/>
        <v>217</v>
      </c>
      <c r="M231" s="17">
        <f t="shared" si="98"/>
        <v>217</v>
      </c>
      <c r="N231" s="12">
        <f t="shared" si="99"/>
        <v>1.0429088209999999</v>
      </c>
      <c r="O231" s="12">
        <f t="shared" ca="1" si="100"/>
        <v>1.1220788770000001</v>
      </c>
      <c r="P231" s="17">
        <f t="shared" si="109"/>
        <v>0</v>
      </c>
      <c r="Q231" s="14">
        <f t="shared" ca="1" si="91"/>
        <v>1831183.155</v>
      </c>
      <c r="R231" s="21">
        <f t="shared" si="92"/>
        <v>0</v>
      </c>
      <c r="S231" s="14">
        <f t="shared" si="101"/>
        <v>0</v>
      </c>
      <c r="T231" s="4" t="str">
        <f t="shared" si="102"/>
        <v>J=</v>
      </c>
      <c r="U231" s="33">
        <f t="shared" si="103"/>
        <v>44770</v>
      </c>
      <c r="V231" s="3"/>
      <c r="W231" s="151">
        <f>[2]Plan1!$A313</f>
        <v>46328</v>
      </c>
      <c r="Z231" s="1"/>
      <c r="AA231" s="28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3">
        <f t="shared" si="93"/>
        <v>44725</v>
      </c>
      <c r="B232" s="124">
        <f t="shared" ca="1" si="104"/>
        <v>16842401.324999999</v>
      </c>
      <c r="C232" s="7">
        <f t="shared" si="94"/>
        <v>15000000</v>
      </c>
      <c r="D232" s="96">
        <f t="shared" si="108"/>
        <v>44722</v>
      </c>
      <c r="E232" s="94">
        <f ca="1">IF(D232&lt;$B$1,VLOOKUP(D232,[1]DI!$A$4:$B$15000,2,FALSE),0)</f>
        <v>0.1265</v>
      </c>
      <c r="F232" s="14">
        <f t="shared" ca="1" si="105"/>
        <v>1.0004727899999999</v>
      </c>
      <c r="G232" s="14">
        <f ca="1">(TRUNC(PRODUCT($F$12:$F231),16))</f>
        <v>1.0764214090122599</v>
      </c>
      <c r="H232" s="14">
        <f t="shared" si="106"/>
        <v>1</v>
      </c>
      <c r="I232" s="14">
        <f t="shared" ca="1" si="107"/>
        <v>1.07642141</v>
      </c>
      <c r="J232" s="13">
        <f t="shared" si="95"/>
        <v>0.05</v>
      </c>
      <c r="K232" s="33">
        <f t="shared" si="96"/>
        <v>44407</v>
      </c>
      <c r="L232" s="2">
        <f t="shared" si="97"/>
        <v>218</v>
      </c>
      <c r="M232" s="17">
        <f t="shared" si="98"/>
        <v>218</v>
      </c>
      <c r="N232" s="12">
        <f t="shared" si="99"/>
        <v>1.04311076</v>
      </c>
      <c r="O232" s="12">
        <f t="shared" ca="1" si="100"/>
        <v>1.122826755</v>
      </c>
      <c r="P232" s="17">
        <f t="shared" si="109"/>
        <v>0</v>
      </c>
      <c r="Q232" s="14">
        <f t="shared" ca="1" si="91"/>
        <v>1842401.325</v>
      </c>
      <c r="R232" s="21">
        <f t="shared" si="92"/>
        <v>0</v>
      </c>
      <c r="S232" s="14">
        <f t="shared" si="101"/>
        <v>0</v>
      </c>
      <c r="T232" s="4" t="str">
        <f t="shared" si="102"/>
        <v>J=</v>
      </c>
      <c r="U232" s="33">
        <f t="shared" si="103"/>
        <v>44770</v>
      </c>
      <c r="V232" s="3"/>
      <c r="W232" s="151">
        <f>[2]Plan1!$A314</f>
        <v>46341</v>
      </c>
      <c r="Z232" s="1"/>
      <c r="AA232" s="28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3">
        <f t="shared" si="93"/>
        <v>44726</v>
      </c>
      <c r="B233" s="124">
        <f t="shared" ca="1" si="104"/>
        <v>16853626.965</v>
      </c>
      <c r="C233" s="7">
        <f t="shared" si="94"/>
        <v>15000000</v>
      </c>
      <c r="D233" s="96">
        <f t="shared" si="108"/>
        <v>44725</v>
      </c>
      <c r="E233" s="94">
        <f ca="1">IF(D233&lt;$B$1,VLOOKUP(D233,[1]DI!$A$4:$B$15000,2,FALSE),0)</f>
        <v>0.1265</v>
      </c>
      <c r="F233" s="14">
        <f t="shared" ca="1" si="105"/>
        <v>1.0004727899999999</v>
      </c>
      <c r="G233" s="14">
        <f ca="1">(TRUNC(PRODUCT($F$12:$F232),16))</f>
        <v>1.07693033029022</v>
      </c>
      <c r="H233" s="14">
        <f t="shared" si="106"/>
        <v>1</v>
      </c>
      <c r="I233" s="14">
        <f t="shared" ca="1" si="107"/>
        <v>1.0769303299999999</v>
      </c>
      <c r="J233" s="13">
        <f t="shared" si="95"/>
        <v>0.05</v>
      </c>
      <c r="K233" s="33">
        <f t="shared" si="96"/>
        <v>44407</v>
      </c>
      <c r="L233" s="2">
        <f t="shared" si="97"/>
        <v>219</v>
      </c>
      <c r="M233" s="17">
        <f t="shared" si="98"/>
        <v>219</v>
      </c>
      <c r="N233" s="12">
        <f t="shared" si="99"/>
        <v>1.043312738</v>
      </c>
      <c r="O233" s="12">
        <f t="shared" ca="1" si="100"/>
        <v>1.1235751309999999</v>
      </c>
      <c r="P233" s="17">
        <f t="shared" si="109"/>
        <v>0</v>
      </c>
      <c r="Q233" s="14">
        <f t="shared" ca="1" si="91"/>
        <v>1853626.9650000001</v>
      </c>
      <c r="R233" s="21">
        <f t="shared" si="92"/>
        <v>0</v>
      </c>
      <c r="S233" s="14">
        <f t="shared" si="101"/>
        <v>0</v>
      </c>
      <c r="T233" s="4" t="str">
        <f t="shared" si="102"/>
        <v>J=</v>
      </c>
      <c r="U233" s="33">
        <f t="shared" si="103"/>
        <v>44770</v>
      </c>
      <c r="V233" s="3"/>
      <c r="W233" s="151">
        <f>[2]Plan1!$A315</f>
        <v>46346</v>
      </c>
      <c r="Z233" s="1"/>
      <c r="AA233" s="28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3">
        <f t="shared" si="93"/>
        <v>44727</v>
      </c>
      <c r="B234" s="124">
        <f t="shared" ca="1" si="104"/>
        <v>16864860.074999999</v>
      </c>
      <c r="C234" s="7">
        <f t="shared" si="94"/>
        <v>15000000</v>
      </c>
      <c r="D234" s="96">
        <f t="shared" si="108"/>
        <v>44726</v>
      </c>
      <c r="E234" s="94">
        <f ca="1">IF(D234&lt;$B$1,VLOOKUP(D234,[1]DI!$A$4:$B$15000,2,FALSE),0)</f>
        <v>0.1265</v>
      </c>
      <c r="F234" s="14">
        <f t="shared" ca="1" si="105"/>
        <v>1.0004727899999999</v>
      </c>
      <c r="G234" s="14">
        <f ca="1">(TRUNC(PRODUCT($F$12:$F233),16))</f>
        <v>1.0774394921810799</v>
      </c>
      <c r="H234" s="14">
        <f t="shared" si="106"/>
        <v>1</v>
      </c>
      <c r="I234" s="14">
        <f t="shared" ca="1" si="107"/>
        <v>1.0774394899999999</v>
      </c>
      <c r="J234" s="13">
        <f t="shared" si="95"/>
        <v>0.05</v>
      </c>
      <c r="K234" s="33">
        <f t="shared" si="96"/>
        <v>44407</v>
      </c>
      <c r="L234" s="2">
        <f t="shared" si="97"/>
        <v>220</v>
      </c>
      <c r="M234" s="17">
        <f t="shared" si="98"/>
        <v>220</v>
      </c>
      <c r="N234" s="12">
        <f t="shared" si="99"/>
        <v>1.0435147549999999</v>
      </c>
      <c r="O234" s="12">
        <f t="shared" ca="1" si="100"/>
        <v>1.1243240050000001</v>
      </c>
      <c r="P234" s="17">
        <f t="shared" si="109"/>
        <v>0</v>
      </c>
      <c r="Q234" s="14">
        <f t="shared" ca="1" si="91"/>
        <v>1864860.075</v>
      </c>
      <c r="R234" s="21">
        <f t="shared" si="92"/>
        <v>0</v>
      </c>
      <c r="S234" s="14">
        <f t="shared" si="101"/>
        <v>0</v>
      </c>
      <c r="T234" s="4" t="str">
        <f t="shared" si="102"/>
        <v>J=</v>
      </c>
      <c r="U234" s="33">
        <f t="shared" si="103"/>
        <v>44770</v>
      </c>
      <c r="V234" s="3"/>
      <c r="W234" s="151">
        <f>[2]Plan1!$A316</f>
        <v>46381</v>
      </c>
      <c r="Z234" s="1"/>
      <c r="AA234" s="28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3">
        <f t="shared" si="93"/>
        <v>44729</v>
      </c>
      <c r="B235" s="124">
        <f t="shared" ca="1" si="104"/>
        <v>16876100.684999999</v>
      </c>
      <c r="C235" s="7">
        <f t="shared" si="94"/>
        <v>15000000</v>
      </c>
      <c r="D235" s="96">
        <f t="shared" si="108"/>
        <v>44727</v>
      </c>
      <c r="E235" s="94">
        <f ca="1">IF(D235&lt;$B$1,VLOOKUP(D235,[1]DI!$A$4:$B$15000,2,FALSE),0)</f>
        <v>0.1265</v>
      </c>
      <c r="F235" s="14">
        <f t="shared" ca="1" si="105"/>
        <v>1.0004727899999999</v>
      </c>
      <c r="G235" s="14">
        <f ca="1">(TRUNC(PRODUCT($F$12:$F234),16))</f>
        <v>1.07794889479859</v>
      </c>
      <c r="H235" s="14">
        <f t="shared" si="106"/>
        <v>1</v>
      </c>
      <c r="I235" s="14">
        <f t="shared" ca="1" si="107"/>
        <v>1.07794889</v>
      </c>
      <c r="J235" s="13">
        <f t="shared" si="95"/>
        <v>0.05</v>
      </c>
      <c r="K235" s="33">
        <f t="shared" si="96"/>
        <v>44407</v>
      </c>
      <c r="L235" s="2">
        <f t="shared" si="97"/>
        <v>221</v>
      </c>
      <c r="M235" s="17">
        <f t="shared" si="98"/>
        <v>221</v>
      </c>
      <c r="N235" s="12">
        <f t="shared" si="99"/>
        <v>1.043716812</v>
      </c>
      <c r="O235" s="12">
        <f t="shared" ca="1" si="100"/>
        <v>1.125073379</v>
      </c>
      <c r="P235" s="17">
        <f t="shared" si="109"/>
        <v>0</v>
      </c>
      <c r="Q235" s="14">
        <f t="shared" ca="1" si="91"/>
        <v>1876100.6850000001</v>
      </c>
      <c r="R235" s="21">
        <f t="shared" si="92"/>
        <v>0</v>
      </c>
      <c r="S235" s="14">
        <f t="shared" si="101"/>
        <v>0</v>
      </c>
      <c r="T235" s="4" t="str">
        <f t="shared" si="102"/>
        <v>J=</v>
      </c>
      <c r="U235" s="33">
        <f t="shared" si="103"/>
        <v>44770</v>
      </c>
      <c r="V235" s="3"/>
      <c r="W235" s="151">
        <f>[2]Plan1!$A317</f>
        <v>46388</v>
      </c>
      <c r="Z235" s="1"/>
      <c r="AA235" s="28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3">
        <f t="shared" si="93"/>
        <v>44732</v>
      </c>
      <c r="B236" s="124">
        <f t="shared" ca="1" si="104"/>
        <v>16887348.899999999</v>
      </c>
      <c r="C236" s="7">
        <f t="shared" si="94"/>
        <v>15000000</v>
      </c>
      <c r="D236" s="96">
        <f t="shared" si="108"/>
        <v>44729</v>
      </c>
      <c r="E236" s="94">
        <f ca="1">IF(D236&lt;$B$1,VLOOKUP(D236,[1]DI!$A$4:$B$15000,2,FALSE),0)</f>
        <v>0.13150000000000001</v>
      </c>
      <c r="F236" s="14">
        <f t="shared" ca="1" si="105"/>
        <v>1.0004903700000001</v>
      </c>
      <c r="G236" s="14">
        <f ca="1">(TRUNC(PRODUCT($F$12:$F235),16))</f>
        <v>1.0784585382565599</v>
      </c>
      <c r="H236" s="14">
        <f t="shared" si="106"/>
        <v>1</v>
      </c>
      <c r="I236" s="14">
        <f t="shared" ca="1" si="107"/>
        <v>1.07845854</v>
      </c>
      <c r="J236" s="13">
        <f t="shared" si="95"/>
        <v>0.05</v>
      </c>
      <c r="K236" s="33">
        <f t="shared" si="96"/>
        <v>44407</v>
      </c>
      <c r="L236" s="2">
        <f t="shared" si="97"/>
        <v>222</v>
      </c>
      <c r="M236" s="17">
        <f t="shared" si="98"/>
        <v>222</v>
      </c>
      <c r="N236" s="12">
        <f t="shared" si="99"/>
        <v>1.0439189069999999</v>
      </c>
      <c r="O236" s="12">
        <f t="shared" ca="1" si="100"/>
        <v>1.12582326</v>
      </c>
      <c r="P236" s="17">
        <f t="shared" si="109"/>
        <v>0</v>
      </c>
      <c r="Q236" s="14">
        <f t="shared" ca="1" si="91"/>
        <v>1887348.9</v>
      </c>
      <c r="R236" s="21">
        <f t="shared" si="92"/>
        <v>0</v>
      </c>
      <c r="S236" s="14">
        <f t="shared" si="101"/>
        <v>0</v>
      </c>
      <c r="T236" s="4" t="str">
        <f t="shared" si="102"/>
        <v>J=</v>
      </c>
      <c r="U236" s="33">
        <f t="shared" si="103"/>
        <v>44770</v>
      </c>
      <c r="V236" s="3"/>
      <c r="W236" s="151">
        <f>[2]Plan1!$A318</f>
        <v>46426</v>
      </c>
      <c r="Z236" s="1"/>
      <c r="AA236" s="28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3">
        <f t="shared" si="93"/>
        <v>44733</v>
      </c>
      <c r="B237" s="124">
        <f t="shared" ca="1" si="104"/>
        <v>16898901.420000002</v>
      </c>
      <c r="C237" s="7">
        <f t="shared" si="94"/>
        <v>15000000</v>
      </c>
      <c r="D237" s="96">
        <f t="shared" si="108"/>
        <v>44732</v>
      </c>
      <c r="E237" s="94">
        <f ca="1">IF(D237&lt;$B$1,VLOOKUP(D237,[1]DI!$A$4:$B$15000,2,FALSE),0)</f>
        <v>0.13150000000000001</v>
      </c>
      <c r="F237" s="14">
        <f t="shared" ca="1" si="105"/>
        <v>1.0004903700000001</v>
      </c>
      <c r="G237" s="14">
        <f ca="1">(TRUNC(PRODUCT($F$12:$F236),16))</f>
        <v>1.07898738196997</v>
      </c>
      <c r="H237" s="14">
        <f t="shared" si="106"/>
        <v>1</v>
      </c>
      <c r="I237" s="14">
        <f t="shared" ca="1" si="107"/>
        <v>1.0789873800000001</v>
      </c>
      <c r="J237" s="13">
        <f t="shared" si="95"/>
        <v>0.05</v>
      </c>
      <c r="K237" s="33">
        <f t="shared" si="96"/>
        <v>44407</v>
      </c>
      <c r="L237" s="2">
        <f t="shared" si="97"/>
        <v>223</v>
      </c>
      <c r="M237" s="17">
        <f t="shared" si="98"/>
        <v>223</v>
      </c>
      <c r="N237" s="12">
        <f t="shared" si="99"/>
        <v>1.044121042</v>
      </c>
      <c r="O237" s="12">
        <f t="shared" ca="1" si="100"/>
        <v>1.1265934280000001</v>
      </c>
      <c r="P237" s="17">
        <f t="shared" si="109"/>
        <v>0</v>
      </c>
      <c r="Q237" s="14">
        <f t="shared" ca="1" si="91"/>
        <v>1898901.42</v>
      </c>
      <c r="R237" s="21">
        <f t="shared" si="92"/>
        <v>0</v>
      </c>
      <c r="S237" s="14">
        <f t="shared" si="101"/>
        <v>0</v>
      </c>
      <c r="T237" s="4" t="str">
        <f t="shared" si="102"/>
        <v>J=</v>
      </c>
      <c r="U237" s="33">
        <f t="shared" si="103"/>
        <v>44770</v>
      </c>
      <c r="V237" s="3"/>
      <c r="W237" s="151">
        <f>[2]Plan1!$A319</f>
        <v>46427</v>
      </c>
      <c r="Z237" s="1"/>
      <c r="AA237" s="28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3">
        <f t="shared" si="93"/>
        <v>44734</v>
      </c>
      <c r="B238" s="124">
        <f t="shared" ca="1" si="104"/>
        <v>16910461.965</v>
      </c>
      <c r="C238" s="7">
        <f t="shared" si="94"/>
        <v>15000000</v>
      </c>
      <c r="D238" s="96">
        <f t="shared" si="108"/>
        <v>44733</v>
      </c>
      <c r="E238" s="94">
        <f ca="1">IF(D238&lt;$B$1,VLOOKUP(D238,[1]DI!$A$4:$B$15000,2,FALSE),0)</f>
        <v>0.13150000000000001</v>
      </c>
      <c r="F238" s="14">
        <f t="shared" ca="1" si="105"/>
        <v>1.0004903700000001</v>
      </c>
      <c r="G238" s="14">
        <f ca="1">(TRUNC(PRODUCT($F$12:$F237),16))</f>
        <v>1.0795164850124599</v>
      </c>
      <c r="H238" s="14">
        <f t="shared" si="106"/>
        <v>1</v>
      </c>
      <c r="I238" s="14">
        <f t="shared" ca="1" si="107"/>
        <v>1.0795164900000001</v>
      </c>
      <c r="J238" s="13">
        <f t="shared" si="95"/>
        <v>0.05</v>
      </c>
      <c r="K238" s="33">
        <f t="shared" si="96"/>
        <v>44407</v>
      </c>
      <c r="L238" s="2">
        <f t="shared" si="97"/>
        <v>224</v>
      </c>
      <c r="M238" s="17">
        <f t="shared" si="98"/>
        <v>224</v>
      </c>
      <c r="N238" s="12">
        <f t="shared" si="99"/>
        <v>1.0443232149999999</v>
      </c>
      <c r="O238" s="12">
        <f t="shared" ca="1" si="100"/>
        <v>1.127364131</v>
      </c>
      <c r="P238" s="17">
        <f t="shared" si="109"/>
        <v>0</v>
      </c>
      <c r="Q238" s="14">
        <f t="shared" ca="1" si="91"/>
        <v>1910461.9650000001</v>
      </c>
      <c r="R238" s="21">
        <f t="shared" si="92"/>
        <v>0</v>
      </c>
      <c r="S238" s="14">
        <f t="shared" si="101"/>
        <v>0</v>
      </c>
      <c r="T238" s="4" t="str">
        <f t="shared" si="102"/>
        <v>J=</v>
      </c>
      <c r="U238" s="33">
        <f t="shared" si="103"/>
        <v>44770</v>
      </c>
      <c r="V238" s="3"/>
      <c r="W238" s="151">
        <f>[2]Plan1!$A320</f>
        <v>46472</v>
      </c>
      <c r="Z238" s="1"/>
      <c r="AA238" s="28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3">
        <f t="shared" si="93"/>
        <v>44735</v>
      </c>
      <c r="B239" s="124">
        <f t="shared" ca="1" si="104"/>
        <v>16922030.309999999</v>
      </c>
      <c r="C239" s="7">
        <f t="shared" si="94"/>
        <v>15000000</v>
      </c>
      <c r="D239" s="96">
        <f t="shared" si="108"/>
        <v>44734</v>
      </c>
      <c r="E239" s="94">
        <f ca="1">IF(D239&lt;$B$1,VLOOKUP(D239,[1]DI!$A$4:$B$15000,2,FALSE),0)</f>
        <v>0.13150000000000001</v>
      </c>
      <c r="F239" s="14">
        <f t="shared" ca="1" si="105"/>
        <v>1.0004903700000001</v>
      </c>
      <c r="G239" s="14">
        <f ca="1">(TRUNC(PRODUCT($F$12:$F238),16))</f>
        <v>1.08004584751122</v>
      </c>
      <c r="H239" s="14">
        <f t="shared" si="106"/>
        <v>1</v>
      </c>
      <c r="I239" s="14">
        <f t="shared" ca="1" si="107"/>
        <v>1.0800458500000001</v>
      </c>
      <c r="J239" s="13">
        <f t="shared" si="95"/>
        <v>0.05</v>
      </c>
      <c r="K239" s="33">
        <f t="shared" si="96"/>
        <v>44407</v>
      </c>
      <c r="L239" s="2">
        <f t="shared" si="97"/>
        <v>225</v>
      </c>
      <c r="M239" s="17">
        <f t="shared" si="98"/>
        <v>225</v>
      </c>
      <c r="N239" s="12">
        <f t="shared" si="99"/>
        <v>1.044525428</v>
      </c>
      <c r="O239" s="12">
        <f t="shared" ca="1" si="100"/>
        <v>1.1281353540000001</v>
      </c>
      <c r="P239" s="17">
        <f t="shared" si="109"/>
        <v>0</v>
      </c>
      <c r="Q239" s="14">
        <f t="shared" ca="1" si="91"/>
        <v>1922030.31</v>
      </c>
      <c r="R239" s="21">
        <f t="shared" si="92"/>
        <v>0</v>
      </c>
      <c r="S239" s="14">
        <f t="shared" si="101"/>
        <v>0</v>
      </c>
      <c r="T239" s="4" t="str">
        <f t="shared" si="102"/>
        <v>J=</v>
      </c>
      <c r="U239" s="33">
        <f t="shared" si="103"/>
        <v>44770</v>
      </c>
      <c r="V239" s="3"/>
      <c r="W239" s="151">
        <f>[2]Plan1!$A321</f>
        <v>46498</v>
      </c>
      <c r="Z239" s="1"/>
      <c r="AA239" s="28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3">
        <f t="shared" si="93"/>
        <v>44736</v>
      </c>
      <c r="B240" s="124">
        <f t="shared" ca="1" si="104"/>
        <v>16933606.559999999</v>
      </c>
      <c r="C240" s="7">
        <f t="shared" si="94"/>
        <v>15000000</v>
      </c>
      <c r="D240" s="96">
        <f t="shared" si="108"/>
        <v>44735</v>
      </c>
      <c r="E240" s="94">
        <f ca="1">IF(D240&lt;$B$1,VLOOKUP(D240,[1]DI!$A$4:$B$15000,2,FALSE),0)</f>
        <v>0.13150000000000001</v>
      </c>
      <c r="F240" s="14">
        <f t="shared" ca="1" si="105"/>
        <v>1.0004903700000001</v>
      </c>
      <c r="G240" s="14">
        <f ca="1">(TRUNC(PRODUCT($F$12:$F239),16))</f>
        <v>1.08057546959346</v>
      </c>
      <c r="H240" s="14">
        <f t="shared" si="106"/>
        <v>1</v>
      </c>
      <c r="I240" s="14">
        <f t="shared" ca="1" si="107"/>
        <v>1.0805754700000001</v>
      </c>
      <c r="J240" s="13">
        <f t="shared" si="95"/>
        <v>0.05</v>
      </c>
      <c r="K240" s="33">
        <f t="shared" si="96"/>
        <v>44407</v>
      </c>
      <c r="L240" s="2">
        <f t="shared" si="97"/>
        <v>226</v>
      </c>
      <c r="M240" s="17">
        <f t="shared" si="98"/>
        <v>226</v>
      </c>
      <c r="N240" s="12">
        <f t="shared" si="99"/>
        <v>1.04472768</v>
      </c>
      <c r="O240" s="12">
        <f t="shared" ca="1" si="100"/>
        <v>1.1289071040000001</v>
      </c>
      <c r="P240" s="17">
        <f t="shared" si="109"/>
        <v>0</v>
      </c>
      <c r="Q240" s="14">
        <f t="shared" ca="1" si="91"/>
        <v>1933606.56</v>
      </c>
      <c r="R240" s="21">
        <f t="shared" si="92"/>
        <v>0</v>
      </c>
      <c r="S240" s="14">
        <f t="shared" si="101"/>
        <v>0</v>
      </c>
      <c r="T240" s="4" t="str">
        <f t="shared" si="102"/>
        <v>J=</v>
      </c>
      <c r="U240" s="33">
        <f t="shared" si="103"/>
        <v>44770</v>
      </c>
      <c r="V240" s="3"/>
      <c r="W240" s="151">
        <f>[2]Plan1!$A322</f>
        <v>46508</v>
      </c>
      <c r="Z240" s="1"/>
      <c r="AA240" s="28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3">
        <f t="shared" si="93"/>
        <v>44739</v>
      </c>
      <c r="B241" s="124">
        <f t="shared" ca="1" si="104"/>
        <v>16945190.73</v>
      </c>
      <c r="C241" s="7">
        <f t="shared" si="94"/>
        <v>15000000</v>
      </c>
      <c r="D241" s="96">
        <f t="shared" si="108"/>
        <v>44736</v>
      </c>
      <c r="E241" s="94">
        <f ca="1">IF(D241&lt;$B$1,VLOOKUP(D241,[1]DI!$A$4:$B$15000,2,FALSE),0)</f>
        <v>0.13150000000000001</v>
      </c>
      <c r="F241" s="14">
        <f t="shared" ca="1" si="105"/>
        <v>1.0004903700000001</v>
      </c>
      <c r="G241" s="14">
        <f ca="1">(TRUNC(PRODUCT($F$12:$F240),16))</f>
        <v>1.0811053513864901</v>
      </c>
      <c r="H241" s="14">
        <f t="shared" si="106"/>
        <v>1</v>
      </c>
      <c r="I241" s="14">
        <f t="shared" ca="1" si="107"/>
        <v>1.0811053500000001</v>
      </c>
      <c r="J241" s="13">
        <f t="shared" si="95"/>
        <v>0.05</v>
      </c>
      <c r="K241" s="33">
        <f t="shared" si="96"/>
        <v>44407</v>
      </c>
      <c r="L241" s="2">
        <f t="shared" si="97"/>
        <v>227</v>
      </c>
      <c r="M241" s="17">
        <f t="shared" si="98"/>
        <v>227</v>
      </c>
      <c r="N241" s="12">
        <f t="shared" si="99"/>
        <v>1.044929971</v>
      </c>
      <c r="O241" s="12">
        <f t="shared" ca="1" si="100"/>
        <v>1.129679382</v>
      </c>
      <c r="P241" s="17">
        <f t="shared" si="109"/>
        <v>0</v>
      </c>
      <c r="Q241" s="14">
        <f t="shared" ca="1" si="91"/>
        <v>1945190.73</v>
      </c>
      <c r="R241" s="21">
        <f t="shared" si="92"/>
        <v>0</v>
      </c>
      <c r="S241" s="14">
        <f t="shared" si="101"/>
        <v>0</v>
      </c>
      <c r="T241" s="4" t="str">
        <f t="shared" si="102"/>
        <v>J=</v>
      </c>
      <c r="U241" s="33">
        <f t="shared" si="103"/>
        <v>44770</v>
      </c>
      <c r="V241" s="3"/>
      <c r="W241" s="151">
        <f>[2]Plan1!$A323</f>
        <v>46534</v>
      </c>
      <c r="Z241" s="1"/>
      <c r="AA241" s="28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3">
        <f t="shared" si="93"/>
        <v>44740</v>
      </c>
      <c r="B242" s="124">
        <f t="shared" ca="1" si="104"/>
        <v>16956782.850000001</v>
      </c>
      <c r="C242" s="7">
        <f t="shared" si="94"/>
        <v>15000000</v>
      </c>
      <c r="D242" s="96">
        <f t="shared" si="108"/>
        <v>44739</v>
      </c>
      <c r="E242" s="94">
        <f ca="1">IF(D242&lt;$B$1,VLOOKUP(D242,[1]DI!$A$4:$B$15000,2,FALSE),0)</f>
        <v>0.13150000000000001</v>
      </c>
      <c r="F242" s="14">
        <f t="shared" ca="1" si="105"/>
        <v>1.0004903700000001</v>
      </c>
      <c r="G242" s="14">
        <f ca="1">(TRUNC(PRODUCT($F$12:$F241),16))</f>
        <v>1.0816354930176499</v>
      </c>
      <c r="H242" s="14">
        <f t="shared" si="106"/>
        <v>1</v>
      </c>
      <c r="I242" s="14">
        <f t="shared" ca="1" si="107"/>
        <v>1.08163549</v>
      </c>
      <c r="J242" s="13">
        <f t="shared" si="95"/>
        <v>0.05</v>
      </c>
      <c r="K242" s="33">
        <f t="shared" si="96"/>
        <v>44407</v>
      </c>
      <c r="L242" s="2">
        <f t="shared" si="97"/>
        <v>228</v>
      </c>
      <c r="M242" s="17">
        <f t="shared" si="98"/>
        <v>228</v>
      </c>
      <c r="N242" s="12">
        <f t="shared" si="99"/>
        <v>1.0451323020000001</v>
      </c>
      <c r="O242" s="12">
        <f t="shared" ca="1" si="100"/>
        <v>1.13045219</v>
      </c>
      <c r="P242" s="17">
        <f t="shared" si="109"/>
        <v>0</v>
      </c>
      <c r="Q242" s="14">
        <f t="shared" ca="1" si="91"/>
        <v>1956782.85</v>
      </c>
      <c r="R242" s="21">
        <f t="shared" si="92"/>
        <v>0</v>
      </c>
      <c r="S242" s="14">
        <f t="shared" si="101"/>
        <v>0</v>
      </c>
      <c r="T242" s="4" t="str">
        <f t="shared" si="102"/>
        <v>J=</v>
      </c>
      <c r="U242" s="33">
        <f t="shared" si="103"/>
        <v>44770</v>
      </c>
      <c r="V242" s="3"/>
      <c r="W242" s="151">
        <f>[2]Plan1!$A324</f>
        <v>46637</v>
      </c>
      <c r="Z242" s="1"/>
      <c r="AA242" s="28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3">
        <f t="shared" si="93"/>
        <v>44741</v>
      </c>
      <c r="B243" s="124">
        <f t="shared" ca="1" si="104"/>
        <v>16968382.875</v>
      </c>
      <c r="C243" s="7">
        <f t="shared" si="94"/>
        <v>15000000</v>
      </c>
      <c r="D243" s="96">
        <f t="shared" si="108"/>
        <v>44740</v>
      </c>
      <c r="E243" s="94">
        <f ca="1">IF(D243&lt;$B$1,VLOOKUP(D243,[1]DI!$A$4:$B$15000,2,FALSE),0)</f>
        <v>0.13150000000000001</v>
      </c>
      <c r="F243" s="14">
        <f t="shared" ca="1" si="105"/>
        <v>1.0004903700000001</v>
      </c>
      <c r="G243" s="14">
        <f ca="1">(TRUNC(PRODUCT($F$12:$F242),16))</f>
        <v>1.08216589461436</v>
      </c>
      <c r="H243" s="14">
        <f t="shared" si="106"/>
        <v>1</v>
      </c>
      <c r="I243" s="14">
        <f t="shared" ca="1" si="107"/>
        <v>1.08216589</v>
      </c>
      <c r="J243" s="13">
        <f t="shared" si="95"/>
        <v>0.05</v>
      </c>
      <c r="K243" s="33">
        <f t="shared" si="96"/>
        <v>44407</v>
      </c>
      <c r="L243" s="2">
        <f t="shared" si="97"/>
        <v>229</v>
      </c>
      <c r="M243" s="17">
        <f t="shared" si="98"/>
        <v>229</v>
      </c>
      <c r="N243" s="12">
        <f t="shared" si="99"/>
        <v>1.045334671</v>
      </c>
      <c r="O243" s="12">
        <f t="shared" ca="1" si="100"/>
        <v>1.1312255250000001</v>
      </c>
      <c r="P243" s="17">
        <f t="shared" si="109"/>
        <v>0</v>
      </c>
      <c r="Q243" s="14">
        <f t="shared" ca="1" si="91"/>
        <v>1968382.875</v>
      </c>
      <c r="R243" s="21">
        <f t="shared" si="92"/>
        <v>0</v>
      </c>
      <c r="S243" s="14">
        <f t="shared" si="101"/>
        <v>0</v>
      </c>
      <c r="T243" s="4" t="str">
        <f t="shared" si="102"/>
        <v>J=</v>
      </c>
      <c r="U243" s="33">
        <f t="shared" si="103"/>
        <v>44770</v>
      </c>
      <c r="V243" s="3"/>
      <c r="W243" s="151">
        <f>[2]Plan1!$A325</f>
        <v>46672</v>
      </c>
      <c r="Z243" s="1"/>
      <c r="AA243" s="28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3">
        <f t="shared" si="93"/>
        <v>44742</v>
      </c>
      <c r="B244" s="124">
        <f t="shared" ca="1" si="104"/>
        <v>16979991</v>
      </c>
      <c r="C244" s="7">
        <f t="shared" si="94"/>
        <v>15000000</v>
      </c>
      <c r="D244" s="96">
        <f t="shared" si="108"/>
        <v>44741</v>
      </c>
      <c r="E244" s="94">
        <f ca="1">IF(D244&lt;$B$1,VLOOKUP(D244,[1]DI!$A$4:$B$15000,2,FALSE),0)</f>
        <v>0.13150000000000001</v>
      </c>
      <c r="F244" s="14">
        <f t="shared" ca="1" si="105"/>
        <v>1.0004903700000001</v>
      </c>
      <c r="G244" s="14">
        <f ca="1">(TRUNC(PRODUCT($F$12:$F243),16))</f>
        <v>1.0826965563041</v>
      </c>
      <c r="H244" s="14">
        <f t="shared" si="106"/>
        <v>1</v>
      </c>
      <c r="I244" s="14">
        <f t="shared" ca="1" si="107"/>
        <v>1.08269656</v>
      </c>
      <c r="J244" s="13">
        <f t="shared" si="95"/>
        <v>0.05</v>
      </c>
      <c r="K244" s="33">
        <f t="shared" si="96"/>
        <v>44407</v>
      </c>
      <c r="L244" s="2">
        <f t="shared" si="97"/>
        <v>230</v>
      </c>
      <c r="M244" s="17">
        <f t="shared" si="98"/>
        <v>230</v>
      </c>
      <c r="N244" s="12">
        <f t="shared" si="99"/>
        <v>1.0455370799999999</v>
      </c>
      <c r="O244" s="12">
        <f t="shared" ca="1" si="100"/>
        <v>1.1319994</v>
      </c>
      <c r="P244" s="17">
        <f t="shared" si="109"/>
        <v>0</v>
      </c>
      <c r="Q244" s="14">
        <f t="shared" ca="1" si="91"/>
        <v>1979991</v>
      </c>
      <c r="R244" s="21">
        <f t="shared" si="92"/>
        <v>0</v>
      </c>
      <c r="S244" s="14">
        <f t="shared" si="101"/>
        <v>0</v>
      </c>
      <c r="T244" s="4" t="str">
        <f t="shared" si="102"/>
        <v>J=</v>
      </c>
      <c r="U244" s="33">
        <f t="shared" si="103"/>
        <v>44770</v>
      </c>
      <c r="V244" s="3"/>
      <c r="W244" s="151">
        <f>[2]Plan1!$A326</f>
        <v>46693</v>
      </c>
      <c r="Z244" s="1"/>
      <c r="AA244" s="28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3">
        <f t="shared" si="93"/>
        <v>44743</v>
      </c>
      <c r="B245" s="124">
        <f t="shared" ca="1" si="104"/>
        <v>16991606.91</v>
      </c>
      <c r="C245" s="7">
        <f t="shared" si="94"/>
        <v>15000000</v>
      </c>
      <c r="D245" s="96">
        <f t="shared" si="108"/>
        <v>44742</v>
      </c>
      <c r="E245" s="94">
        <f ca="1">IF(D245&lt;$B$1,VLOOKUP(D245,[1]DI!$A$4:$B$15000,2,FALSE),0)</f>
        <v>0.13150000000000001</v>
      </c>
      <c r="F245" s="14">
        <f t="shared" ca="1" si="105"/>
        <v>1.0004903700000001</v>
      </c>
      <c r="G245" s="14">
        <f ca="1">(TRUNC(PRODUCT($F$12:$F244),16))</f>
        <v>1.08322747821442</v>
      </c>
      <c r="H245" s="14">
        <f t="shared" si="106"/>
        <v>1</v>
      </c>
      <c r="I245" s="14">
        <f t="shared" ca="1" si="107"/>
        <v>1.0832274799999999</v>
      </c>
      <c r="J245" s="13">
        <f t="shared" si="95"/>
        <v>0.05</v>
      </c>
      <c r="K245" s="33">
        <f t="shared" si="96"/>
        <v>44407</v>
      </c>
      <c r="L245" s="2">
        <f t="shared" si="97"/>
        <v>231</v>
      </c>
      <c r="M245" s="17">
        <f t="shared" si="98"/>
        <v>231</v>
      </c>
      <c r="N245" s="12">
        <f t="shared" si="99"/>
        <v>1.0457395279999999</v>
      </c>
      <c r="O245" s="12">
        <f t="shared" ca="1" si="100"/>
        <v>1.132773794</v>
      </c>
      <c r="P245" s="17">
        <f t="shared" si="109"/>
        <v>0</v>
      </c>
      <c r="Q245" s="14">
        <f t="shared" ca="1" si="91"/>
        <v>1991606.91</v>
      </c>
      <c r="R245" s="21">
        <f t="shared" si="92"/>
        <v>0</v>
      </c>
      <c r="S245" s="14">
        <f t="shared" si="101"/>
        <v>0</v>
      </c>
      <c r="T245" s="4" t="str">
        <f t="shared" si="102"/>
        <v>J=</v>
      </c>
      <c r="U245" s="33">
        <f t="shared" si="103"/>
        <v>44770</v>
      </c>
      <c r="V245" s="3"/>
      <c r="W245" s="151">
        <f>[2]Plan1!$A327</f>
        <v>46706</v>
      </c>
      <c r="Z245" s="1"/>
      <c r="AA245" s="28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3">
        <f t="shared" si="93"/>
        <v>44746</v>
      </c>
      <c r="B246" s="124">
        <f t="shared" ca="1" si="104"/>
        <v>17003230.754999999</v>
      </c>
      <c r="C246" s="7">
        <f t="shared" si="94"/>
        <v>15000000</v>
      </c>
      <c r="D246" s="96">
        <f t="shared" si="108"/>
        <v>44743</v>
      </c>
      <c r="E246" s="94">
        <f ca="1">IF(D246&lt;$B$1,VLOOKUP(D246,[1]DI!$A$4:$B$15000,2,FALSE),0)</f>
        <v>0.13150000000000001</v>
      </c>
      <c r="F246" s="14">
        <f t="shared" ca="1" si="105"/>
        <v>1.0004903700000001</v>
      </c>
      <c r="G246" s="14">
        <f ca="1">(TRUNC(PRODUCT($F$12:$F245),16))</f>
        <v>1.0837586604729099</v>
      </c>
      <c r="H246" s="14">
        <f t="shared" si="106"/>
        <v>1</v>
      </c>
      <c r="I246" s="14">
        <f t="shared" ca="1" si="107"/>
        <v>1.08375866</v>
      </c>
      <c r="J246" s="13">
        <f t="shared" si="95"/>
        <v>0.05</v>
      </c>
      <c r="K246" s="33">
        <f t="shared" si="96"/>
        <v>44407</v>
      </c>
      <c r="L246" s="2">
        <f t="shared" si="97"/>
        <v>232</v>
      </c>
      <c r="M246" s="17">
        <f t="shared" si="98"/>
        <v>232</v>
      </c>
      <c r="N246" s="12">
        <f t="shared" si="99"/>
        <v>1.0459420150000001</v>
      </c>
      <c r="O246" s="12">
        <f t="shared" ca="1" si="100"/>
        <v>1.133548717</v>
      </c>
      <c r="P246" s="17">
        <f t="shared" si="109"/>
        <v>0</v>
      </c>
      <c r="Q246" s="14">
        <f t="shared" ca="1" si="91"/>
        <v>2003230.7549999999</v>
      </c>
      <c r="R246" s="21">
        <f t="shared" si="92"/>
        <v>0</v>
      </c>
      <c r="S246" s="14">
        <f t="shared" si="101"/>
        <v>0</v>
      </c>
      <c r="T246" s="4" t="str">
        <f t="shared" si="102"/>
        <v>J=</v>
      </c>
      <c r="U246" s="33">
        <f t="shared" si="103"/>
        <v>44770</v>
      </c>
      <c r="V246" s="3"/>
      <c r="W246" s="151">
        <f>[2]Plan1!$A328</f>
        <v>46711</v>
      </c>
      <c r="Z246" s="1"/>
      <c r="AA246" s="28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3">
        <f t="shared" si="93"/>
        <v>44747</v>
      </c>
      <c r="B247" s="124">
        <f t="shared" ca="1" si="104"/>
        <v>17014862.535</v>
      </c>
      <c r="C247" s="7">
        <f t="shared" si="94"/>
        <v>15000000</v>
      </c>
      <c r="D247" s="96">
        <f t="shared" si="108"/>
        <v>44746</v>
      </c>
      <c r="E247" s="94">
        <f ca="1">IF(D247&lt;$B$1,VLOOKUP(D247,[1]DI!$A$4:$B$15000,2,FALSE),0)</f>
        <v>0.13150000000000001</v>
      </c>
      <c r="F247" s="14">
        <f t="shared" ca="1" si="105"/>
        <v>1.0004903700000001</v>
      </c>
      <c r="G247" s="14">
        <f ca="1">(TRUNC(PRODUCT($F$12:$F246),16))</f>
        <v>1.0842901032072401</v>
      </c>
      <c r="H247" s="14">
        <f t="shared" si="106"/>
        <v>1</v>
      </c>
      <c r="I247" s="14">
        <f t="shared" ca="1" si="107"/>
        <v>1.0842901</v>
      </c>
      <c r="J247" s="13">
        <f t="shared" si="95"/>
        <v>0.05</v>
      </c>
      <c r="K247" s="33">
        <f t="shared" si="96"/>
        <v>44407</v>
      </c>
      <c r="L247" s="2">
        <f t="shared" si="97"/>
        <v>233</v>
      </c>
      <c r="M247" s="17">
        <f t="shared" si="98"/>
        <v>233</v>
      </c>
      <c r="N247" s="12">
        <f t="shared" si="99"/>
        <v>1.0461445410000001</v>
      </c>
      <c r="O247" s="12">
        <f t="shared" ca="1" si="100"/>
        <v>1.1343241690000001</v>
      </c>
      <c r="P247" s="17">
        <f t="shared" si="109"/>
        <v>0</v>
      </c>
      <c r="Q247" s="14">
        <f t="shared" ca="1" si="91"/>
        <v>2014862.5349999999</v>
      </c>
      <c r="R247" s="21">
        <f t="shared" si="92"/>
        <v>0</v>
      </c>
      <c r="S247" s="14">
        <f t="shared" si="101"/>
        <v>0</v>
      </c>
      <c r="T247" s="4" t="str">
        <f t="shared" si="102"/>
        <v>J=</v>
      </c>
      <c r="U247" s="33">
        <f t="shared" si="103"/>
        <v>44770</v>
      </c>
      <c r="V247" s="3"/>
      <c r="W247" s="151">
        <f>[2]Plan1!$A329</f>
        <v>46746</v>
      </c>
      <c r="Z247" s="1"/>
      <c r="AA247" s="28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3">
        <f t="shared" si="93"/>
        <v>44748</v>
      </c>
      <c r="B248" s="124">
        <f t="shared" ca="1" si="104"/>
        <v>17026502.445</v>
      </c>
      <c r="C248" s="7">
        <f t="shared" si="94"/>
        <v>15000000</v>
      </c>
      <c r="D248" s="96">
        <f t="shared" si="108"/>
        <v>44747</v>
      </c>
      <c r="E248" s="94">
        <f ca="1">IF(D248&lt;$B$1,VLOOKUP(D248,[1]DI!$A$4:$B$15000,2,FALSE),0)</f>
        <v>0.13150000000000001</v>
      </c>
      <c r="F248" s="14">
        <f t="shared" ca="1" si="105"/>
        <v>1.0004903700000001</v>
      </c>
      <c r="G248" s="14">
        <f ca="1">(TRUNC(PRODUCT($F$12:$F247),16))</f>
        <v>1.08482180654515</v>
      </c>
      <c r="H248" s="14">
        <f t="shared" si="106"/>
        <v>1</v>
      </c>
      <c r="I248" s="14">
        <f t="shared" ca="1" si="107"/>
        <v>1.08482181</v>
      </c>
      <c r="J248" s="13">
        <f t="shared" si="95"/>
        <v>0.05</v>
      </c>
      <c r="K248" s="33">
        <f t="shared" si="96"/>
        <v>44407</v>
      </c>
      <c r="L248" s="2">
        <f t="shared" si="97"/>
        <v>234</v>
      </c>
      <c r="M248" s="17">
        <f t="shared" si="98"/>
        <v>234</v>
      </c>
      <c r="N248" s="12">
        <f t="shared" si="99"/>
        <v>1.0463471070000001</v>
      </c>
      <c r="O248" s="12">
        <f t="shared" ca="1" si="100"/>
        <v>1.1351001629999999</v>
      </c>
      <c r="P248" s="17">
        <f t="shared" si="109"/>
        <v>0</v>
      </c>
      <c r="Q248" s="14">
        <f t="shared" ca="1" si="91"/>
        <v>2026502.4450000001</v>
      </c>
      <c r="R248" s="21">
        <f t="shared" si="92"/>
        <v>0</v>
      </c>
      <c r="S248" s="14">
        <f t="shared" si="101"/>
        <v>0</v>
      </c>
      <c r="T248" s="4" t="str">
        <f t="shared" si="102"/>
        <v>J=</v>
      </c>
      <c r="U248" s="33">
        <f t="shared" si="103"/>
        <v>44770</v>
      </c>
      <c r="V248" s="3"/>
      <c r="W248" s="151">
        <f>[2]Plan1!$A330</f>
        <v>46753</v>
      </c>
      <c r="Z248" s="1"/>
      <c r="AA248" s="28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3">
        <f t="shared" si="93"/>
        <v>44749</v>
      </c>
      <c r="B249" s="124">
        <f t="shared" ca="1" si="104"/>
        <v>17038150.109999999</v>
      </c>
      <c r="C249" s="7">
        <f t="shared" si="94"/>
        <v>15000000</v>
      </c>
      <c r="D249" s="96">
        <f t="shared" si="108"/>
        <v>44748</v>
      </c>
      <c r="E249" s="94">
        <f ca="1">IF(D249&lt;$B$1,VLOOKUP(D249,[1]DI!$A$4:$B$15000,2,FALSE),0)</f>
        <v>0.13150000000000001</v>
      </c>
      <c r="F249" s="14">
        <f t="shared" ca="1" si="105"/>
        <v>1.0004903700000001</v>
      </c>
      <c r="G249" s="14">
        <f ca="1">(TRUNC(PRODUCT($F$12:$F248),16))</f>
        <v>1.0853537706144301</v>
      </c>
      <c r="H249" s="14">
        <f t="shared" si="106"/>
        <v>1</v>
      </c>
      <c r="I249" s="14">
        <f t="shared" ca="1" si="107"/>
        <v>1.08535377</v>
      </c>
      <c r="J249" s="13">
        <f t="shared" si="95"/>
        <v>0.05</v>
      </c>
      <c r="K249" s="33">
        <f t="shared" si="96"/>
        <v>44407</v>
      </c>
      <c r="L249" s="2">
        <f t="shared" si="97"/>
        <v>235</v>
      </c>
      <c r="M249" s="17">
        <f t="shared" si="98"/>
        <v>235</v>
      </c>
      <c r="N249" s="12">
        <f t="shared" si="99"/>
        <v>1.0465497109999999</v>
      </c>
      <c r="O249" s="12">
        <f t="shared" ca="1" si="100"/>
        <v>1.1358766739999999</v>
      </c>
      <c r="P249" s="17">
        <f t="shared" si="109"/>
        <v>0</v>
      </c>
      <c r="Q249" s="14">
        <f t="shared" ca="1" si="91"/>
        <v>2038150.11</v>
      </c>
      <c r="R249" s="21">
        <f t="shared" si="92"/>
        <v>0</v>
      </c>
      <c r="S249" s="14">
        <f t="shared" si="101"/>
        <v>0</v>
      </c>
      <c r="T249" s="4" t="str">
        <f t="shared" si="102"/>
        <v>J=</v>
      </c>
      <c r="U249" s="33">
        <f t="shared" si="103"/>
        <v>44770</v>
      </c>
      <c r="V249" s="3"/>
      <c r="W249" s="151">
        <f>[2]Plan1!$A331</f>
        <v>46811</v>
      </c>
      <c r="Z249" s="1"/>
      <c r="AA249" s="28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3">
        <f t="shared" si="93"/>
        <v>44750</v>
      </c>
      <c r="B250" s="124">
        <f t="shared" ca="1" si="104"/>
        <v>17049805.920000002</v>
      </c>
      <c r="C250" s="7">
        <f t="shared" si="94"/>
        <v>15000000</v>
      </c>
      <c r="D250" s="96">
        <f t="shared" si="108"/>
        <v>44749</v>
      </c>
      <c r="E250" s="94">
        <f ca="1">IF(D250&lt;$B$1,VLOOKUP(D250,[1]DI!$A$4:$B$15000,2,FALSE),0)</f>
        <v>0.13150000000000001</v>
      </c>
      <c r="F250" s="14">
        <f t="shared" ca="1" si="105"/>
        <v>1.0004903700000001</v>
      </c>
      <c r="G250" s="14">
        <f ca="1">(TRUNC(PRODUCT($F$12:$F249),16))</f>
        <v>1.0858859955429301</v>
      </c>
      <c r="H250" s="14">
        <f t="shared" si="106"/>
        <v>1</v>
      </c>
      <c r="I250" s="14">
        <f t="shared" ca="1" si="107"/>
        <v>1.0858859999999999</v>
      </c>
      <c r="J250" s="13">
        <f t="shared" si="95"/>
        <v>0.05</v>
      </c>
      <c r="K250" s="33">
        <f t="shared" si="96"/>
        <v>44407</v>
      </c>
      <c r="L250" s="2">
        <f t="shared" si="97"/>
        <v>236</v>
      </c>
      <c r="M250" s="17">
        <f t="shared" si="98"/>
        <v>236</v>
      </c>
      <c r="N250" s="12">
        <f t="shared" si="99"/>
        <v>1.046752355</v>
      </c>
      <c r="O250" s="12">
        <f t="shared" ca="1" si="100"/>
        <v>1.136653728</v>
      </c>
      <c r="P250" s="17">
        <f t="shared" si="109"/>
        <v>0</v>
      </c>
      <c r="Q250" s="14">
        <f t="shared" ca="1" si="91"/>
        <v>2049805.92</v>
      </c>
      <c r="R250" s="21">
        <f t="shared" si="92"/>
        <v>0</v>
      </c>
      <c r="S250" s="14">
        <f t="shared" si="101"/>
        <v>0</v>
      </c>
      <c r="T250" s="4" t="str">
        <f t="shared" si="102"/>
        <v>J=</v>
      </c>
      <c r="U250" s="33">
        <f t="shared" si="103"/>
        <v>44770</v>
      </c>
      <c r="V250" s="3"/>
      <c r="W250" s="151">
        <f>[2]Plan1!$A332</f>
        <v>46812</v>
      </c>
      <c r="Z250" s="1"/>
      <c r="AA250" s="28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3">
        <f t="shared" si="93"/>
        <v>44753</v>
      </c>
      <c r="B251" s="124">
        <f t="shared" ca="1" si="104"/>
        <v>17061469.515000001</v>
      </c>
      <c r="C251" s="7">
        <f t="shared" si="94"/>
        <v>15000000</v>
      </c>
      <c r="D251" s="96">
        <f t="shared" si="108"/>
        <v>44750</v>
      </c>
      <c r="E251" s="94">
        <f ca="1">IF(D251&lt;$B$1,VLOOKUP(D251,[1]DI!$A$4:$B$15000,2,FALSE),0)</f>
        <v>0.13150000000000001</v>
      </c>
      <c r="F251" s="14">
        <f t="shared" ca="1" si="105"/>
        <v>1.0004903700000001</v>
      </c>
      <c r="G251" s="14">
        <f ca="1">(TRUNC(PRODUCT($F$12:$F250),16))</f>
        <v>1.08641848145856</v>
      </c>
      <c r="H251" s="14">
        <f t="shared" si="106"/>
        <v>1</v>
      </c>
      <c r="I251" s="14">
        <f t="shared" ca="1" si="107"/>
        <v>1.0864184800000001</v>
      </c>
      <c r="J251" s="13">
        <f t="shared" si="95"/>
        <v>0.05</v>
      </c>
      <c r="K251" s="33">
        <f t="shared" si="96"/>
        <v>44407</v>
      </c>
      <c r="L251" s="2">
        <f t="shared" si="97"/>
        <v>237</v>
      </c>
      <c r="M251" s="17">
        <f t="shared" si="98"/>
        <v>237</v>
      </c>
      <c r="N251" s="12">
        <f t="shared" si="99"/>
        <v>1.0469550379999999</v>
      </c>
      <c r="O251" s="12">
        <f t="shared" ca="1" si="100"/>
        <v>1.1374313009999999</v>
      </c>
      <c r="P251" s="17">
        <f t="shared" si="109"/>
        <v>0</v>
      </c>
      <c r="Q251" s="14">
        <f t="shared" ca="1" si="91"/>
        <v>2061469.5149999999</v>
      </c>
      <c r="R251" s="21">
        <f t="shared" si="92"/>
        <v>0</v>
      </c>
      <c r="S251" s="14">
        <f t="shared" si="101"/>
        <v>0</v>
      </c>
      <c r="T251" s="4" t="str">
        <f t="shared" si="102"/>
        <v>J=</v>
      </c>
      <c r="U251" s="33">
        <f t="shared" si="103"/>
        <v>44770</v>
      </c>
      <c r="V251" s="3"/>
      <c r="W251" s="151">
        <f>[2]Plan1!$A333</f>
        <v>46857</v>
      </c>
      <c r="Z251" s="1"/>
      <c r="AA251" s="28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3">
        <f t="shared" si="93"/>
        <v>44754</v>
      </c>
      <c r="B252" s="124">
        <f t="shared" ca="1" si="104"/>
        <v>17073141.239999998</v>
      </c>
      <c r="C252" s="7">
        <f t="shared" si="94"/>
        <v>15000000</v>
      </c>
      <c r="D252" s="96">
        <f t="shared" si="108"/>
        <v>44753</v>
      </c>
      <c r="E252" s="94">
        <f ca="1">IF(D252&lt;$B$1,VLOOKUP(D252,[1]DI!$A$4:$B$15000,2,FALSE),0)</f>
        <v>0.13150000000000001</v>
      </c>
      <c r="F252" s="14">
        <f t="shared" ca="1" si="105"/>
        <v>1.0004903700000001</v>
      </c>
      <c r="G252" s="14">
        <f ca="1">(TRUNC(PRODUCT($F$12:$F251),16))</f>
        <v>1.0869512284893099</v>
      </c>
      <c r="H252" s="14">
        <f t="shared" si="106"/>
        <v>1</v>
      </c>
      <c r="I252" s="14">
        <f t="shared" ca="1" si="107"/>
        <v>1.0869512299999999</v>
      </c>
      <c r="J252" s="13">
        <f t="shared" si="95"/>
        <v>0.05</v>
      </c>
      <c r="K252" s="33">
        <f t="shared" si="96"/>
        <v>44407</v>
      </c>
      <c r="L252" s="2">
        <f t="shared" si="97"/>
        <v>238</v>
      </c>
      <c r="M252" s="17">
        <f t="shared" si="98"/>
        <v>238</v>
      </c>
      <c r="N252" s="12">
        <f t="shared" si="99"/>
        <v>1.047157761</v>
      </c>
      <c r="O252" s="12">
        <f t="shared" ca="1" si="100"/>
        <v>1.138209416</v>
      </c>
      <c r="P252" s="17">
        <f t="shared" si="109"/>
        <v>0</v>
      </c>
      <c r="Q252" s="14">
        <f t="shared" ca="1" si="91"/>
        <v>2073141.24</v>
      </c>
      <c r="R252" s="21">
        <f t="shared" si="92"/>
        <v>0</v>
      </c>
      <c r="S252" s="14">
        <f t="shared" si="101"/>
        <v>0</v>
      </c>
      <c r="T252" s="4" t="str">
        <f t="shared" si="102"/>
        <v>J=</v>
      </c>
      <c r="U252" s="33">
        <f t="shared" si="103"/>
        <v>44770</v>
      </c>
      <c r="V252" s="3"/>
      <c r="W252" s="151">
        <f>[2]Plan1!$A334</f>
        <v>46864</v>
      </c>
      <c r="Z252" s="1"/>
      <c r="AA252" s="28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3">
        <f t="shared" si="93"/>
        <v>44755</v>
      </c>
      <c r="B253" s="124">
        <f t="shared" ca="1" si="104"/>
        <v>17084820.93</v>
      </c>
      <c r="C253" s="7">
        <f t="shared" si="94"/>
        <v>15000000</v>
      </c>
      <c r="D253" s="96">
        <f t="shared" si="108"/>
        <v>44754</v>
      </c>
      <c r="E253" s="94">
        <f ca="1">IF(D253&lt;$B$1,VLOOKUP(D253,[1]DI!$A$4:$B$15000,2,FALSE),0)</f>
        <v>0.13150000000000001</v>
      </c>
      <c r="F253" s="14">
        <f t="shared" ca="1" si="105"/>
        <v>1.0004903700000001</v>
      </c>
      <c r="G253" s="14">
        <f ca="1">(TRUNC(PRODUCT($F$12:$F252),16))</f>
        <v>1.08748423676323</v>
      </c>
      <c r="H253" s="14">
        <f t="shared" si="106"/>
        <v>1</v>
      </c>
      <c r="I253" s="14">
        <f t="shared" ca="1" si="107"/>
        <v>1.08748424</v>
      </c>
      <c r="J253" s="13">
        <f t="shared" si="95"/>
        <v>0.05</v>
      </c>
      <c r="K253" s="33">
        <f t="shared" si="96"/>
        <v>44407</v>
      </c>
      <c r="L253" s="2">
        <f t="shared" si="97"/>
        <v>239</v>
      </c>
      <c r="M253" s="17">
        <f t="shared" si="98"/>
        <v>239</v>
      </c>
      <c r="N253" s="12">
        <f t="shared" si="99"/>
        <v>1.047360523</v>
      </c>
      <c r="O253" s="12">
        <f t="shared" ca="1" si="100"/>
        <v>1.1389880619999999</v>
      </c>
      <c r="P253" s="17">
        <f t="shared" si="109"/>
        <v>0</v>
      </c>
      <c r="Q253" s="14">
        <f t="shared" ca="1" si="91"/>
        <v>2084820.93</v>
      </c>
      <c r="R253" s="21">
        <f t="shared" si="92"/>
        <v>0</v>
      </c>
      <c r="S253" s="14">
        <f t="shared" si="101"/>
        <v>0</v>
      </c>
      <c r="T253" s="4" t="str">
        <f t="shared" si="102"/>
        <v>J=</v>
      </c>
      <c r="U253" s="33">
        <f t="shared" si="103"/>
        <v>44770</v>
      </c>
      <c r="V253" s="3"/>
      <c r="W253" s="151">
        <f>[2]Plan1!$A335</f>
        <v>46874</v>
      </c>
      <c r="Z253" s="1"/>
      <c r="AA253" s="28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3">
        <f t="shared" si="93"/>
        <v>44756</v>
      </c>
      <c r="B254" s="124">
        <f t="shared" ca="1" si="104"/>
        <v>17096508.585000001</v>
      </c>
      <c r="C254" s="7">
        <f t="shared" si="94"/>
        <v>15000000</v>
      </c>
      <c r="D254" s="96">
        <f t="shared" si="108"/>
        <v>44755</v>
      </c>
      <c r="E254" s="94">
        <f ca="1">IF(D254&lt;$B$1,VLOOKUP(D254,[1]DI!$A$4:$B$15000,2,FALSE),0)</f>
        <v>0.13150000000000001</v>
      </c>
      <c r="F254" s="14">
        <f t="shared" ca="1" si="105"/>
        <v>1.0004903700000001</v>
      </c>
      <c r="G254" s="14">
        <f ca="1">(TRUNC(PRODUCT($F$12:$F253),16))</f>
        <v>1.0880175064084101</v>
      </c>
      <c r="H254" s="14">
        <f t="shared" si="106"/>
        <v>1</v>
      </c>
      <c r="I254" s="14">
        <f t="shared" ca="1" si="107"/>
        <v>1.08801751</v>
      </c>
      <c r="J254" s="13">
        <f t="shared" si="95"/>
        <v>0.05</v>
      </c>
      <c r="K254" s="33">
        <f t="shared" si="96"/>
        <v>44407</v>
      </c>
      <c r="L254" s="2">
        <f t="shared" si="97"/>
        <v>240</v>
      </c>
      <c r="M254" s="17">
        <f t="shared" si="98"/>
        <v>240</v>
      </c>
      <c r="N254" s="12">
        <f t="shared" si="99"/>
        <v>1.047563324</v>
      </c>
      <c r="O254" s="12">
        <f t="shared" ca="1" si="100"/>
        <v>1.139767239</v>
      </c>
      <c r="P254" s="17">
        <f t="shared" si="109"/>
        <v>0</v>
      </c>
      <c r="Q254" s="14">
        <f t="shared" ca="1" si="91"/>
        <v>2096508.585</v>
      </c>
      <c r="R254" s="21">
        <f t="shared" si="92"/>
        <v>0</v>
      </c>
      <c r="S254" s="14">
        <f t="shared" si="101"/>
        <v>0</v>
      </c>
      <c r="T254" s="4" t="str">
        <f t="shared" si="102"/>
        <v>J=</v>
      </c>
      <c r="U254" s="33">
        <f t="shared" si="103"/>
        <v>44770</v>
      </c>
      <c r="V254" s="3"/>
      <c r="W254" s="151">
        <f>[2]Plan1!$A336</f>
        <v>46919</v>
      </c>
      <c r="Z254" s="1"/>
      <c r="AA254" s="28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3">
        <f t="shared" si="93"/>
        <v>44757</v>
      </c>
      <c r="B255" s="124">
        <f t="shared" ca="1" si="104"/>
        <v>17108204.204999998</v>
      </c>
      <c r="C255" s="7">
        <f t="shared" si="94"/>
        <v>15000000</v>
      </c>
      <c r="D255" s="96">
        <f t="shared" si="108"/>
        <v>44756</v>
      </c>
      <c r="E255" s="94">
        <f ca="1">IF(D255&lt;$B$1,VLOOKUP(D255,[1]DI!$A$4:$B$15000,2,FALSE),0)</f>
        <v>0.13150000000000001</v>
      </c>
      <c r="F255" s="14">
        <f t="shared" ca="1" si="105"/>
        <v>1.0004903700000001</v>
      </c>
      <c r="G255" s="14">
        <f ca="1">(TRUNC(PRODUCT($F$12:$F254),16))</f>
        <v>1.0885510375530301</v>
      </c>
      <c r="H255" s="14">
        <f t="shared" si="106"/>
        <v>1</v>
      </c>
      <c r="I255" s="14">
        <f t="shared" ca="1" si="107"/>
        <v>1.08855104</v>
      </c>
      <c r="J255" s="13">
        <f t="shared" si="95"/>
        <v>0.05</v>
      </c>
      <c r="K255" s="33">
        <f t="shared" si="96"/>
        <v>44407</v>
      </c>
      <c r="L255" s="2">
        <f t="shared" si="97"/>
        <v>241</v>
      </c>
      <c r="M255" s="17">
        <f t="shared" si="98"/>
        <v>241</v>
      </c>
      <c r="N255" s="12">
        <f t="shared" si="99"/>
        <v>1.047766164</v>
      </c>
      <c r="O255" s="12">
        <f t="shared" ca="1" si="100"/>
        <v>1.140546947</v>
      </c>
      <c r="P255" s="17">
        <f t="shared" si="109"/>
        <v>0</v>
      </c>
      <c r="Q255" s="14">
        <f t="shared" ca="1" si="91"/>
        <v>2108204.2050000001</v>
      </c>
      <c r="R255" s="21">
        <f t="shared" si="92"/>
        <v>0</v>
      </c>
      <c r="S255" s="14">
        <f t="shared" si="101"/>
        <v>0</v>
      </c>
      <c r="T255" s="4" t="str">
        <f t="shared" si="102"/>
        <v>J=</v>
      </c>
      <c r="U255" s="33">
        <f t="shared" si="103"/>
        <v>44770</v>
      </c>
      <c r="V255" s="3"/>
      <c r="W255" s="151">
        <f>[2]Plan1!$A337</f>
        <v>47003</v>
      </c>
      <c r="Z255" s="1"/>
      <c r="AA255" s="28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3">
        <f t="shared" si="93"/>
        <v>44760</v>
      </c>
      <c r="B256" s="124">
        <f t="shared" ca="1" si="104"/>
        <v>17119907.805</v>
      </c>
      <c r="C256" s="7">
        <f t="shared" si="94"/>
        <v>15000000</v>
      </c>
      <c r="D256" s="96">
        <f t="shared" si="108"/>
        <v>44757</v>
      </c>
      <c r="E256" s="94">
        <f ca="1">IF(D256&lt;$B$1,VLOOKUP(D256,[1]DI!$A$4:$B$15000,2,FALSE),0)</f>
        <v>0.13150000000000001</v>
      </c>
      <c r="F256" s="14">
        <f t="shared" ca="1" si="105"/>
        <v>1.0004903700000001</v>
      </c>
      <c r="G256" s="14">
        <f ca="1">(TRUNC(PRODUCT($F$12:$F255),16))</f>
        <v>1.08908483032531</v>
      </c>
      <c r="H256" s="14">
        <f t="shared" si="106"/>
        <v>1</v>
      </c>
      <c r="I256" s="14">
        <f t="shared" ca="1" si="107"/>
        <v>1.08908483</v>
      </c>
      <c r="J256" s="13">
        <f t="shared" si="95"/>
        <v>0.05</v>
      </c>
      <c r="K256" s="33">
        <f t="shared" si="96"/>
        <v>44407</v>
      </c>
      <c r="L256" s="2">
        <f t="shared" si="97"/>
        <v>242</v>
      </c>
      <c r="M256" s="17">
        <f t="shared" si="98"/>
        <v>242</v>
      </c>
      <c r="N256" s="12">
        <f t="shared" si="99"/>
        <v>1.0479690429999999</v>
      </c>
      <c r="O256" s="12">
        <f t="shared" ca="1" si="100"/>
        <v>1.1413271869999999</v>
      </c>
      <c r="P256" s="17">
        <f t="shared" si="109"/>
        <v>0</v>
      </c>
      <c r="Q256" s="14">
        <f t="shared" ca="1" si="91"/>
        <v>2119907.8050000002</v>
      </c>
      <c r="R256" s="21">
        <f t="shared" si="92"/>
        <v>0</v>
      </c>
      <c r="S256" s="14">
        <f t="shared" si="101"/>
        <v>0</v>
      </c>
      <c r="T256" s="4" t="str">
        <f t="shared" si="102"/>
        <v>J=</v>
      </c>
      <c r="U256" s="33">
        <f t="shared" si="103"/>
        <v>44770</v>
      </c>
      <c r="V256" s="3"/>
      <c r="W256" s="151">
        <f>[2]Plan1!$A338</f>
        <v>47038</v>
      </c>
      <c r="Z256" s="1"/>
      <c r="AA256" s="28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3">
        <f t="shared" si="93"/>
        <v>44761</v>
      </c>
      <c r="B257" s="124">
        <f t="shared" ca="1" si="104"/>
        <v>17131619.384999998</v>
      </c>
      <c r="C257" s="7">
        <f t="shared" si="94"/>
        <v>15000000</v>
      </c>
      <c r="D257" s="96">
        <f t="shared" si="108"/>
        <v>44760</v>
      </c>
      <c r="E257" s="94">
        <f ca="1">IF(D257&lt;$B$1,VLOOKUP(D257,[1]DI!$A$4:$B$15000,2,FALSE),0)</f>
        <v>0.13150000000000001</v>
      </c>
      <c r="F257" s="14">
        <f t="shared" ca="1" si="105"/>
        <v>1.0004903700000001</v>
      </c>
      <c r="G257" s="14">
        <f ca="1">(TRUNC(PRODUCT($F$12:$F256),16))</f>
        <v>1.08961888485356</v>
      </c>
      <c r="H257" s="14">
        <f t="shared" si="106"/>
        <v>1</v>
      </c>
      <c r="I257" s="14">
        <f t="shared" ca="1" si="107"/>
        <v>1.08961888</v>
      </c>
      <c r="J257" s="13">
        <f t="shared" si="95"/>
        <v>0.05</v>
      </c>
      <c r="K257" s="33">
        <f t="shared" si="96"/>
        <v>44407</v>
      </c>
      <c r="L257" s="2">
        <f t="shared" si="97"/>
        <v>243</v>
      </c>
      <c r="M257" s="17">
        <f t="shared" si="98"/>
        <v>243</v>
      </c>
      <c r="N257" s="12">
        <f t="shared" si="99"/>
        <v>1.0481719620000001</v>
      </c>
      <c r="O257" s="12">
        <f t="shared" ca="1" si="100"/>
        <v>1.1421079590000001</v>
      </c>
      <c r="P257" s="17">
        <f t="shared" si="109"/>
        <v>0</v>
      </c>
      <c r="Q257" s="14">
        <f t="shared" ca="1" si="91"/>
        <v>2131619.3849999998</v>
      </c>
      <c r="R257" s="21">
        <f t="shared" si="92"/>
        <v>0</v>
      </c>
      <c r="S257" s="14">
        <f t="shared" si="101"/>
        <v>0</v>
      </c>
      <c r="T257" s="4" t="str">
        <f t="shared" si="102"/>
        <v>J=</v>
      </c>
      <c r="U257" s="33">
        <f t="shared" si="103"/>
        <v>44770</v>
      </c>
      <c r="V257" s="3"/>
      <c r="W257" s="151">
        <f>[2]Plan1!$A339</f>
        <v>47059</v>
      </c>
      <c r="Z257" s="1"/>
      <c r="AA257" s="28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3">
        <f t="shared" si="93"/>
        <v>44762</v>
      </c>
      <c r="B258" s="124">
        <f t="shared" ca="1" si="104"/>
        <v>17143339.109999999</v>
      </c>
      <c r="C258" s="7">
        <f t="shared" si="94"/>
        <v>15000000</v>
      </c>
      <c r="D258" s="96">
        <f t="shared" si="108"/>
        <v>44761</v>
      </c>
      <c r="E258" s="94">
        <f ca="1">IF(D258&lt;$B$1,VLOOKUP(D258,[1]DI!$A$4:$B$15000,2,FALSE),0)</f>
        <v>0.13150000000000001</v>
      </c>
      <c r="F258" s="14">
        <f t="shared" ca="1" si="105"/>
        <v>1.0004903700000001</v>
      </c>
      <c r="G258" s="14">
        <f ca="1">(TRUNC(PRODUCT($F$12:$F257),16))</f>
        <v>1.0901532012661199</v>
      </c>
      <c r="H258" s="14">
        <f t="shared" si="106"/>
        <v>1</v>
      </c>
      <c r="I258" s="14">
        <f t="shared" ca="1" si="107"/>
        <v>1.0901532</v>
      </c>
      <c r="J258" s="13">
        <f t="shared" si="95"/>
        <v>0.05</v>
      </c>
      <c r="K258" s="33">
        <f t="shared" si="96"/>
        <v>44407</v>
      </c>
      <c r="L258" s="2">
        <f t="shared" si="97"/>
        <v>244</v>
      </c>
      <c r="M258" s="17">
        <f t="shared" si="98"/>
        <v>244</v>
      </c>
      <c r="N258" s="12">
        <f t="shared" si="99"/>
        <v>1.0483749200000001</v>
      </c>
      <c r="O258" s="12">
        <f t="shared" ca="1" si="100"/>
        <v>1.1428892740000001</v>
      </c>
      <c r="P258" s="17">
        <f t="shared" si="109"/>
        <v>0</v>
      </c>
      <c r="Q258" s="14">
        <f t="shared" ca="1" si="91"/>
        <v>2143339.11</v>
      </c>
      <c r="R258" s="21">
        <f t="shared" si="92"/>
        <v>0</v>
      </c>
      <c r="S258" s="14">
        <f t="shared" si="101"/>
        <v>0</v>
      </c>
      <c r="T258" s="4" t="str">
        <f t="shared" si="102"/>
        <v>J=</v>
      </c>
      <c r="U258" s="33">
        <f t="shared" si="103"/>
        <v>44770</v>
      </c>
      <c r="V258" s="3"/>
      <c r="W258" s="151">
        <f>[2]Plan1!$A340</f>
        <v>47072</v>
      </c>
      <c r="Z258" s="1"/>
      <c r="AA258" s="28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3">
        <f t="shared" si="93"/>
        <v>44763</v>
      </c>
      <c r="B259" s="124">
        <f t="shared" ca="1" si="104"/>
        <v>17155066.800000001</v>
      </c>
      <c r="C259" s="7">
        <f t="shared" si="94"/>
        <v>15000000</v>
      </c>
      <c r="D259" s="96">
        <f t="shared" si="108"/>
        <v>44762</v>
      </c>
      <c r="E259" s="94">
        <f ca="1">IF(D259&lt;$B$1,VLOOKUP(D259,[1]DI!$A$4:$B$15000,2,FALSE),0)</f>
        <v>0.13150000000000001</v>
      </c>
      <c r="F259" s="14">
        <f t="shared" ca="1" si="105"/>
        <v>1.0004903700000001</v>
      </c>
      <c r="G259" s="14">
        <f ca="1">(TRUNC(PRODUCT($F$12:$F258),16))</f>
        <v>1.09068777969143</v>
      </c>
      <c r="H259" s="14">
        <f t="shared" si="106"/>
        <v>1</v>
      </c>
      <c r="I259" s="14">
        <f t="shared" ca="1" si="107"/>
        <v>1.0906877800000001</v>
      </c>
      <c r="J259" s="13">
        <f t="shared" si="95"/>
        <v>0.05</v>
      </c>
      <c r="K259" s="33">
        <f t="shared" si="96"/>
        <v>44407</v>
      </c>
      <c r="L259" s="2">
        <f t="shared" si="97"/>
        <v>245</v>
      </c>
      <c r="M259" s="17">
        <f t="shared" si="98"/>
        <v>245</v>
      </c>
      <c r="N259" s="12">
        <f t="shared" si="99"/>
        <v>1.048577917</v>
      </c>
      <c r="O259" s="12">
        <f t="shared" ca="1" si="100"/>
        <v>1.14367112</v>
      </c>
      <c r="P259" s="17">
        <f t="shared" si="109"/>
        <v>0</v>
      </c>
      <c r="Q259" s="14">
        <f t="shared" ca="1" si="91"/>
        <v>2155066.7999999998</v>
      </c>
      <c r="R259" s="21">
        <f t="shared" si="92"/>
        <v>0</v>
      </c>
      <c r="S259" s="14">
        <f t="shared" si="101"/>
        <v>0</v>
      </c>
      <c r="T259" s="4" t="str">
        <f t="shared" si="102"/>
        <v>J=</v>
      </c>
      <c r="U259" s="33">
        <f t="shared" si="103"/>
        <v>44770</v>
      </c>
      <c r="V259" s="3"/>
      <c r="W259" s="151">
        <f>[2]Plan1!$A341</f>
        <v>47077</v>
      </c>
      <c r="Z259" s="1"/>
      <c r="AA259" s="28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3">
        <f t="shared" si="93"/>
        <v>44764</v>
      </c>
      <c r="B260" s="124">
        <f t="shared" ca="1" si="104"/>
        <v>17166802.5</v>
      </c>
      <c r="C260" s="7">
        <f t="shared" si="94"/>
        <v>15000000</v>
      </c>
      <c r="D260" s="96">
        <f t="shared" si="108"/>
        <v>44763</v>
      </c>
      <c r="E260" s="94">
        <f ca="1">IF(D260&lt;$B$1,VLOOKUP(D260,[1]DI!$A$4:$B$15000,2,FALSE),0)</f>
        <v>0.13150000000000001</v>
      </c>
      <c r="F260" s="14">
        <f t="shared" ca="1" si="105"/>
        <v>1.0004903700000001</v>
      </c>
      <c r="G260" s="14">
        <f ca="1">(TRUNC(PRODUCT($F$12:$F259),16))</f>
        <v>1.09122262025796</v>
      </c>
      <c r="H260" s="14">
        <f t="shared" si="106"/>
        <v>1</v>
      </c>
      <c r="I260" s="14">
        <f t="shared" ca="1" si="107"/>
        <v>1.0912226199999999</v>
      </c>
      <c r="J260" s="13">
        <f t="shared" si="95"/>
        <v>0.05</v>
      </c>
      <c r="K260" s="33">
        <f t="shared" si="96"/>
        <v>44407</v>
      </c>
      <c r="L260" s="2">
        <f t="shared" si="97"/>
        <v>246</v>
      </c>
      <c r="M260" s="17">
        <f t="shared" si="98"/>
        <v>246</v>
      </c>
      <c r="N260" s="12">
        <f t="shared" si="99"/>
        <v>1.0487809539999999</v>
      </c>
      <c r="O260" s="12">
        <f t="shared" ca="1" si="100"/>
        <v>1.1444535</v>
      </c>
      <c r="P260" s="17">
        <f t="shared" si="109"/>
        <v>0</v>
      </c>
      <c r="Q260" s="14">
        <f t="shared" ca="1" si="91"/>
        <v>2166802.5</v>
      </c>
      <c r="R260" s="21">
        <f t="shared" si="92"/>
        <v>0</v>
      </c>
      <c r="S260" s="14">
        <f t="shared" si="101"/>
        <v>0</v>
      </c>
      <c r="T260" s="4" t="str">
        <f t="shared" si="102"/>
        <v>J=</v>
      </c>
      <c r="U260" s="33">
        <f t="shared" si="103"/>
        <v>44770</v>
      </c>
      <c r="V260" s="3"/>
      <c r="W260" s="151">
        <f>[2]Plan1!$A342</f>
        <v>47112</v>
      </c>
      <c r="Z260" s="1"/>
      <c r="AA260" s="28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3">
        <f t="shared" si="93"/>
        <v>44767</v>
      </c>
      <c r="B261" s="124">
        <f t="shared" ca="1" si="104"/>
        <v>17178546.195</v>
      </c>
      <c r="C261" s="7">
        <f t="shared" si="94"/>
        <v>15000000</v>
      </c>
      <c r="D261" s="96">
        <f t="shared" si="108"/>
        <v>44764</v>
      </c>
      <c r="E261" s="94">
        <f ca="1">IF(D261&lt;$B$1,VLOOKUP(D261,[1]DI!$A$4:$B$15000,2,FALSE),0)</f>
        <v>0.13150000000000001</v>
      </c>
      <c r="F261" s="14">
        <f t="shared" ca="1" si="105"/>
        <v>1.0004903700000001</v>
      </c>
      <c r="G261" s="14">
        <f ca="1">(TRUNC(PRODUCT($F$12:$F260),16))</f>
        <v>1.0917577230942499</v>
      </c>
      <c r="H261" s="14">
        <f t="shared" si="106"/>
        <v>1</v>
      </c>
      <c r="I261" s="14">
        <f t="shared" ca="1" si="107"/>
        <v>1.0917577199999999</v>
      </c>
      <c r="J261" s="13">
        <f t="shared" si="95"/>
        <v>0.05</v>
      </c>
      <c r="K261" s="33">
        <f t="shared" si="96"/>
        <v>44407</v>
      </c>
      <c r="L261" s="2">
        <f t="shared" si="97"/>
        <v>247</v>
      </c>
      <c r="M261" s="17">
        <f t="shared" si="98"/>
        <v>247</v>
      </c>
      <c r="N261" s="12">
        <f t="shared" si="99"/>
        <v>1.04898403</v>
      </c>
      <c r="O261" s="12">
        <f t="shared" ca="1" si="100"/>
        <v>1.1452364129999999</v>
      </c>
      <c r="P261" s="17">
        <f t="shared" si="109"/>
        <v>0</v>
      </c>
      <c r="Q261" s="14">
        <f t="shared" ca="1" si="91"/>
        <v>2178546.1949999998</v>
      </c>
      <c r="R261" s="21">
        <f t="shared" si="92"/>
        <v>0</v>
      </c>
      <c r="S261" s="14">
        <f t="shared" si="101"/>
        <v>0</v>
      </c>
      <c r="T261" s="4" t="str">
        <f t="shared" si="102"/>
        <v>J=</v>
      </c>
      <c r="U261" s="33">
        <f t="shared" si="103"/>
        <v>44770</v>
      </c>
      <c r="V261" s="3"/>
      <c r="W261" s="151">
        <f>[2]Plan1!$A343</f>
        <v>47119</v>
      </c>
      <c r="Z261" s="1"/>
      <c r="AA261" s="28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3">
        <f t="shared" si="93"/>
        <v>44768</v>
      </c>
      <c r="B262" s="124">
        <f t="shared" ca="1" si="104"/>
        <v>17190298.035</v>
      </c>
      <c r="C262" s="7">
        <f t="shared" si="94"/>
        <v>15000000</v>
      </c>
      <c r="D262" s="96">
        <f t="shared" si="108"/>
        <v>44767</v>
      </c>
      <c r="E262" s="94">
        <f ca="1">IF(D262&lt;$B$1,VLOOKUP(D262,[1]DI!$A$4:$B$15000,2,FALSE),0)</f>
        <v>0.13150000000000001</v>
      </c>
      <c r="F262" s="14">
        <f t="shared" ca="1" si="105"/>
        <v>1.0004903700000001</v>
      </c>
      <c r="G262" s="14">
        <f ca="1">(TRUNC(PRODUCT($F$12:$F261),16))</f>
        <v>1.0922930883289299</v>
      </c>
      <c r="H262" s="14">
        <f t="shared" si="106"/>
        <v>1</v>
      </c>
      <c r="I262" s="14">
        <f t="shared" ca="1" si="107"/>
        <v>1.0922930900000001</v>
      </c>
      <c r="J262" s="13">
        <f t="shared" si="95"/>
        <v>0.05</v>
      </c>
      <c r="K262" s="33">
        <f t="shared" si="96"/>
        <v>44407</v>
      </c>
      <c r="L262" s="2">
        <f t="shared" si="97"/>
        <v>248</v>
      </c>
      <c r="M262" s="17">
        <f t="shared" si="98"/>
        <v>248</v>
      </c>
      <c r="N262" s="12">
        <f t="shared" si="99"/>
        <v>1.0491871450000001</v>
      </c>
      <c r="O262" s="12">
        <f t="shared" ca="1" si="100"/>
        <v>1.1460198690000001</v>
      </c>
      <c r="P262" s="17">
        <f t="shared" si="109"/>
        <v>0</v>
      </c>
      <c r="Q262" s="14">
        <f t="shared" ca="1" si="91"/>
        <v>2190298.0350000001</v>
      </c>
      <c r="R262" s="21">
        <f t="shared" si="92"/>
        <v>0</v>
      </c>
      <c r="S262" s="14">
        <f t="shared" si="101"/>
        <v>0</v>
      </c>
      <c r="T262" s="4" t="str">
        <f t="shared" si="102"/>
        <v>J=</v>
      </c>
      <c r="U262" s="33">
        <f t="shared" si="103"/>
        <v>44770</v>
      </c>
      <c r="V262" s="3"/>
      <c r="W262" s="151">
        <f>[2]Plan1!$A344</f>
        <v>47161</v>
      </c>
      <c r="Z262" s="1"/>
      <c r="AA262" s="28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3">
        <f t="shared" si="93"/>
        <v>44769</v>
      </c>
      <c r="B263" s="124">
        <f t="shared" ca="1" si="104"/>
        <v>17202057.870000001</v>
      </c>
      <c r="C263" s="7">
        <f t="shared" si="94"/>
        <v>15000000</v>
      </c>
      <c r="D263" s="96">
        <f t="shared" si="108"/>
        <v>44768</v>
      </c>
      <c r="E263" s="94">
        <f ca="1">IF(D263&lt;$B$1,VLOOKUP(D263,[1]DI!$A$4:$B$15000,2,FALSE),0)</f>
        <v>0.13150000000000001</v>
      </c>
      <c r="F263" s="14">
        <f t="shared" ca="1" si="105"/>
        <v>1.0004903700000001</v>
      </c>
      <c r="G263" s="14">
        <f ca="1">(TRUNC(PRODUCT($F$12:$F262),16))</f>
        <v>1.09282871609065</v>
      </c>
      <c r="H263" s="14">
        <f t="shared" si="106"/>
        <v>1</v>
      </c>
      <c r="I263" s="14">
        <f t="shared" ca="1" si="107"/>
        <v>1.09282872</v>
      </c>
      <c r="J263" s="13">
        <f t="shared" si="95"/>
        <v>0.05</v>
      </c>
      <c r="K263" s="33">
        <f t="shared" si="96"/>
        <v>44407</v>
      </c>
      <c r="L263" s="2">
        <f t="shared" si="97"/>
        <v>249</v>
      </c>
      <c r="M263" s="17">
        <f t="shared" si="98"/>
        <v>249</v>
      </c>
      <c r="N263" s="12">
        <f t="shared" si="99"/>
        <v>1.0493903</v>
      </c>
      <c r="O263" s="12">
        <f t="shared" ca="1" si="100"/>
        <v>1.146803858</v>
      </c>
      <c r="P263" s="17">
        <f t="shared" si="109"/>
        <v>0</v>
      </c>
      <c r="Q263" s="14">
        <f t="shared" ca="1" si="91"/>
        <v>2202057.87</v>
      </c>
      <c r="R263" s="21">
        <f t="shared" si="92"/>
        <v>0</v>
      </c>
      <c r="S263" s="14">
        <f t="shared" si="101"/>
        <v>0</v>
      </c>
      <c r="T263" s="4" t="str">
        <f t="shared" si="102"/>
        <v>J=</v>
      </c>
      <c r="U263" s="33">
        <f t="shared" si="103"/>
        <v>44770</v>
      </c>
      <c r="V263" s="3"/>
      <c r="W263" s="151">
        <f>[2]Plan1!$A345</f>
        <v>47162</v>
      </c>
      <c r="Z263" s="1"/>
      <c r="AA263" s="28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3">
        <f t="shared" si="93"/>
        <v>44770</v>
      </c>
      <c r="B264" s="124">
        <f t="shared" ca="1" si="104"/>
        <v>17213825.715</v>
      </c>
      <c r="C264" s="7">
        <f t="shared" si="94"/>
        <v>15000000</v>
      </c>
      <c r="D264" s="96">
        <f t="shared" si="108"/>
        <v>44769</v>
      </c>
      <c r="E264" s="94">
        <f ca="1">IF(D264&lt;$B$1,VLOOKUP(D264,[1]DI!$A$4:$B$15000,2,FALSE),0)</f>
        <v>0.13150000000000001</v>
      </c>
      <c r="F264" s="14">
        <f t="shared" ca="1" si="105"/>
        <v>1.0004903700000001</v>
      </c>
      <c r="G264" s="14">
        <f ca="1">(TRUNC(PRODUCT($F$12:$F263),16))</f>
        <v>1.0933646065081599</v>
      </c>
      <c r="H264" s="14">
        <f t="shared" si="106"/>
        <v>1</v>
      </c>
      <c r="I264" s="14">
        <f t="shared" ca="1" si="107"/>
        <v>1.0933646100000001</v>
      </c>
      <c r="J264" s="13">
        <f t="shared" si="95"/>
        <v>0.05</v>
      </c>
      <c r="K264" s="33">
        <f t="shared" si="96"/>
        <v>44407</v>
      </c>
      <c r="L264" s="2">
        <f t="shared" si="97"/>
        <v>250</v>
      </c>
      <c r="M264" s="17">
        <f t="shared" si="98"/>
        <v>250</v>
      </c>
      <c r="N264" s="12">
        <f t="shared" si="99"/>
        <v>1.049593494</v>
      </c>
      <c r="O264" s="12">
        <f t="shared" ca="1" si="100"/>
        <v>1.147588381</v>
      </c>
      <c r="P264" s="17">
        <f t="shared" si="109"/>
        <v>1</v>
      </c>
      <c r="Q264" s="14">
        <f t="shared" ca="1" si="91"/>
        <v>2213825.7149999999</v>
      </c>
      <c r="R264" s="21">
        <f t="shared" si="92"/>
        <v>0</v>
      </c>
      <c r="S264" s="14">
        <f t="shared" si="101"/>
        <v>0</v>
      </c>
      <c r="T264" s="4" t="str">
        <f t="shared" si="102"/>
        <v>J=</v>
      </c>
      <c r="U264" s="33">
        <f t="shared" si="103"/>
        <v>44770</v>
      </c>
      <c r="V264" s="3"/>
      <c r="W264" s="151">
        <f>[2]Plan1!$A346</f>
        <v>47207</v>
      </c>
      <c r="Z264" s="1"/>
      <c r="AA264" s="28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3">
        <f t="shared" si="93"/>
        <v>44771</v>
      </c>
      <c r="B265" s="124">
        <f t="shared" ca="1" si="104"/>
        <v>15010261.439999999</v>
      </c>
      <c r="C265" s="7">
        <f t="shared" si="94"/>
        <v>15000000</v>
      </c>
      <c r="D265" s="96">
        <f t="shared" si="108"/>
        <v>44770</v>
      </c>
      <c r="E265" s="94">
        <v>0.13150000000000001</v>
      </c>
      <c r="F265" s="14">
        <f t="shared" si="105"/>
        <v>1.0004903700000001</v>
      </c>
      <c r="G265" s="14">
        <f ca="1">(TRUNC(PRODUCT($F$12:$F264),16))</f>
        <v>1.0939007597102499</v>
      </c>
      <c r="H265" s="14">
        <f t="shared" ca="1" si="106"/>
        <v>1.0933646065081599</v>
      </c>
      <c r="I265" s="14">
        <f t="shared" ca="1" si="107"/>
        <v>1.0004903700000001</v>
      </c>
      <c r="J265" s="13">
        <f t="shared" si="95"/>
        <v>0.05</v>
      </c>
      <c r="K265" s="33">
        <f t="shared" si="96"/>
        <v>44770</v>
      </c>
      <c r="L265" s="2">
        <f t="shared" si="97"/>
        <v>1</v>
      </c>
      <c r="M265" s="17">
        <f t="shared" si="98"/>
        <v>1</v>
      </c>
      <c r="N265" s="12">
        <f t="shared" si="99"/>
        <v>1.0001936309999999</v>
      </c>
      <c r="O265" s="12">
        <f t="shared" ca="1" si="100"/>
        <v>1.0006840960000001</v>
      </c>
      <c r="P265" s="17">
        <f t="shared" si="109"/>
        <v>0</v>
      </c>
      <c r="Q265" s="14">
        <f t="shared" ca="1" si="91"/>
        <v>10261.44</v>
      </c>
      <c r="R265" s="21">
        <f t="shared" si="92"/>
        <v>0</v>
      </c>
      <c r="S265" s="14">
        <f t="shared" si="101"/>
        <v>0</v>
      </c>
      <c r="T265" s="4" t="str">
        <f t="shared" si="102"/>
        <v>A+J=</v>
      </c>
      <c r="U265" s="33">
        <f t="shared" si="103"/>
        <v>45138</v>
      </c>
      <c r="V265" s="3"/>
      <c r="W265" s="151">
        <f>[2]Plan1!$A347</f>
        <v>47229</v>
      </c>
      <c r="Z265" s="1"/>
      <c r="AA265" s="28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3">
        <f t="shared" si="93"/>
        <v>44774</v>
      </c>
      <c r="B266" s="124">
        <f t="shared" ca="1" si="104"/>
        <v>15020529.88499999</v>
      </c>
      <c r="C266" s="7">
        <f t="shared" si="94"/>
        <v>15000000</v>
      </c>
      <c r="D266" s="96">
        <f t="shared" si="108"/>
        <v>44771</v>
      </c>
      <c r="E266" s="94">
        <f ca="1">IF(D266&lt;$B$1,VLOOKUP(D266,[1]DI!$A$4:$B$15000,2,FALSE),0)</f>
        <v>0.13150000000000001</v>
      </c>
      <c r="F266" s="14">
        <f t="shared" ca="1" si="105"/>
        <v>1.0004903700000001</v>
      </c>
      <c r="G266" s="14">
        <f ca="1">(TRUNC(PRODUCT($F$12:$F265),16))</f>
        <v>1.09443717582579</v>
      </c>
      <c r="H266" s="14">
        <f t="shared" ca="1" si="106"/>
        <v>1.0933646065081599</v>
      </c>
      <c r="I266" s="14">
        <f t="shared" ca="1" si="107"/>
        <v>1.00098098</v>
      </c>
      <c r="J266" s="13">
        <f t="shared" si="95"/>
        <v>0.05</v>
      </c>
      <c r="K266" s="33">
        <f t="shared" si="96"/>
        <v>44770</v>
      </c>
      <c r="L266" s="2">
        <f t="shared" si="97"/>
        <v>2</v>
      </c>
      <c r="M266" s="17">
        <f t="shared" si="98"/>
        <v>2</v>
      </c>
      <c r="N266" s="12">
        <f t="shared" si="99"/>
        <v>1.000387299</v>
      </c>
      <c r="O266" s="12">
        <f t="shared" ca="1" si="100"/>
        <v>1.0013686589999999</v>
      </c>
      <c r="P266" s="17">
        <f t="shared" si="109"/>
        <v>0</v>
      </c>
      <c r="Q266" s="14">
        <f t="shared" ca="1" si="91"/>
        <v>20529.884999990001</v>
      </c>
      <c r="R266" s="21">
        <f t="shared" si="92"/>
        <v>0</v>
      </c>
      <c r="S266" s="14">
        <f t="shared" si="101"/>
        <v>0</v>
      </c>
      <c r="T266" s="4" t="str">
        <f t="shared" si="102"/>
        <v>A+J=</v>
      </c>
      <c r="U266" s="33">
        <f t="shared" si="103"/>
        <v>45138</v>
      </c>
      <c r="V266" s="3"/>
      <c r="W266" s="151">
        <f>[2]Plan1!$A348</f>
        <v>47239</v>
      </c>
      <c r="Z266" s="1"/>
      <c r="AA266" s="28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3">
        <f t="shared" si="93"/>
        <v>44775</v>
      </c>
      <c r="B267" s="124">
        <f t="shared" ref="B267:B330" ca="1" si="110">IF(A267&lt;=TODAY(),C267+Q267,IF(AND(A267&gt;TODAY(),A267&lt;=$B$1),IF(VLOOKUP(TODAY(),$A$10:$E$5000,4,FALSE)=0,"n.d",C267+Q267),"n.d"))</f>
        <v>15030805.335000001</v>
      </c>
      <c r="C267" s="7">
        <f t="shared" ref="C267:C330" si="111">(C266-S266)</f>
        <v>15000000</v>
      </c>
      <c r="D267" s="96">
        <f t="shared" si="108"/>
        <v>44774</v>
      </c>
      <c r="E267" s="94">
        <f ca="1">IF(D267&lt;$B$1,VLOOKUP(D267,[1]DI!$A$4:$B$15000,2,FALSE),0)</f>
        <v>0.13150000000000001</v>
      </c>
      <c r="F267" s="14">
        <f t="shared" ref="F267:F330" ca="1" si="112">ROUND(((1+E267)^(1/252)),8)</f>
        <v>1.0004903700000001</v>
      </c>
      <c r="G267" s="14">
        <f ca="1">(TRUNC(PRODUCT($F$12:$F266),16))</f>
        <v>1.0949738549837</v>
      </c>
      <c r="H267" s="14">
        <f t="shared" ref="H267:H330" ca="1" si="113">IF(P266&gt;0,G266,H266)</f>
        <v>1.0933646065081599</v>
      </c>
      <c r="I267" s="14">
        <f t="shared" ref="I267:I330" ca="1" si="114">ROUND(G267/H267,8)</f>
        <v>1.0014718300000001</v>
      </c>
      <c r="J267" s="13">
        <f t="shared" si="95"/>
        <v>0.05</v>
      </c>
      <c r="K267" s="33">
        <f t="shared" ref="K267:K330" si="115">IF(P266&gt;0,VLOOKUP(P266,W$12:AG$150,2),K266)</f>
        <v>44770</v>
      </c>
      <c r="L267" s="2">
        <f t="shared" ref="L267:L330" si="116">IF(A267&gt;K267,IF(NETWORKDAYS(K267,A267,$W$160:$W$544)-1=0,1,NETWORKDAYS(K267,A267,$W$160:$W$544)-1),0)</f>
        <v>3</v>
      </c>
      <c r="M267" s="17">
        <f t="shared" ref="M267:M330" si="117">IF(AND(L267=1,L266=1),1,IF(L267&gt;0,IF(L267=L266,L267+1,L267),0))</f>
        <v>3</v>
      </c>
      <c r="N267" s="12">
        <f t="shared" ref="N267:N330" si="118">ROUND((J267+1)^(M267/252),9)</f>
        <v>1.0005810040000001</v>
      </c>
      <c r="O267" s="12">
        <f t="shared" ref="O267:O330" ca="1" si="119">ROUND(I267*N267,9)</f>
        <v>1.002053689</v>
      </c>
      <c r="P267" s="17">
        <f t="shared" ref="P267:P330" si="120">IF(VLOOKUP(A267,X$12:AE$150,8)=VLOOKUP(A266,X$12:AE$150,8),0,VLOOKUP(A267,X$12:AE$150,8))</f>
        <v>0</v>
      </c>
      <c r="Q267" s="14">
        <f t="shared" ref="Q267:Q330" ca="1" si="121">TRUNC(((O267-1)*C267),8)</f>
        <v>30805.334999999999</v>
      </c>
      <c r="R267" s="21">
        <f t="shared" si="92"/>
        <v>0</v>
      </c>
      <c r="S267" s="14">
        <f t="shared" ref="S267:S330" si="122">IF(R267&gt;0,TRUNC(R267*C267,8),0)</f>
        <v>0</v>
      </c>
      <c r="T267" s="4" t="str">
        <f t="shared" ref="T267:T330" si="123">IF(P266&gt;0,VLOOKUP(P266,W$12:AG$150,10),T266)</f>
        <v>A+J=</v>
      </c>
      <c r="U267" s="33">
        <f t="shared" ref="U267:U330" si="124">IF(P266&gt;0,VLOOKUP(P266,W$12:AG$150,11),U266)</f>
        <v>45138</v>
      </c>
      <c r="V267" s="3"/>
      <c r="W267" s="151">
        <f>[2]Plan1!$A349</f>
        <v>47269</v>
      </c>
      <c r="Z267" s="1"/>
      <c r="AA267" s="28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3">
        <f t="shared" si="93"/>
        <v>44776</v>
      </c>
      <c r="B268" s="124">
        <f t="shared" ca="1" si="110"/>
        <v>15041087.82</v>
      </c>
      <c r="C268" s="7">
        <f t="shared" si="111"/>
        <v>15000000</v>
      </c>
      <c r="D268" s="96">
        <f t="shared" si="108"/>
        <v>44775</v>
      </c>
      <c r="E268" s="94">
        <f ca="1">IF(D268&lt;$B$1,VLOOKUP(D268,[1]DI!$A$4:$B$15000,2,FALSE),0)</f>
        <v>0.13150000000000001</v>
      </c>
      <c r="F268" s="14">
        <f t="shared" ca="1" si="112"/>
        <v>1.0004903700000001</v>
      </c>
      <c r="G268" s="14">
        <f ca="1">(TRUNC(PRODUCT($F$12:$F267),16))</f>
        <v>1.0955107973129701</v>
      </c>
      <c r="H268" s="14">
        <f t="shared" ca="1" si="113"/>
        <v>1.0933646065081599</v>
      </c>
      <c r="I268" s="14">
        <f t="shared" ca="1" si="114"/>
        <v>1.00196292</v>
      </c>
      <c r="J268" s="13">
        <f t="shared" si="95"/>
        <v>0.05</v>
      </c>
      <c r="K268" s="33">
        <f t="shared" si="115"/>
        <v>44770</v>
      </c>
      <c r="L268" s="2">
        <f t="shared" si="116"/>
        <v>4</v>
      </c>
      <c r="M268" s="17">
        <f t="shared" si="117"/>
        <v>4</v>
      </c>
      <c r="N268" s="12">
        <f t="shared" si="118"/>
        <v>1.0007747469999999</v>
      </c>
      <c r="O268" s="12">
        <f t="shared" ca="1" si="119"/>
        <v>1.0027391880000001</v>
      </c>
      <c r="P268" s="17">
        <f t="shared" si="120"/>
        <v>0</v>
      </c>
      <c r="Q268" s="14">
        <f t="shared" ca="1" si="121"/>
        <v>41087.82</v>
      </c>
      <c r="R268" s="21">
        <f t="shared" ref="R268:R331" si="125">IF($P268&gt;0,VLOOKUP($P268,$W$12:$AC$150,7),0)</f>
        <v>0</v>
      </c>
      <c r="S268" s="14">
        <f t="shared" si="122"/>
        <v>0</v>
      </c>
      <c r="T268" s="4" t="str">
        <f t="shared" si="123"/>
        <v>A+J=</v>
      </c>
      <c r="U268" s="33">
        <f t="shared" si="124"/>
        <v>45138</v>
      </c>
      <c r="V268" s="3"/>
      <c r="W268" s="151">
        <f>[2]Plan1!$A350</f>
        <v>47368</v>
      </c>
      <c r="Z268" s="1"/>
      <c r="AA268" s="28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3">
        <f t="shared" ref="A269:A332" si="126">WORKDAY($A268,1,$W$166:$W$544)</f>
        <v>44777</v>
      </c>
      <c r="B269" s="124">
        <f t="shared" ca="1" si="110"/>
        <v>15051377.47499999</v>
      </c>
      <c r="C269" s="7">
        <f t="shared" si="111"/>
        <v>15000000</v>
      </c>
      <c r="D269" s="96">
        <f t="shared" si="108"/>
        <v>44776</v>
      </c>
      <c r="E269" s="94">
        <f ca="1">IF(D269&lt;$B$1,VLOOKUP(D269,[1]DI!$A$4:$B$15000,2,FALSE),0)</f>
        <v>0.13150000000000001</v>
      </c>
      <c r="F269" s="14">
        <f t="shared" ca="1" si="112"/>
        <v>1.0004903700000001</v>
      </c>
      <c r="G269" s="14">
        <f ca="1">(TRUNC(PRODUCT($F$12:$F268),16))</f>
        <v>1.09604800294265</v>
      </c>
      <c r="H269" s="14">
        <f t="shared" ca="1" si="113"/>
        <v>1.0933646065081599</v>
      </c>
      <c r="I269" s="14">
        <f t="shared" ca="1" si="114"/>
        <v>1.0024542599999999</v>
      </c>
      <c r="J269" s="13">
        <f t="shared" ref="J269:J332" si="127">J268</f>
        <v>0.05</v>
      </c>
      <c r="K269" s="33">
        <f t="shared" si="115"/>
        <v>44770</v>
      </c>
      <c r="L269" s="2">
        <f t="shared" si="116"/>
        <v>5</v>
      </c>
      <c r="M269" s="17">
        <f t="shared" si="117"/>
        <v>5</v>
      </c>
      <c r="N269" s="12">
        <f t="shared" si="118"/>
        <v>1.000968528</v>
      </c>
      <c r="O269" s="12">
        <f t="shared" ca="1" si="119"/>
        <v>1.0034251649999999</v>
      </c>
      <c r="P269" s="17">
        <f t="shared" si="120"/>
        <v>0</v>
      </c>
      <c r="Q269" s="14">
        <f t="shared" ca="1" si="121"/>
        <v>51377.474999990001</v>
      </c>
      <c r="R269" s="21">
        <f t="shared" si="125"/>
        <v>0</v>
      </c>
      <c r="S269" s="14">
        <f t="shared" si="122"/>
        <v>0</v>
      </c>
      <c r="T269" s="4" t="str">
        <f t="shared" si="123"/>
        <v>A+J=</v>
      </c>
      <c r="U269" s="33">
        <f t="shared" si="124"/>
        <v>45138</v>
      </c>
      <c r="V269" s="3"/>
      <c r="W269" s="151">
        <f>[2]Plan1!$A351</f>
        <v>47403</v>
      </c>
      <c r="Z269" s="1"/>
      <c r="AA269" s="28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3">
        <f t="shared" si="126"/>
        <v>44778</v>
      </c>
      <c r="B270" s="124">
        <f t="shared" ca="1" si="110"/>
        <v>15061674</v>
      </c>
      <c r="C270" s="7">
        <f t="shared" si="111"/>
        <v>15000000</v>
      </c>
      <c r="D270" s="96">
        <f t="shared" si="108"/>
        <v>44777</v>
      </c>
      <c r="E270" s="94">
        <f ca="1">IF(D270&lt;$B$1,VLOOKUP(D270,[1]DI!$A$4:$B$15000,2,FALSE),0)</f>
        <v>0.13650000000000001</v>
      </c>
      <c r="F270" s="14">
        <f t="shared" ca="1" si="112"/>
        <v>1.00050788</v>
      </c>
      <c r="G270" s="14">
        <f ca="1">(TRUNC(PRODUCT($F$12:$F269),16))</f>
        <v>1.09658547200185</v>
      </c>
      <c r="H270" s="14">
        <f t="shared" ca="1" si="113"/>
        <v>1.0933646065081599</v>
      </c>
      <c r="I270" s="14">
        <f t="shared" ca="1" si="114"/>
        <v>1.00294583</v>
      </c>
      <c r="J270" s="13">
        <f t="shared" si="127"/>
        <v>0.05</v>
      </c>
      <c r="K270" s="33">
        <f t="shared" si="115"/>
        <v>44770</v>
      </c>
      <c r="L270" s="2">
        <f t="shared" si="116"/>
        <v>6</v>
      </c>
      <c r="M270" s="17">
        <f t="shared" si="117"/>
        <v>6</v>
      </c>
      <c r="N270" s="12">
        <f t="shared" si="118"/>
        <v>1.0011623460000001</v>
      </c>
      <c r="O270" s="12">
        <f t="shared" ca="1" si="119"/>
        <v>1.0041116000000001</v>
      </c>
      <c r="P270" s="17">
        <f t="shared" si="120"/>
        <v>0</v>
      </c>
      <c r="Q270" s="14">
        <f t="shared" ca="1" si="121"/>
        <v>61674</v>
      </c>
      <c r="R270" s="21">
        <f t="shared" si="125"/>
        <v>0</v>
      </c>
      <c r="S270" s="14">
        <f t="shared" si="122"/>
        <v>0</v>
      </c>
      <c r="T270" s="4" t="str">
        <f t="shared" si="123"/>
        <v>A+J=</v>
      </c>
      <c r="U270" s="33">
        <f t="shared" si="124"/>
        <v>45138</v>
      </c>
      <c r="V270" s="3"/>
      <c r="W270" s="151">
        <f>[2]Plan1!$A352</f>
        <v>47424</v>
      </c>
      <c r="Z270" s="1"/>
      <c r="AA270" s="28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3">
        <f t="shared" si="126"/>
        <v>44781</v>
      </c>
      <c r="B271" s="124">
        <f t="shared" ca="1" si="110"/>
        <v>15072241.454999991</v>
      </c>
      <c r="C271" s="7">
        <f t="shared" si="111"/>
        <v>15000000</v>
      </c>
      <c r="D271" s="96">
        <f t="shared" ref="D271:D334" si="128">WORKDAY($A271,-1,$W$160:$W$544)</f>
        <v>44778</v>
      </c>
      <c r="E271" s="94">
        <f ca="1">IF(D271&lt;$B$1,VLOOKUP(D271,[1]DI!$A$4:$B$15000,2,FALSE),0)</f>
        <v>0.13650000000000001</v>
      </c>
      <c r="F271" s="14">
        <f t="shared" ca="1" si="112"/>
        <v>1.00050788</v>
      </c>
      <c r="G271" s="14">
        <f ca="1">(TRUNC(PRODUCT($F$12:$F270),16))</f>
        <v>1.0971424058313699</v>
      </c>
      <c r="H271" s="14">
        <f t="shared" ca="1" si="113"/>
        <v>1.0933646065081599</v>
      </c>
      <c r="I271" s="14">
        <f t="shared" ca="1" si="114"/>
        <v>1.00345521</v>
      </c>
      <c r="J271" s="13">
        <f t="shared" si="127"/>
        <v>0.05</v>
      </c>
      <c r="K271" s="33">
        <f t="shared" si="115"/>
        <v>44770</v>
      </c>
      <c r="L271" s="2">
        <f t="shared" si="116"/>
        <v>7</v>
      </c>
      <c r="M271" s="17">
        <f t="shared" si="117"/>
        <v>7</v>
      </c>
      <c r="N271" s="12">
        <f t="shared" si="118"/>
        <v>1.0013562009999999</v>
      </c>
      <c r="O271" s="12">
        <f t="shared" ca="1" si="119"/>
        <v>1.004816097</v>
      </c>
      <c r="P271" s="17">
        <f t="shared" si="120"/>
        <v>0</v>
      </c>
      <c r="Q271" s="14">
        <f t="shared" ca="1" si="121"/>
        <v>72241.454999990005</v>
      </c>
      <c r="R271" s="21">
        <f t="shared" si="125"/>
        <v>0</v>
      </c>
      <c r="S271" s="14">
        <f t="shared" si="122"/>
        <v>0</v>
      </c>
      <c r="T271" s="4" t="str">
        <f t="shared" si="123"/>
        <v>A+J=</v>
      </c>
      <c r="U271" s="33">
        <f t="shared" si="124"/>
        <v>45138</v>
      </c>
      <c r="V271" s="3"/>
      <c r="W271" s="151">
        <f>[2]Plan1!$A353</f>
        <v>47437</v>
      </c>
      <c r="Z271" s="1"/>
      <c r="AA271" s="28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3">
        <f t="shared" si="126"/>
        <v>44782</v>
      </c>
      <c r="B272" s="124">
        <f t="shared" ca="1" si="110"/>
        <v>15082816.199999999</v>
      </c>
      <c r="C272" s="7">
        <f t="shared" si="111"/>
        <v>15000000</v>
      </c>
      <c r="D272" s="96">
        <f t="shared" si="128"/>
        <v>44781</v>
      </c>
      <c r="E272" s="94">
        <f ca="1">IF(D272&lt;$B$1,VLOOKUP(D272,[1]DI!$A$4:$B$15000,2,FALSE),0)</f>
        <v>0.13650000000000001</v>
      </c>
      <c r="F272" s="14">
        <f t="shared" ca="1" si="112"/>
        <v>1.00050788</v>
      </c>
      <c r="G272" s="14">
        <f ca="1">(TRUNC(PRODUCT($F$12:$F271),16))</f>
        <v>1.0976996225164499</v>
      </c>
      <c r="H272" s="14">
        <f t="shared" ca="1" si="113"/>
        <v>1.0933646065081599</v>
      </c>
      <c r="I272" s="14">
        <f t="shared" ca="1" si="114"/>
        <v>1.0039648400000001</v>
      </c>
      <c r="J272" s="13">
        <f t="shared" si="127"/>
        <v>0.05</v>
      </c>
      <c r="K272" s="33">
        <f t="shared" si="115"/>
        <v>44770</v>
      </c>
      <c r="L272" s="2">
        <f t="shared" si="116"/>
        <v>8</v>
      </c>
      <c r="M272" s="17">
        <f t="shared" si="117"/>
        <v>8</v>
      </c>
      <c r="N272" s="12">
        <f t="shared" si="118"/>
        <v>1.0015500939999999</v>
      </c>
      <c r="O272" s="12">
        <f t="shared" ca="1" si="119"/>
        <v>1.0055210800000001</v>
      </c>
      <c r="P272" s="17">
        <f t="shared" si="120"/>
        <v>0</v>
      </c>
      <c r="Q272" s="14">
        <f t="shared" ca="1" si="121"/>
        <v>82816.2</v>
      </c>
      <c r="R272" s="21">
        <f t="shared" si="125"/>
        <v>0</v>
      </c>
      <c r="S272" s="14">
        <f t="shared" si="122"/>
        <v>0</v>
      </c>
      <c r="T272" s="4" t="str">
        <f t="shared" si="123"/>
        <v>A+J=</v>
      </c>
      <c r="U272" s="33">
        <f t="shared" si="124"/>
        <v>45138</v>
      </c>
      <c r="V272" s="3"/>
      <c r="W272" s="151">
        <f>[2]Plan1!$A354</f>
        <v>47442</v>
      </c>
      <c r="Z272" s="1"/>
      <c r="AA272" s="28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3">
        <f t="shared" si="126"/>
        <v>44783</v>
      </c>
      <c r="B273" s="124">
        <f t="shared" ca="1" si="110"/>
        <v>15093398.38499999</v>
      </c>
      <c r="C273" s="7">
        <f t="shared" si="111"/>
        <v>15000000</v>
      </c>
      <c r="D273" s="96">
        <f t="shared" si="128"/>
        <v>44782</v>
      </c>
      <c r="E273" s="94">
        <f ca="1">IF(D273&lt;$B$1,VLOOKUP(D273,[1]DI!$A$4:$B$15000,2,FALSE),0)</f>
        <v>0.13650000000000001</v>
      </c>
      <c r="F273" s="14">
        <f t="shared" ca="1" si="112"/>
        <v>1.00050788</v>
      </c>
      <c r="G273" s="14">
        <f ca="1">(TRUNC(PRODUCT($F$12:$F272),16))</f>
        <v>1.09825712220073</v>
      </c>
      <c r="H273" s="14">
        <f t="shared" ca="1" si="113"/>
        <v>1.0933646065081599</v>
      </c>
      <c r="I273" s="14">
        <f t="shared" ca="1" si="114"/>
        <v>1.0044747300000001</v>
      </c>
      <c r="J273" s="13">
        <f t="shared" si="127"/>
        <v>0.05</v>
      </c>
      <c r="K273" s="33">
        <f t="shared" si="115"/>
        <v>44770</v>
      </c>
      <c r="L273" s="2">
        <f t="shared" si="116"/>
        <v>9</v>
      </c>
      <c r="M273" s="17">
        <f t="shared" si="117"/>
        <v>9</v>
      </c>
      <c r="N273" s="12">
        <f t="shared" si="118"/>
        <v>1.001744025</v>
      </c>
      <c r="O273" s="12">
        <f t="shared" ca="1" si="119"/>
        <v>1.0062265589999999</v>
      </c>
      <c r="P273" s="17">
        <f t="shared" si="120"/>
        <v>0</v>
      </c>
      <c r="Q273" s="14">
        <f t="shared" ca="1" si="121"/>
        <v>93398.384999989998</v>
      </c>
      <c r="R273" s="21">
        <f t="shared" si="125"/>
        <v>0</v>
      </c>
      <c r="S273" s="14">
        <f t="shared" si="122"/>
        <v>0</v>
      </c>
      <c r="T273" s="4" t="str">
        <f t="shared" si="123"/>
        <v>A+J=</v>
      </c>
      <c r="U273" s="33">
        <f t="shared" si="124"/>
        <v>45138</v>
      </c>
      <c r="V273" s="3"/>
      <c r="W273" s="151">
        <f>[2]Plan1!$A355</f>
        <v>47477</v>
      </c>
      <c r="Z273" s="1"/>
      <c r="AA273" s="28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3">
        <f t="shared" si="126"/>
        <v>44784</v>
      </c>
      <c r="B274" s="124">
        <f t="shared" ca="1" si="110"/>
        <v>15103988.16</v>
      </c>
      <c r="C274" s="7">
        <f t="shared" si="111"/>
        <v>15000000</v>
      </c>
      <c r="D274" s="96">
        <f t="shared" si="128"/>
        <v>44783</v>
      </c>
      <c r="E274" s="94">
        <f ca="1">IF(D274&lt;$B$1,VLOOKUP(D274,[1]DI!$A$4:$B$15000,2,FALSE),0)</f>
        <v>0.13650000000000001</v>
      </c>
      <c r="F274" s="14">
        <f t="shared" ca="1" si="112"/>
        <v>1.00050788</v>
      </c>
      <c r="G274" s="14">
        <f ca="1">(TRUNC(PRODUCT($F$12:$F273),16))</f>
        <v>1.0988149050279501</v>
      </c>
      <c r="H274" s="14">
        <f t="shared" ca="1" si="113"/>
        <v>1.0933646065081599</v>
      </c>
      <c r="I274" s="14">
        <f t="shared" ca="1" si="114"/>
        <v>1.00498489</v>
      </c>
      <c r="J274" s="13">
        <f t="shared" si="127"/>
        <v>0.05</v>
      </c>
      <c r="K274" s="33">
        <f t="shared" si="115"/>
        <v>44770</v>
      </c>
      <c r="L274" s="2">
        <f t="shared" si="116"/>
        <v>10</v>
      </c>
      <c r="M274" s="17">
        <f t="shared" si="117"/>
        <v>10</v>
      </c>
      <c r="N274" s="12">
        <f t="shared" si="118"/>
        <v>1.0019379930000001</v>
      </c>
      <c r="O274" s="12">
        <f t="shared" ca="1" si="119"/>
        <v>1.0069325440000001</v>
      </c>
      <c r="P274" s="17">
        <f t="shared" si="120"/>
        <v>0</v>
      </c>
      <c r="Q274" s="14">
        <f t="shared" ca="1" si="121"/>
        <v>103988.16</v>
      </c>
      <c r="R274" s="21">
        <f t="shared" si="125"/>
        <v>0</v>
      </c>
      <c r="S274" s="14">
        <f t="shared" si="122"/>
        <v>0</v>
      </c>
      <c r="T274" s="4" t="str">
        <f t="shared" si="123"/>
        <v>A+J=</v>
      </c>
      <c r="U274" s="33">
        <f t="shared" si="124"/>
        <v>45138</v>
      </c>
      <c r="V274" s="3"/>
      <c r="W274" s="151">
        <f>[2]Plan1!$A356</f>
        <v>47484</v>
      </c>
      <c r="Z274" s="1"/>
      <c r="AA274" s="28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3">
        <f t="shared" si="126"/>
        <v>44785</v>
      </c>
      <c r="B275" s="124">
        <f t="shared" ca="1" si="110"/>
        <v>15114585.225</v>
      </c>
      <c r="C275" s="7">
        <f t="shared" si="111"/>
        <v>15000000</v>
      </c>
      <c r="D275" s="96">
        <f t="shared" si="128"/>
        <v>44784</v>
      </c>
      <c r="E275" s="94">
        <f ca="1">IF(D275&lt;$B$1,VLOOKUP(D275,[1]DI!$A$4:$B$15000,2,FALSE),0)</f>
        <v>0.13650000000000001</v>
      </c>
      <c r="F275" s="14">
        <f t="shared" ca="1" si="112"/>
        <v>1.00050788</v>
      </c>
      <c r="G275" s="14">
        <f ca="1">(TRUNC(PRODUCT($F$12:$F274),16))</f>
        <v>1.09937297114192</v>
      </c>
      <c r="H275" s="14">
        <f t="shared" ca="1" si="113"/>
        <v>1.0933646065081599</v>
      </c>
      <c r="I275" s="14">
        <f t="shared" ca="1" si="114"/>
        <v>1.0054953</v>
      </c>
      <c r="J275" s="13">
        <f t="shared" si="127"/>
        <v>0.05</v>
      </c>
      <c r="K275" s="33">
        <f t="shared" si="115"/>
        <v>44770</v>
      </c>
      <c r="L275" s="2">
        <f t="shared" si="116"/>
        <v>11</v>
      </c>
      <c r="M275" s="17">
        <f t="shared" si="117"/>
        <v>11</v>
      </c>
      <c r="N275" s="12">
        <f t="shared" si="118"/>
        <v>1.0021319989999999</v>
      </c>
      <c r="O275" s="12">
        <f t="shared" ca="1" si="119"/>
        <v>1.0076390150000001</v>
      </c>
      <c r="P275" s="17">
        <f t="shared" si="120"/>
        <v>0</v>
      </c>
      <c r="Q275" s="14">
        <f t="shared" ca="1" si="121"/>
        <v>114585.22500000001</v>
      </c>
      <c r="R275" s="21">
        <f t="shared" si="125"/>
        <v>0</v>
      </c>
      <c r="S275" s="14">
        <f t="shared" si="122"/>
        <v>0</v>
      </c>
      <c r="T275" s="4" t="str">
        <f t="shared" si="123"/>
        <v>A+J=</v>
      </c>
      <c r="U275" s="33">
        <f t="shared" si="124"/>
        <v>45138</v>
      </c>
      <c r="V275" s="3"/>
      <c r="W275" s="151">
        <f>[2]Plan1!$A357</f>
        <v>47546</v>
      </c>
      <c r="Z275" s="1"/>
      <c r="AA275" s="28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3">
        <f t="shared" si="126"/>
        <v>44788</v>
      </c>
      <c r="B276" s="124">
        <f t="shared" ca="1" si="110"/>
        <v>15125189.73</v>
      </c>
      <c r="C276" s="7">
        <f t="shared" si="111"/>
        <v>15000000</v>
      </c>
      <c r="D276" s="96">
        <f t="shared" si="128"/>
        <v>44785</v>
      </c>
      <c r="E276" s="94">
        <f ca="1">IF(D276&lt;$B$1,VLOOKUP(D276,[1]DI!$A$4:$B$15000,2,FALSE),0)</f>
        <v>0.13650000000000001</v>
      </c>
      <c r="F276" s="14">
        <f t="shared" ca="1" si="112"/>
        <v>1.00050788</v>
      </c>
      <c r="G276" s="14">
        <f ca="1">(TRUNC(PRODUCT($F$12:$F275),16))</f>
        <v>1.0999313206865</v>
      </c>
      <c r="H276" s="14">
        <f t="shared" ca="1" si="113"/>
        <v>1.0933646065081599</v>
      </c>
      <c r="I276" s="14">
        <f t="shared" ca="1" si="114"/>
        <v>1.0060059699999999</v>
      </c>
      <c r="J276" s="13">
        <f t="shared" si="127"/>
        <v>0.05</v>
      </c>
      <c r="K276" s="33">
        <f t="shared" si="115"/>
        <v>44770</v>
      </c>
      <c r="L276" s="2">
        <f t="shared" si="116"/>
        <v>12</v>
      </c>
      <c r="M276" s="17">
        <f t="shared" si="117"/>
        <v>12</v>
      </c>
      <c r="N276" s="12">
        <f t="shared" si="118"/>
        <v>1.002326042</v>
      </c>
      <c r="O276" s="12">
        <f t="shared" ca="1" si="119"/>
        <v>1.008345982</v>
      </c>
      <c r="P276" s="17">
        <f t="shared" si="120"/>
        <v>0</v>
      </c>
      <c r="Q276" s="14">
        <f t="shared" ca="1" si="121"/>
        <v>125189.73</v>
      </c>
      <c r="R276" s="21">
        <f t="shared" si="125"/>
        <v>0</v>
      </c>
      <c r="S276" s="14">
        <f t="shared" si="122"/>
        <v>0</v>
      </c>
      <c r="T276" s="4" t="str">
        <f t="shared" si="123"/>
        <v>A+J=</v>
      </c>
      <c r="U276" s="33">
        <f t="shared" si="124"/>
        <v>45138</v>
      </c>
      <c r="V276" s="3"/>
      <c r="W276" s="151">
        <f>[2]Plan1!$A358</f>
        <v>47547</v>
      </c>
      <c r="Z276" s="1"/>
      <c r="AA276" s="28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3">
        <f t="shared" si="126"/>
        <v>44789</v>
      </c>
      <c r="B277" s="124">
        <f t="shared" ca="1" si="110"/>
        <v>15135801.689999999</v>
      </c>
      <c r="C277" s="7">
        <f t="shared" si="111"/>
        <v>15000000</v>
      </c>
      <c r="D277" s="96">
        <f t="shared" si="128"/>
        <v>44788</v>
      </c>
      <c r="E277" s="94">
        <f ca="1">IF(D277&lt;$B$1,VLOOKUP(D277,[1]DI!$A$4:$B$15000,2,FALSE),0)</f>
        <v>0.13650000000000001</v>
      </c>
      <c r="F277" s="14">
        <f t="shared" ca="1" si="112"/>
        <v>1.00050788</v>
      </c>
      <c r="G277" s="14">
        <f ca="1">(TRUNC(PRODUCT($F$12:$F276),16))</f>
        <v>1.1004899538056501</v>
      </c>
      <c r="H277" s="14">
        <f t="shared" ca="1" si="113"/>
        <v>1.0933646065081599</v>
      </c>
      <c r="I277" s="14">
        <f t="shared" ca="1" si="114"/>
        <v>1.0065169</v>
      </c>
      <c r="J277" s="13">
        <f t="shared" si="127"/>
        <v>0.05</v>
      </c>
      <c r="K277" s="33">
        <f t="shared" si="115"/>
        <v>44770</v>
      </c>
      <c r="L277" s="2">
        <f t="shared" si="116"/>
        <v>13</v>
      </c>
      <c r="M277" s="17">
        <f t="shared" si="117"/>
        <v>13</v>
      </c>
      <c r="N277" s="12">
        <f t="shared" si="118"/>
        <v>1.002520123</v>
      </c>
      <c r="O277" s="12">
        <f t="shared" ca="1" si="119"/>
        <v>1.009053446</v>
      </c>
      <c r="P277" s="17">
        <f t="shared" si="120"/>
        <v>0</v>
      </c>
      <c r="Q277" s="14">
        <f t="shared" ca="1" si="121"/>
        <v>135801.69</v>
      </c>
      <c r="R277" s="21">
        <f t="shared" si="125"/>
        <v>0</v>
      </c>
      <c r="S277" s="14">
        <f t="shared" si="122"/>
        <v>0</v>
      </c>
      <c r="T277" s="4" t="str">
        <f t="shared" si="123"/>
        <v>A+J=</v>
      </c>
      <c r="U277" s="33">
        <f t="shared" si="124"/>
        <v>45138</v>
      </c>
      <c r="V277" s="3"/>
      <c r="W277" s="151">
        <f>[2]Plan1!$A359</f>
        <v>47592</v>
      </c>
      <c r="Z277" s="1"/>
      <c r="AA277" s="3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3">
        <f t="shared" si="126"/>
        <v>44790</v>
      </c>
      <c r="B278" s="124">
        <f t="shared" ca="1" si="110"/>
        <v>15146421.11999999</v>
      </c>
      <c r="C278" s="7">
        <f t="shared" si="111"/>
        <v>15000000</v>
      </c>
      <c r="D278" s="96">
        <f t="shared" si="128"/>
        <v>44789</v>
      </c>
      <c r="E278" s="94">
        <f ca="1">IF(D278&lt;$B$1,VLOOKUP(D278,[1]DI!$A$4:$B$15000,2,FALSE),0)</f>
        <v>0.13650000000000001</v>
      </c>
      <c r="F278" s="14">
        <f t="shared" ca="1" si="112"/>
        <v>1.00050788</v>
      </c>
      <c r="G278" s="14">
        <f ca="1">(TRUNC(PRODUCT($F$12:$F277),16))</f>
        <v>1.1010488706433901</v>
      </c>
      <c r="H278" s="14">
        <f t="shared" ca="1" si="113"/>
        <v>1.0933646065081599</v>
      </c>
      <c r="I278" s="14">
        <f t="shared" ca="1" si="114"/>
        <v>1.0070280899999999</v>
      </c>
      <c r="J278" s="13">
        <f t="shared" si="127"/>
        <v>0.05</v>
      </c>
      <c r="K278" s="33">
        <f t="shared" si="115"/>
        <v>44770</v>
      </c>
      <c r="L278" s="2">
        <f t="shared" si="116"/>
        <v>14</v>
      </c>
      <c r="M278" s="17">
        <f t="shared" si="117"/>
        <v>14</v>
      </c>
      <c r="N278" s="12">
        <f t="shared" si="118"/>
        <v>1.0027142419999999</v>
      </c>
      <c r="O278" s="12">
        <f t="shared" ca="1" si="119"/>
        <v>1.0097614079999999</v>
      </c>
      <c r="P278" s="17">
        <f t="shared" si="120"/>
        <v>0</v>
      </c>
      <c r="Q278" s="14">
        <f t="shared" ca="1" si="121"/>
        <v>146421.11999999001</v>
      </c>
      <c r="R278" s="21">
        <f t="shared" si="125"/>
        <v>0</v>
      </c>
      <c r="S278" s="14">
        <f t="shared" si="122"/>
        <v>0</v>
      </c>
      <c r="T278" s="4" t="str">
        <f t="shared" si="123"/>
        <v>A+J=</v>
      </c>
      <c r="U278" s="33">
        <f t="shared" si="124"/>
        <v>45138</v>
      </c>
      <c r="V278" s="3"/>
      <c r="W278" s="151">
        <f>[2]Plan1!$A360</f>
        <v>47594</v>
      </c>
      <c r="Z278" s="1"/>
      <c r="AA278" s="3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3">
        <f t="shared" si="126"/>
        <v>44791</v>
      </c>
      <c r="B279" s="124">
        <f t="shared" ca="1" si="110"/>
        <v>15157047.99</v>
      </c>
      <c r="C279" s="7">
        <f t="shared" si="111"/>
        <v>15000000</v>
      </c>
      <c r="D279" s="96">
        <f t="shared" si="128"/>
        <v>44790</v>
      </c>
      <c r="E279" s="94">
        <f ca="1">IF(D279&lt;$B$1,VLOOKUP(D279,[1]DI!$A$4:$B$15000,2,FALSE),0)</f>
        <v>0.13650000000000001</v>
      </c>
      <c r="F279" s="14">
        <f t="shared" ca="1" si="112"/>
        <v>1.00050788</v>
      </c>
      <c r="G279" s="14">
        <f ca="1">(TRUNC(PRODUCT($F$12:$F278),16))</f>
        <v>1.1016080713438099</v>
      </c>
      <c r="H279" s="14">
        <f t="shared" ca="1" si="113"/>
        <v>1.0933646065081599</v>
      </c>
      <c r="I279" s="14">
        <f t="shared" ca="1" si="114"/>
        <v>1.00753954</v>
      </c>
      <c r="J279" s="13">
        <f t="shared" si="127"/>
        <v>0.05</v>
      </c>
      <c r="K279" s="33">
        <f t="shared" si="115"/>
        <v>44770</v>
      </c>
      <c r="L279" s="2">
        <f t="shared" si="116"/>
        <v>15</v>
      </c>
      <c r="M279" s="17">
        <f t="shared" si="117"/>
        <v>15</v>
      </c>
      <c r="N279" s="12">
        <f t="shared" si="118"/>
        <v>1.002908398</v>
      </c>
      <c r="O279" s="12">
        <f t="shared" ca="1" si="119"/>
        <v>1.010469866</v>
      </c>
      <c r="P279" s="17">
        <f t="shared" si="120"/>
        <v>0</v>
      </c>
      <c r="Q279" s="14">
        <f t="shared" ca="1" si="121"/>
        <v>157047.99</v>
      </c>
      <c r="R279" s="21">
        <f t="shared" si="125"/>
        <v>0</v>
      </c>
      <c r="S279" s="14">
        <f t="shared" si="122"/>
        <v>0</v>
      </c>
      <c r="T279" s="4" t="str">
        <f t="shared" si="123"/>
        <v>A+J=</v>
      </c>
      <c r="U279" s="33">
        <f t="shared" si="124"/>
        <v>45138</v>
      </c>
      <c r="V279" s="3"/>
      <c r="W279" s="151">
        <f>[2]Plan1!$A361</f>
        <v>47604</v>
      </c>
      <c r="Z279" s="1"/>
      <c r="AA279" s="3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3">
        <f t="shared" si="126"/>
        <v>44792</v>
      </c>
      <c r="B280" s="124">
        <f t="shared" ca="1" si="110"/>
        <v>15167682.31499999</v>
      </c>
      <c r="C280" s="7">
        <f t="shared" si="111"/>
        <v>15000000</v>
      </c>
      <c r="D280" s="96">
        <f t="shared" si="128"/>
        <v>44791</v>
      </c>
      <c r="E280" s="94">
        <f ca="1">IF(D280&lt;$B$1,VLOOKUP(D280,[1]DI!$A$4:$B$15000,2,FALSE),0)</f>
        <v>0.13650000000000001</v>
      </c>
      <c r="F280" s="14">
        <f t="shared" ca="1" si="112"/>
        <v>1.00050788</v>
      </c>
      <c r="G280" s="14">
        <f ca="1">(TRUNC(PRODUCT($F$12:$F279),16))</f>
        <v>1.10216755605109</v>
      </c>
      <c r="H280" s="14">
        <f t="shared" ca="1" si="113"/>
        <v>1.0933646065081599</v>
      </c>
      <c r="I280" s="14">
        <f t="shared" ca="1" si="114"/>
        <v>1.0080512500000001</v>
      </c>
      <c r="J280" s="13">
        <f t="shared" si="127"/>
        <v>0.05</v>
      </c>
      <c r="K280" s="33">
        <f t="shared" si="115"/>
        <v>44770</v>
      </c>
      <c r="L280" s="2">
        <f t="shared" si="116"/>
        <v>16</v>
      </c>
      <c r="M280" s="17">
        <f t="shared" si="117"/>
        <v>16</v>
      </c>
      <c r="N280" s="12">
        <f t="shared" si="118"/>
        <v>1.003102591</v>
      </c>
      <c r="O280" s="12">
        <f t="shared" ca="1" si="119"/>
        <v>1.0111788209999999</v>
      </c>
      <c r="P280" s="17">
        <f t="shared" si="120"/>
        <v>0</v>
      </c>
      <c r="Q280" s="14">
        <f t="shared" ca="1" si="121"/>
        <v>167682.31499998999</v>
      </c>
      <c r="R280" s="21">
        <f t="shared" si="125"/>
        <v>0</v>
      </c>
      <c r="S280" s="14">
        <f t="shared" si="122"/>
        <v>0</v>
      </c>
      <c r="T280" s="4" t="str">
        <f t="shared" si="123"/>
        <v>A+J=</v>
      </c>
      <c r="U280" s="33">
        <f t="shared" si="124"/>
        <v>45138</v>
      </c>
      <c r="V280" s="3"/>
      <c r="W280" s="151">
        <f>[2]Plan1!$A362</f>
        <v>47654</v>
      </c>
      <c r="Z280" s="1"/>
      <c r="AA280" s="3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3">
        <f t="shared" si="126"/>
        <v>44795</v>
      </c>
      <c r="B281" s="124">
        <f t="shared" ca="1" si="110"/>
        <v>15178324.10999999</v>
      </c>
      <c r="C281" s="7">
        <f t="shared" si="111"/>
        <v>15000000</v>
      </c>
      <c r="D281" s="96">
        <f t="shared" si="128"/>
        <v>44792</v>
      </c>
      <c r="E281" s="94">
        <f ca="1">IF(D281&lt;$B$1,VLOOKUP(D281,[1]DI!$A$4:$B$15000,2,FALSE),0)</f>
        <v>0.13650000000000001</v>
      </c>
      <c r="F281" s="14">
        <f t="shared" ca="1" si="112"/>
        <v>1.00050788</v>
      </c>
      <c r="G281" s="14">
        <f ca="1">(TRUNC(PRODUCT($F$12:$F280),16))</f>
        <v>1.10272732490946</v>
      </c>
      <c r="H281" s="14">
        <f t="shared" ca="1" si="113"/>
        <v>1.0933646065081599</v>
      </c>
      <c r="I281" s="14">
        <f t="shared" ca="1" si="114"/>
        <v>1.0085632200000001</v>
      </c>
      <c r="J281" s="13">
        <f t="shared" si="127"/>
        <v>0.05</v>
      </c>
      <c r="K281" s="33">
        <f t="shared" si="115"/>
        <v>44770</v>
      </c>
      <c r="L281" s="2">
        <f t="shared" si="116"/>
        <v>17</v>
      </c>
      <c r="M281" s="17">
        <f t="shared" si="117"/>
        <v>17</v>
      </c>
      <c r="N281" s="12">
        <f t="shared" si="118"/>
        <v>1.0032968229999999</v>
      </c>
      <c r="O281" s="12">
        <f t="shared" ca="1" si="119"/>
        <v>1.0118882739999999</v>
      </c>
      <c r="P281" s="17">
        <f t="shared" si="120"/>
        <v>0</v>
      </c>
      <c r="Q281" s="14">
        <f t="shared" ca="1" si="121"/>
        <v>178324.10999999</v>
      </c>
      <c r="R281" s="21">
        <f t="shared" si="125"/>
        <v>0</v>
      </c>
      <c r="S281" s="14">
        <f t="shared" si="122"/>
        <v>0</v>
      </c>
      <c r="T281" s="4" t="str">
        <f t="shared" si="123"/>
        <v>A+J=</v>
      </c>
      <c r="U281" s="33">
        <f t="shared" si="124"/>
        <v>45138</v>
      </c>
      <c r="V281" s="3"/>
      <c r="W281" s="151">
        <f>[2]Plan1!$A363</f>
        <v>47733</v>
      </c>
      <c r="Z281" s="1"/>
      <c r="AA281" s="3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3">
        <f t="shared" si="126"/>
        <v>44796</v>
      </c>
      <c r="B282" s="124">
        <f t="shared" ca="1" si="110"/>
        <v>15188973.359999999</v>
      </c>
      <c r="C282" s="7">
        <f t="shared" si="111"/>
        <v>15000000</v>
      </c>
      <c r="D282" s="96">
        <f t="shared" si="128"/>
        <v>44795</v>
      </c>
      <c r="E282" s="94">
        <f ca="1">IF(D282&lt;$B$1,VLOOKUP(D282,[1]DI!$A$4:$B$15000,2,FALSE),0)</f>
        <v>0.13650000000000001</v>
      </c>
      <c r="F282" s="14">
        <f t="shared" ca="1" si="112"/>
        <v>1.00050788</v>
      </c>
      <c r="G282" s="14">
        <f ca="1">(TRUNC(PRODUCT($F$12:$F281),16))</f>
        <v>1.10328737806323</v>
      </c>
      <c r="H282" s="14">
        <f t="shared" ca="1" si="113"/>
        <v>1.0933646065081599</v>
      </c>
      <c r="I282" s="14">
        <f t="shared" ca="1" si="114"/>
        <v>1.0090754500000001</v>
      </c>
      <c r="J282" s="13">
        <f t="shared" si="127"/>
        <v>0.05</v>
      </c>
      <c r="K282" s="33">
        <f t="shared" si="115"/>
        <v>44770</v>
      </c>
      <c r="L282" s="2">
        <f t="shared" si="116"/>
        <v>18</v>
      </c>
      <c r="M282" s="17">
        <f t="shared" si="117"/>
        <v>18</v>
      </c>
      <c r="N282" s="12">
        <f t="shared" si="118"/>
        <v>1.0034910909999999</v>
      </c>
      <c r="O282" s="12">
        <f t="shared" ca="1" si="119"/>
        <v>1.012598224</v>
      </c>
      <c r="P282" s="17">
        <f t="shared" si="120"/>
        <v>0</v>
      </c>
      <c r="Q282" s="14">
        <f t="shared" ca="1" si="121"/>
        <v>188973.36</v>
      </c>
      <c r="R282" s="21">
        <f t="shared" si="125"/>
        <v>0</v>
      </c>
      <c r="S282" s="14">
        <f t="shared" si="122"/>
        <v>0</v>
      </c>
      <c r="T282" s="4" t="str">
        <f t="shared" si="123"/>
        <v>A+J=</v>
      </c>
      <c r="U282" s="33">
        <f t="shared" si="124"/>
        <v>45138</v>
      </c>
      <c r="V282" s="3"/>
      <c r="W282" s="151">
        <f>[2]Plan1!$A364</f>
        <v>47768</v>
      </c>
      <c r="Z282" s="1"/>
      <c r="AA282" s="3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3">
        <f t="shared" si="126"/>
        <v>44797</v>
      </c>
      <c r="B283" s="124">
        <f t="shared" ca="1" si="110"/>
        <v>15199630.095000001</v>
      </c>
      <c r="C283" s="7">
        <f t="shared" si="111"/>
        <v>15000000</v>
      </c>
      <c r="D283" s="96">
        <f t="shared" si="128"/>
        <v>44796</v>
      </c>
      <c r="E283" s="94">
        <f ca="1">IF(D283&lt;$B$1,VLOOKUP(D283,[1]DI!$A$4:$B$15000,2,FALSE),0)</f>
        <v>0.13650000000000001</v>
      </c>
      <c r="F283" s="14">
        <f t="shared" ca="1" si="112"/>
        <v>1.00050788</v>
      </c>
      <c r="G283" s="14">
        <f ca="1">(TRUNC(PRODUCT($F$12:$F282),16))</f>
        <v>1.1038477156568001</v>
      </c>
      <c r="H283" s="14">
        <f t="shared" ca="1" si="113"/>
        <v>1.0933646065081599</v>
      </c>
      <c r="I283" s="14">
        <f t="shared" ca="1" si="114"/>
        <v>1.0095879400000001</v>
      </c>
      <c r="J283" s="13">
        <f t="shared" si="127"/>
        <v>0.05</v>
      </c>
      <c r="K283" s="33">
        <f t="shared" si="115"/>
        <v>44770</v>
      </c>
      <c r="L283" s="2">
        <f t="shared" si="116"/>
        <v>19</v>
      </c>
      <c r="M283" s="17">
        <f t="shared" si="117"/>
        <v>19</v>
      </c>
      <c r="N283" s="12">
        <f t="shared" si="118"/>
        <v>1.003685398</v>
      </c>
      <c r="O283" s="12">
        <f t="shared" ca="1" si="119"/>
        <v>1.013308673</v>
      </c>
      <c r="P283" s="17">
        <f t="shared" si="120"/>
        <v>0</v>
      </c>
      <c r="Q283" s="14">
        <f t="shared" ca="1" si="121"/>
        <v>199630.095</v>
      </c>
      <c r="R283" s="21">
        <f t="shared" si="125"/>
        <v>0</v>
      </c>
      <c r="S283" s="14">
        <f t="shared" si="122"/>
        <v>0</v>
      </c>
      <c r="T283" s="4" t="str">
        <f t="shared" si="123"/>
        <v>A+J=</v>
      </c>
      <c r="U283" s="33">
        <f t="shared" si="124"/>
        <v>45138</v>
      </c>
      <c r="V283" s="3"/>
      <c r="W283" s="151">
        <f>[2]Plan1!$A365</f>
        <v>47789</v>
      </c>
      <c r="Z283" s="1"/>
      <c r="AA283" s="3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3">
        <f t="shared" si="126"/>
        <v>44798</v>
      </c>
      <c r="B284" s="124">
        <f t="shared" ca="1" si="110"/>
        <v>15210294.15</v>
      </c>
      <c r="C284" s="7">
        <f t="shared" si="111"/>
        <v>15000000</v>
      </c>
      <c r="D284" s="96">
        <f t="shared" si="128"/>
        <v>44797</v>
      </c>
      <c r="E284" s="94">
        <f ca="1">IF(D284&lt;$B$1,VLOOKUP(D284,[1]DI!$A$4:$B$15000,2,FALSE),0)</f>
        <v>0.13650000000000001</v>
      </c>
      <c r="F284" s="14">
        <f t="shared" ca="1" si="112"/>
        <v>1.00050788</v>
      </c>
      <c r="G284" s="14">
        <f ca="1">(TRUNC(PRODUCT($F$12:$F283),16))</f>
        <v>1.1044083378346301</v>
      </c>
      <c r="H284" s="14">
        <f t="shared" ca="1" si="113"/>
        <v>1.0933646065081599</v>
      </c>
      <c r="I284" s="14">
        <f t="shared" ca="1" si="114"/>
        <v>1.0101006800000001</v>
      </c>
      <c r="J284" s="13">
        <f t="shared" si="127"/>
        <v>0.05</v>
      </c>
      <c r="K284" s="33">
        <f t="shared" si="115"/>
        <v>44770</v>
      </c>
      <c r="L284" s="2">
        <f t="shared" si="116"/>
        <v>20</v>
      </c>
      <c r="M284" s="17">
        <f t="shared" si="117"/>
        <v>20</v>
      </c>
      <c r="N284" s="12">
        <f t="shared" si="118"/>
        <v>1.0038797420000001</v>
      </c>
      <c r="O284" s="12">
        <f t="shared" ca="1" si="119"/>
        <v>1.0140196100000001</v>
      </c>
      <c r="P284" s="17">
        <f t="shared" si="120"/>
        <v>0</v>
      </c>
      <c r="Q284" s="14">
        <f t="shared" ca="1" si="121"/>
        <v>210294.15</v>
      </c>
      <c r="R284" s="21">
        <f t="shared" si="125"/>
        <v>0</v>
      </c>
      <c r="S284" s="14">
        <f t="shared" si="122"/>
        <v>0</v>
      </c>
      <c r="T284" s="4" t="str">
        <f t="shared" si="123"/>
        <v>A+J=</v>
      </c>
      <c r="U284" s="33">
        <f t="shared" si="124"/>
        <v>45138</v>
      </c>
      <c r="V284" s="3"/>
      <c r="W284" s="151">
        <f>[2]Plan1!$A366</f>
        <v>47802</v>
      </c>
      <c r="Z284" s="1"/>
      <c r="AA284" s="3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3">
        <f t="shared" si="126"/>
        <v>44799</v>
      </c>
      <c r="B285" s="124">
        <f t="shared" ca="1" si="110"/>
        <v>15220965.82499999</v>
      </c>
      <c r="C285" s="7">
        <f t="shared" si="111"/>
        <v>15000000</v>
      </c>
      <c r="D285" s="96">
        <f t="shared" si="128"/>
        <v>44798</v>
      </c>
      <c r="E285" s="94">
        <f ca="1">IF(D285&lt;$B$1,VLOOKUP(D285,[1]DI!$A$4:$B$15000,2,FALSE),0)</f>
        <v>0.13650000000000001</v>
      </c>
      <c r="F285" s="14">
        <f t="shared" ca="1" si="112"/>
        <v>1.00050788</v>
      </c>
      <c r="G285" s="14">
        <f ca="1">(TRUNC(PRODUCT($F$12:$F284),16))</f>
        <v>1.10496924474125</v>
      </c>
      <c r="H285" s="14">
        <f t="shared" ca="1" si="113"/>
        <v>1.0933646065081599</v>
      </c>
      <c r="I285" s="14">
        <f t="shared" ca="1" si="114"/>
        <v>1.01061369</v>
      </c>
      <c r="J285" s="13">
        <f t="shared" si="127"/>
        <v>0.05</v>
      </c>
      <c r="K285" s="33">
        <f t="shared" si="115"/>
        <v>44770</v>
      </c>
      <c r="L285" s="2">
        <f t="shared" si="116"/>
        <v>21</v>
      </c>
      <c r="M285" s="17">
        <f t="shared" si="117"/>
        <v>21</v>
      </c>
      <c r="N285" s="12">
        <f t="shared" si="118"/>
        <v>1.004074124</v>
      </c>
      <c r="O285" s="12">
        <f t="shared" ca="1" si="119"/>
        <v>1.0147310549999999</v>
      </c>
      <c r="P285" s="17">
        <f t="shared" si="120"/>
        <v>0</v>
      </c>
      <c r="Q285" s="14">
        <f t="shared" ca="1" si="121"/>
        <v>220965.82499999</v>
      </c>
      <c r="R285" s="21">
        <f t="shared" si="125"/>
        <v>0</v>
      </c>
      <c r="S285" s="14">
        <f t="shared" si="122"/>
        <v>0</v>
      </c>
      <c r="T285" s="4" t="str">
        <f t="shared" si="123"/>
        <v>A+J=</v>
      </c>
      <c r="U285" s="33">
        <f t="shared" si="124"/>
        <v>45138</v>
      </c>
      <c r="V285" s="3"/>
      <c r="W285" s="151">
        <f>[2]Plan1!$A367</f>
        <v>47807</v>
      </c>
      <c r="Z285" s="1"/>
      <c r="AA285" s="3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3">
        <f t="shared" si="126"/>
        <v>44802</v>
      </c>
      <c r="B286" s="124">
        <f t="shared" ca="1" si="110"/>
        <v>15231645.13499999</v>
      </c>
      <c r="C286" s="7">
        <f t="shared" si="111"/>
        <v>15000000</v>
      </c>
      <c r="D286" s="96">
        <f t="shared" si="128"/>
        <v>44799</v>
      </c>
      <c r="E286" s="94">
        <f ca="1">IF(D286&lt;$B$1,VLOOKUP(D286,[1]DI!$A$4:$B$15000,2,FALSE),0)</f>
        <v>0.13650000000000001</v>
      </c>
      <c r="F286" s="14">
        <f t="shared" ca="1" si="112"/>
        <v>1.00050788</v>
      </c>
      <c r="G286" s="14">
        <f ca="1">(TRUNC(PRODUCT($F$12:$F285),16))</f>
        <v>1.1055304365212699</v>
      </c>
      <c r="H286" s="14">
        <f t="shared" ca="1" si="113"/>
        <v>1.0933646065081599</v>
      </c>
      <c r="I286" s="14">
        <f t="shared" ca="1" si="114"/>
        <v>1.0111269700000001</v>
      </c>
      <c r="J286" s="13">
        <f t="shared" si="127"/>
        <v>0.05</v>
      </c>
      <c r="K286" s="33">
        <f t="shared" si="115"/>
        <v>44770</v>
      </c>
      <c r="L286" s="2">
        <f t="shared" si="116"/>
        <v>22</v>
      </c>
      <c r="M286" s="17">
        <f t="shared" si="117"/>
        <v>22</v>
      </c>
      <c r="N286" s="12">
        <f t="shared" si="118"/>
        <v>1.004268543</v>
      </c>
      <c r="O286" s="12">
        <f t="shared" ca="1" si="119"/>
        <v>1.015443009</v>
      </c>
      <c r="P286" s="17">
        <f t="shared" si="120"/>
        <v>0</v>
      </c>
      <c r="Q286" s="14">
        <f t="shared" ca="1" si="121"/>
        <v>231645.13499999</v>
      </c>
      <c r="R286" s="21">
        <f t="shared" si="125"/>
        <v>0</v>
      </c>
      <c r="S286" s="14">
        <f t="shared" si="122"/>
        <v>0</v>
      </c>
      <c r="T286" s="4" t="str">
        <f t="shared" si="123"/>
        <v>A+J=</v>
      </c>
      <c r="U286" s="33">
        <f t="shared" si="124"/>
        <v>45138</v>
      </c>
      <c r="V286" s="3"/>
      <c r="W286" s="151">
        <f>[2]Plan1!$A368</f>
        <v>47842</v>
      </c>
      <c r="Z286" s="1"/>
      <c r="AA286" s="3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3">
        <f t="shared" si="126"/>
        <v>44803</v>
      </c>
      <c r="B287" s="124">
        <f t="shared" ca="1" si="110"/>
        <v>15242331.779999999</v>
      </c>
      <c r="C287" s="7">
        <f t="shared" si="111"/>
        <v>15000000</v>
      </c>
      <c r="D287" s="96">
        <f t="shared" si="128"/>
        <v>44802</v>
      </c>
      <c r="E287" s="94">
        <f ca="1">IF(D287&lt;$B$1,VLOOKUP(D287,[1]DI!$A$4:$B$15000,2,FALSE),0)</f>
        <v>0.13650000000000001</v>
      </c>
      <c r="F287" s="14">
        <f t="shared" ca="1" si="112"/>
        <v>1.00050788</v>
      </c>
      <c r="G287" s="14">
        <f ca="1">(TRUNC(PRODUCT($F$12:$F286),16))</f>
        <v>1.1060919133193701</v>
      </c>
      <c r="H287" s="14">
        <f t="shared" ca="1" si="113"/>
        <v>1.0933646065081599</v>
      </c>
      <c r="I287" s="14">
        <f t="shared" ca="1" si="114"/>
        <v>1.0116404999999999</v>
      </c>
      <c r="J287" s="13">
        <f t="shared" si="127"/>
        <v>0.05</v>
      </c>
      <c r="K287" s="33">
        <f t="shared" si="115"/>
        <v>44770</v>
      </c>
      <c r="L287" s="2">
        <f t="shared" si="116"/>
        <v>23</v>
      </c>
      <c r="M287" s="17">
        <f t="shared" si="117"/>
        <v>23</v>
      </c>
      <c r="N287" s="12">
        <f t="shared" si="118"/>
        <v>1.0044630000000001</v>
      </c>
      <c r="O287" s="12">
        <f t="shared" ca="1" si="119"/>
        <v>1.016155452</v>
      </c>
      <c r="P287" s="17">
        <f t="shared" si="120"/>
        <v>0</v>
      </c>
      <c r="Q287" s="14">
        <f t="shared" ca="1" si="121"/>
        <v>242331.78</v>
      </c>
      <c r="R287" s="21">
        <f t="shared" si="125"/>
        <v>0</v>
      </c>
      <c r="S287" s="14">
        <f t="shared" si="122"/>
        <v>0</v>
      </c>
      <c r="T287" s="4" t="str">
        <f t="shared" si="123"/>
        <v>A+J=</v>
      </c>
      <c r="U287" s="33">
        <f t="shared" si="124"/>
        <v>45138</v>
      </c>
      <c r="V287" s="3"/>
      <c r="W287" s="151">
        <f>[2]Plan1!$A369</f>
        <v>47849</v>
      </c>
      <c r="Z287" s="1"/>
      <c r="AA287" s="3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3">
        <f t="shared" si="126"/>
        <v>44804</v>
      </c>
      <c r="B288" s="124">
        <f t="shared" ca="1" si="110"/>
        <v>15253025.91</v>
      </c>
      <c r="C288" s="7">
        <f t="shared" si="111"/>
        <v>15000000</v>
      </c>
      <c r="D288" s="96">
        <f t="shared" si="128"/>
        <v>44803</v>
      </c>
      <c r="E288" s="94">
        <f ca="1">IF(D288&lt;$B$1,VLOOKUP(D288,[1]DI!$A$4:$B$15000,2,FALSE),0)</f>
        <v>0.13650000000000001</v>
      </c>
      <c r="F288" s="14">
        <f t="shared" ca="1" si="112"/>
        <v>1.00050788</v>
      </c>
      <c r="G288" s="14">
        <f ca="1">(TRUNC(PRODUCT($F$12:$F287),16))</f>
        <v>1.1066536752803</v>
      </c>
      <c r="H288" s="14">
        <f t="shared" ca="1" si="113"/>
        <v>1.0933646065081599</v>
      </c>
      <c r="I288" s="14">
        <f t="shared" ca="1" si="114"/>
        <v>1.01215429</v>
      </c>
      <c r="J288" s="13">
        <f t="shared" si="127"/>
        <v>0.05</v>
      </c>
      <c r="K288" s="33">
        <f t="shared" si="115"/>
        <v>44770</v>
      </c>
      <c r="L288" s="2">
        <f t="shared" si="116"/>
        <v>24</v>
      </c>
      <c r="M288" s="17">
        <f t="shared" si="117"/>
        <v>24</v>
      </c>
      <c r="N288" s="12">
        <f t="shared" si="118"/>
        <v>1.004657495</v>
      </c>
      <c r="O288" s="12">
        <f t="shared" ca="1" si="119"/>
        <v>1.0168683940000001</v>
      </c>
      <c r="P288" s="17">
        <f t="shared" si="120"/>
        <v>0</v>
      </c>
      <c r="Q288" s="14">
        <f t="shared" ca="1" si="121"/>
        <v>253025.91</v>
      </c>
      <c r="R288" s="21">
        <f t="shared" si="125"/>
        <v>0</v>
      </c>
      <c r="S288" s="14">
        <f t="shared" si="122"/>
        <v>0</v>
      </c>
      <c r="T288" s="4" t="str">
        <f t="shared" si="123"/>
        <v>A+J=</v>
      </c>
      <c r="U288" s="33">
        <f t="shared" si="124"/>
        <v>45138</v>
      </c>
      <c r="V288" s="3"/>
      <c r="W288" s="151">
        <f>[2]Plan1!$A370</f>
        <v>47903</v>
      </c>
      <c r="Z288" s="1"/>
      <c r="AA288" s="3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3">
        <f t="shared" si="126"/>
        <v>44805</v>
      </c>
      <c r="B289" s="124">
        <f t="shared" ca="1" si="110"/>
        <v>15263727.51</v>
      </c>
      <c r="C289" s="7">
        <f t="shared" si="111"/>
        <v>15000000</v>
      </c>
      <c r="D289" s="96">
        <f t="shared" si="128"/>
        <v>44804</v>
      </c>
      <c r="E289" s="94">
        <f ca="1">IF(D289&lt;$B$1,VLOOKUP(D289,[1]DI!$A$4:$B$15000,2,FALSE),0)</f>
        <v>0.13650000000000001</v>
      </c>
      <c r="F289" s="14">
        <f t="shared" ca="1" si="112"/>
        <v>1.00050788</v>
      </c>
      <c r="G289" s="14">
        <f ca="1">(TRUNC(PRODUCT($F$12:$F288),16))</f>
        <v>1.1072157225489101</v>
      </c>
      <c r="H289" s="14">
        <f t="shared" ca="1" si="113"/>
        <v>1.0933646065081599</v>
      </c>
      <c r="I289" s="14">
        <f t="shared" ca="1" si="114"/>
        <v>1.0126683400000001</v>
      </c>
      <c r="J289" s="13">
        <f t="shared" si="127"/>
        <v>0.05</v>
      </c>
      <c r="K289" s="33">
        <f t="shared" si="115"/>
        <v>44770</v>
      </c>
      <c r="L289" s="2">
        <f t="shared" si="116"/>
        <v>25</v>
      </c>
      <c r="M289" s="17">
        <f t="shared" si="117"/>
        <v>25</v>
      </c>
      <c r="N289" s="12">
        <f t="shared" si="118"/>
        <v>1.0048520270000001</v>
      </c>
      <c r="O289" s="12">
        <f t="shared" ca="1" si="119"/>
        <v>1.017581834</v>
      </c>
      <c r="P289" s="17">
        <f t="shared" si="120"/>
        <v>0</v>
      </c>
      <c r="Q289" s="14">
        <f t="shared" ca="1" si="121"/>
        <v>263727.51</v>
      </c>
      <c r="R289" s="21">
        <f t="shared" si="125"/>
        <v>0</v>
      </c>
      <c r="S289" s="14">
        <f t="shared" si="122"/>
        <v>0</v>
      </c>
      <c r="T289" s="4" t="str">
        <f t="shared" si="123"/>
        <v>A+J=</v>
      </c>
      <c r="U289" s="33">
        <f t="shared" si="124"/>
        <v>45138</v>
      </c>
      <c r="V289" s="3"/>
      <c r="W289" s="151">
        <f>[2]Plan1!$A371</f>
        <v>47904</v>
      </c>
      <c r="Z289" s="1"/>
      <c r="AA289" s="3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3">
        <f t="shared" si="126"/>
        <v>44806</v>
      </c>
      <c r="B290" s="124">
        <f t="shared" ca="1" si="110"/>
        <v>15274436.775</v>
      </c>
      <c r="C290" s="7">
        <f t="shared" si="111"/>
        <v>15000000</v>
      </c>
      <c r="D290" s="96">
        <f t="shared" si="128"/>
        <v>44805</v>
      </c>
      <c r="E290" s="94">
        <f ca="1">IF(D290&lt;$B$1,VLOOKUP(D290,[1]DI!$A$4:$B$15000,2,FALSE),0)</f>
        <v>0.13650000000000001</v>
      </c>
      <c r="F290" s="14">
        <f t="shared" ca="1" si="112"/>
        <v>1.00050788</v>
      </c>
      <c r="G290" s="14">
        <f ca="1">(TRUNC(PRODUCT($F$12:$F289),16))</f>
        <v>1.10777805527007</v>
      </c>
      <c r="H290" s="14">
        <f t="shared" ca="1" si="113"/>
        <v>1.0933646065081599</v>
      </c>
      <c r="I290" s="14">
        <f t="shared" ca="1" si="114"/>
        <v>1.01318266</v>
      </c>
      <c r="J290" s="13">
        <f t="shared" si="127"/>
        <v>0.05</v>
      </c>
      <c r="K290" s="33">
        <f t="shared" si="115"/>
        <v>44770</v>
      </c>
      <c r="L290" s="2">
        <f t="shared" si="116"/>
        <v>26</v>
      </c>
      <c r="M290" s="17">
        <f t="shared" si="117"/>
        <v>26</v>
      </c>
      <c r="N290" s="12">
        <f t="shared" si="118"/>
        <v>1.005046597</v>
      </c>
      <c r="O290" s="12">
        <f t="shared" ca="1" si="119"/>
        <v>1.0182957850000001</v>
      </c>
      <c r="P290" s="17">
        <f t="shared" si="120"/>
        <v>0</v>
      </c>
      <c r="Q290" s="14">
        <f t="shared" ca="1" si="121"/>
        <v>274436.77500000002</v>
      </c>
      <c r="R290" s="21">
        <f t="shared" si="125"/>
        <v>0</v>
      </c>
      <c r="S290" s="14">
        <f t="shared" si="122"/>
        <v>0</v>
      </c>
      <c r="T290" s="4" t="str">
        <f t="shared" si="123"/>
        <v>A+J=</v>
      </c>
      <c r="U290" s="33">
        <f t="shared" si="124"/>
        <v>45138</v>
      </c>
      <c r="V290" s="3"/>
      <c r="W290" s="151">
        <f>[2]Plan1!$A372</f>
        <v>47949</v>
      </c>
      <c r="Z290" s="1"/>
      <c r="AA290" s="3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3">
        <f t="shared" si="126"/>
        <v>44809</v>
      </c>
      <c r="B291" s="124">
        <f t="shared" ca="1" si="110"/>
        <v>15285153.374999991</v>
      </c>
      <c r="C291" s="7">
        <f t="shared" si="111"/>
        <v>15000000</v>
      </c>
      <c r="D291" s="96">
        <f t="shared" si="128"/>
        <v>44806</v>
      </c>
      <c r="E291" s="94">
        <f ca="1">IF(D291&lt;$B$1,VLOOKUP(D291,[1]DI!$A$4:$B$15000,2,FALSE),0)</f>
        <v>0.13650000000000001</v>
      </c>
      <c r="F291" s="14">
        <f t="shared" ca="1" si="112"/>
        <v>1.00050788</v>
      </c>
      <c r="G291" s="14">
        <f ca="1">(TRUNC(PRODUCT($F$12:$F290),16))</f>
        <v>1.10834067358878</v>
      </c>
      <c r="H291" s="14">
        <f t="shared" ca="1" si="113"/>
        <v>1.0933646065081599</v>
      </c>
      <c r="I291" s="14">
        <f t="shared" ca="1" si="114"/>
        <v>1.01369723</v>
      </c>
      <c r="J291" s="13">
        <f t="shared" si="127"/>
        <v>0.05</v>
      </c>
      <c r="K291" s="33">
        <f t="shared" si="115"/>
        <v>44770</v>
      </c>
      <c r="L291" s="2">
        <f t="shared" si="116"/>
        <v>27</v>
      </c>
      <c r="M291" s="17">
        <f t="shared" si="117"/>
        <v>27</v>
      </c>
      <c r="N291" s="12">
        <f t="shared" si="118"/>
        <v>1.0052412049999999</v>
      </c>
      <c r="O291" s="12">
        <f t="shared" ca="1" si="119"/>
        <v>1.0190102249999999</v>
      </c>
      <c r="P291" s="17">
        <f t="shared" si="120"/>
        <v>0</v>
      </c>
      <c r="Q291" s="14">
        <f t="shared" ca="1" si="121"/>
        <v>285153.37499998999</v>
      </c>
      <c r="R291" s="21">
        <f t="shared" si="125"/>
        <v>0</v>
      </c>
      <c r="S291" s="14">
        <f t="shared" si="122"/>
        <v>0</v>
      </c>
      <c r="T291" s="4" t="str">
        <f t="shared" si="123"/>
        <v>A+J=</v>
      </c>
      <c r="U291" s="33">
        <f t="shared" si="124"/>
        <v>45138</v>
      </c>
      <c r="V291" s="3"/>
      <c r="W291" s="151">
        <f>[2]Plan1!$A373</f>
        <v>47959</v>
      </c>
      <c r="Z291" s="1"/>
      <c r="AA291" s="3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3">
        <f t="shared" si="126"/>
        <v>44810</v>
      </c>
      <c r="B292" s="124">
        <f t="shared" ca="1" si="110"/>
        <v>15295877.625</v>
      </c>
      <c r="C292" s="7">
        <f t="shared" si="111"/>
        <v>15000000</v>
      </c>
      <c r="D292" s="96">
        <f t="shared" si="128"/>
        <v>44809</v>
      </c>
      <c r="E292" s="94">
        <f ca="1">IF(D292&lt;$B$1,VLOOKUP(D292,[1]DI!$A$4:$B$15000,2,FALSE),0)</f>
        <v>0.13650000000000001</v>
      </c>
      <c r="F292" s="14">
        <f t="shared" ca="1" si="112"/>
        <v>1.00050788</v>
      </c>
      <c r="G292" s="14">
        <f ca="1">(TRUNC(PRODUCT($F$12:$F291),16))</f>
        <v>1.10890357765009</v>
      </c>
      <c r="H292" s="14">
        <f t="shared" ca="1" si="113"/>
        <v>1.0933646065081599</v>
      </c>
      <c r="I292" s="14">
        <f t="shared" ca="1" si="114"/>
        <v>1.0142120699999999</v>
      </c>
      <c r="J292" s="13">
        <f t="shared" si="127"/>
        <v>0.05</v>
      </c>
      <c r="K292" s="33">
        <f t="shared" si="115"/>
        <v>44770</v>
      </c>
      <c r="L292" s="2">
        <f t="shared" si="116"/>
        <v>28</v>
      </c>
      <c r="M292" s="17">
        <f t="shared" si="117"/>
        <v>28</v>
      </c>
      <c r="N292" s="12">
        <f t="shared" si="118"/>
        <v>1.00543585</v>
      </c>
      <c r="O292" s="12">
        <f t="shared" ca="1" si="119"/>
        <v>1.019725175</v>
      </c>
      <c r="P292" s="17">
        <f t="shared" si="120"/>
        <v>0</v>
      </c>
      <c r="Q292" s="14">
        <f t="shared" ca="1" si="121"/>
        <v>295877.625</v>
      </c>
      <c r="R292" s="21">
        <f t="shared" si="125"/>
        <v>0</v>
      </c>
      <c r="S292" s="14">
        <f t="shared" si="122"/>
        <v>0</v>
      </c>
      <c r="T292" s="4" t="str">
        <f t="shared" si="123"/>
        <v>A+J=</v>
      </c>
      <c r="U292" s="33">
        <f t="shared" si="124"/>
        <v>45138</v>
      </c>
      <c r="V292" s="3"/>
      <c r="W292" s="151">
        <f>[2]Plan1!$A374</f>
        <v>47969</v>
      </c>
      <c r="Z292" s="1"/>
      <c r="AA292" s="3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3">
        <f t="shared" si="126"/>
        <v>44812</v>
      </c>
      <c r="B293" s="124">
        <f t="shared" ca="1" si="110"/>
        <v>15306609.375</v>
      </c>
      <c r="C293" s="7">
        <f t="shared" si="111"/>
        <v>15000000</v>
      </c>
      <c r="D293" s="96">
        <f t="shared" si="128"/>
        <v>44810</v>
      </c>
      <c r="E293" s="94">
        <f ca="1">IF(D293&lt;$B$1,VLOOKUP(D293,[1]DI!$A$4:$B$15000,2,FALSE),0)</f>
        <v>0.13650000000000001</v>
      </c>
      <c r="F293" s="14">
        <f t="shared" ca="1" si="112"/>
        <v>1.00050788</v>
      </c>
      <c r="G293" s="14">
        <f ca="1">(TRUNC(PRODUCT($F$12:$F292),16))</f>
        <v>1.1094667675990999</v>
      </c>
      <c r="H293" s="14">
        <f t="shared" ca="1" si="113"/>
        <v>1.0933646065081599</v>
      </c>
      <c r="I293" s="14">
        <f t="shared" ca="1" si="114"/>
        <v>1.01472717</v>
      </c>
      <c r="J293" s="13">
        <f t="shared" si="127"/>
        <v>0.05</v>
      </c>
      <c r="K293" s="33">
        <f t="shared" si="115"/>
        <v>44770</v>
      </c>
      <c r="L293" s="2">
        <f t="shared" si="116"/>
        <v>29</v>
      </c>
      <c r="M293" s="17">
        <f t="shared" si="117"/>
        <v>29</v>
      </c>
      <c r="N293" s="12">
        <f t="shared" si="118"/>
        <v>1.0056305329999999</v>
      </c>
      <c r="O293" s="12">
        <f t="shared" ca="1" si="119"/>
        <v>1.020440625</v>
      </c>
      <c r="P293" s="17">
        <f t="shared" si="120"/>
        <v>0</v>
      </c>
      <c r="Q293" s="14">
        <f t="shared" ca="1" si="121"/>
        <v>306609.375</v>
      </c>
      <c r="R293" s="21">
        <f t="shared" si="125"/>
        <v>0</v>
      </c>
      <c r="S293" s="14">
        <f t="shared" si="122"/>
        <v>0</v>
      </c>
      <c r="T293" s="4" t="str">
        <f t="shared" si="123"/>
        <v>A+J=</v>
      </c>
      <c r="U293" s="33">
        <f t="shared" si="124"/>
        <v>45138</v>
      </c>
      <c r="V293" s="3"/>
      <c r="W293" s="151">
        <f>[2]Plan1!$A375</f>
        <v>48011</v>
      </c>
      <c r="Z293" s="1"/>
      <c r="AA293" s="3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3">
        <f t="shared" si="126"/>
        <v>44813</v>
      </c>
      <c r="B294" s="124">
        <f t="shared" ca="1" si="110"/>
        <v>15317348.489999991</v>
      </c>
      <c r="C294" s="7">
        <f t="shared" si="111"/>
        <v>15000000</v>
      </c>
      <c r="D294" s="96">
        <f t="shared" si="128"/>
        <v>44812</v>
      </c>
      <c r="E294" s="94">
        <f ca="1">IF(D294&lt;$B$1,VLOOKUP(D294,[1]DI!$A$4:$B$15000,2,FALSE),0)</f>
        <v>0.13650000000000001</v>
      </c>
      <c r="F294" s="14">
        <f t="shared" ca="1" si="112"/>
        <v>1.00050788</v>
      </c>
      <c r="G294" s="14">
        <f ca="1">(TRUNC(PRODUCT($F$12:$F293),16))</f>
        <v>1.1100302435810301</v>
      </c>
      <c r="H294" s="14">
        <f t="shared" ca="1" si="113"/>
        <v>1.0933646065081599</v>
      </c>
      <c r="I294" s="14">
        <f t="shared" ca="1" si="114"/>
        <v>1.0152425199999999</v>
      </c>
      <c r="J294" s="13">
        <f t="shared" si="127"/>
        <v>0.05</v>
      </c>
      <c r="K294" s="33">
        <f t="shared" si="115"/>
        <v>44770</v>
      </c>
      <c r="L294" s="2">
        <f t="shared" si="116"/>
        <v>30</v>
      </c>
      <c r="M294" s="17">
        <f t="shared" si="117"/>
        <v>30</v>
      </c>
      <c r="N294" s="12">
        <f t="shared" si="118"/>
        <v>1.0058252539999999</v>
      </c>
      <c r="O294" s="12">
        <f t="shared" ca="1" si="119"/>
        <v>1.0211565659999999</v>
      </c>
      <c r="P294" s="17">
        <f t="shared" si="120"/>
        <v>0</v>
      </c>
      <c r="Q294" s="14">
        <f t="shared" ca="1" si="121"/>
        <v>317348.48999998998</v>
      </c>
      <c r="R294" s="21">
        <f t="shared" si="125"/>
        <v>0</v>
      </c>
      <c r="S294" s="14">
        <f t="shared" si="122"/>
        <v>0</v>
      </c>
      <c r="T294" s="4" t="str">
        <f t="shared" si="123"/>
        <v>A+J=</v>
      </c>
      <c r="U294" s="33">
        <f t="shared" si="124"/>
        <v>45138</v>
      </c>
      <c r="V294" s="3"/>
      <c r="W294" s="151">
        <f>[2]Plan1!$A376</f>
        <v>48098</v>
      </c>
      <c r="Z294" s="1"/>
      <c r="AA294" s="3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3">
        <f t="shared" si="126"/>
        <v>44816</v>
      </c>
      <c r="B295" s="124">
        <f t="shared" ca="1" si="110"/>
        <v>15328095.404999999</v>
      </c>
      <c r="C295" s="7">
        <f t="shared" si="111"/>
        <v>15000000</v>
      </c>
      <c r="D295" s="96">
        <f t="shared" si="128"/>
        <v>44813</v>
      </c>
      <c r="E295" s="94">
        <f ca="1">IF(D295&lt;$B$1,VLOOKUP(D295,[1]DI!$A$4:$B$15000,2,FALSE),0)</f>
        <v>0.13650000000000001</v>
      </c>
      <c r="F295" s="14">
        <f t="shared" ca="1" si="112"/>
        <v>1.00050788</v>
      </c>
      <c r="G295" s="14">
        <f ca="1">(TRUNC(PRODUCT($F$12:$F294),16))</f>
        <v>1.1105940057411401</v>
      </c>
      <c r="H295" s="14">
        <f t="shared" ca="1" si="113"/>
        <v>1.0933646065081599</v>
      </c>
      <c r="I295" s="14">
        <f t="shared" ca="1" si="114"/>
        <v>1.0157581499999999</v>
      </c>
      <c r="J295" s="13">
        <f t="shared" si="127"/>
        <v>0.05</v>
      </c>
      <c r="K295" s="33">
        <f t="shared" si="115"/>
        <v>44770</v>
      </c>
      <c r="L295" s="2">
        <f t="shared" si="116"/>
        <v>31</v>
      </c>
      <c r="M295" s="17">
        <f t="shared" si="117"/>
        <v>31</v>
      </c>
      <c r="N295" s="12">
        <f t="shared" si="118"/>
        <v>1.0060200130000001</v>
      </c>
      <c r="O295" s="12">
        <f t="shared" ca="1" si="119"/>
        <v>1.021873027</v>
      </c>
      <c r="P295" s="17">
        <f t="shared" si="120"/>
        <v>0</v>
      </c>
      <c r="Q295" s="14">
        <f t="shared" ca="1" si="121"/>
        <v>328095.40500000003</v>
      </c>
      <c r="R295" s="21">
        <f t="shared" si="125"/>
        <v>0</v>
      </c>
      <c r="S295" s="14">
        <f t="shared" si="122"/>
        <v>0</v>
      </c>
      <c r="T295" s="4" t="str">
        <f t="shared" si="123"/>
        <v>A+J=</v>
      </c>
      <c r="U295" s="33">
        <f t="shared" si="124"/>
        <v>45138</v>
      </c>
      <c r="V295" s="3"/>
      <c r="W295" s="151">
        <f>[2]Plan1!$A377</f>
        <v>48133</v>
      </c>
      <c r="Z295" s="1"/>
      <c r="AA295" s="3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3">
        <f t="shared" si="126"/>
        <v>44817</v>
      </c>
      <c r="B296" s="124">
        <f t="shared" ca="1" si="110"/>
        <v>15338849.684999989</v>
      </c>
      <c r="C296" s="7">
        <f t="shared" si="111"/>
        <v>15000000</v>
      </c>
      <c r="D296" s="96">
        <f t="shared" si="128"/>
        <v>44816</v>
      </c>
      <c r="E296" s="94">
        <f ca="1">IF(D296&lt;$B$1,VLOOKUP(D296,[1]DI!$A$4:$B$15000,2,FALSE),0)</f>
        <v>0.13650000000000001</v>
      </c>
      <c r="F296" s="14">
        <f t="shared" ca="1" si="112"/>
        <v>1.00050788</v>
      </c>
      <c r="G296" s="14">
        <f ca="1">(TRUNC(PRODUCT($F$12:$F295),16))</f>
        <v>1.1111580542247801</v>
      </c>
      <c r="H296" s="14">
        <f t="shared" ca="1" si="113"/>
        <v>1.0933646065081599</v>
      </c>
      <c r="I296" s="14">
        <f t="shared" ca="1" si="114"/>
        <v>1.0162740299999999</v>
      </c>
      <c r="J296" s="13">
        <f t="shared" si="127"/>
        <v>0.05</v>
      </c>
      <c r="K296" s="33">
        <f t="shared" si="115"/>
        <v>44770</v>
      </c>
      <c r="L296" s="2">
        <f t="shared" si="116"/>
        <v>32</v>
      </c>
      <c r="M296" s="17">
        <f t="shared" si="117"/>
        <v>32</v>
      </c>
      <c r="N296" s="12">
        <f t="shared" si="118"/>
        <v>1.006214809</v>
      </c>
      <c r="O296" s="12">
        <f t="shared" ca="1" si="119"/>
        <v>1.0225899789999999</v>
      </c>
      <c r="P296" s="17">
        <f t="shared" si="120"/>
        <v>0</v>
      </c>
      <c r="Q296" s="14">
        <f t="shared" ca="1" si="121"/>
        <v>338849.68499998999</v>
      </c>
      <c r="R296" s="21">
        <f t="shared" si="125"/>
        <v>0</v>
      </c>
      <c r="S296" s="14">
        <f t="shared" si="122"/>
        <v>0</v>
      </c>
      <c r="T296" s="4" t="str">
        <f t="shared" si="123"/>
        <v>A+J=</v>
      </c>
      <c r="U296" s="33">
        <f t="shared" si="124"/>
        <v>45138</v>
      </c>
      <c r="V296" s="3"/>
      <c r="W296" s="151">
        <f>[2]Plan1!$A378</f>
        <v>48154</v>
      </c>
      <c r="Z296" s="1"/>
      <c r="AA296" s="3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3">
        <f t="shared" si="126"/>
        <v>44818</v>
      </c>
      <c r="B297" s="124">
        <f t="shared" ca="1" si="110"/>
        <v>15349611.479999989</v>
      </c>
      <c r="C297" s="7">
        <f t="shared" si="111"/>
        <v>15000000</v>
      </c>
      <c r="D297" s="96">
        <f t="shared" si="128"/>
        <v>44817</v>
      </c>
      <c r="E297" s="94">
        <f ca="1">IF(D297&lt;$B$1,VLOOKUP(D297,[1]DI!$A$4:$B$15000,2,FALSE),0)</f>
        <v>0.13650000000000001</v>
      </c>
      <c r="F297" s="14">
        <f t="shared" ca="1" si="112"/>
        <v>1.00050788</v>
      </c>
      <c r="G297" s="14">
        <f ca="1">(TRUNC(PRODUCT($F$12:$F296),16))</f>
        <v>1.11172238917736</v>
      </c>
      <c r="H297" s="14">
        <f t="shared" ca="1" si="113"/>
        <v>1.0933646065081599</v>
      </c>
      <c r="I297" s="14">
        <f t="shared" ca="1" si="114"/>
        <v>1.0167901699999999</v>
      </c>
      <c r="J297" s="13">
        <f t="shared" si="127"/>
        <v>0.05</v>
      </c>
      <c r="K297" s="33">
        <f t="shared" si="115"/>
        <v>44770</v>
      </c>
      <c r="L297" s="2">
        <f t="shared" si="116"/>
        <v>33</v>
      </c>
      <c r="M297" s="17">
        <f t="shared" si="117"/>
        <v>33</v>
      </c>
      <c r="N297" s="12">
        <f t="shared" si="118"/>
        <v>1.006409643</v>
      </c>
      <c r="O297" s="12">
        <f t="shared" ca="1" si="119"/>
        <v>1.023307432</v>
      </c>
      <c r="P297" s="17">
        <f t="shared" si="120"/>
        <v>0</v>
      </c>
      <c r="Q297" s="14">
        <f t="shared" ca="1" si="121"/>
        <v>349611.47999999003</v>
      </c>
      <c r="R297" s="21">
        <f t="shared" si="125"/>
        <v>0</v>
      </c>
      <c r="S297" s="14">
        <f t="shared" si="122"/>
        <v>0</v>
      </c>
      <c r="T297" s="4" t="str">
        <f t="shared" si="123"/>
        <v>A+J=</v>
      </c>
      <c r="U297" s="33">
        <f t="shared" si="124"/>
        <v>45138</v>
      </c>
      <c r="V297" s="3"/>
      <c r="W297" s="151">
        <f>[2]Plan1!$A379</f>
        <v>48167</v>
      </c>
      <c r="Z297" s="1"/>
      <c r="AA297" s="3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3">
        <f t="shared" si="126"/>
        <v>44819</v>
      </c>
      <c r="B298" s="124">
        <f t="shared" ca="1" si="110"/>
        <v>15360380.939999999</v>
      </c>
      <c r="C298" s="7">
        <f t="shared" si="111"/>
        <v>15000000</v>
      </c>
      <c r="D298" s="96">
        <f t="shared" si="128"/>
        <v>44818</v>
      </c>
      <c r="E298" s="94">
        <f ca="1">IF(D298&lt;$B$1,VLOOKUP(D298,[1]DI!$A$4:$B$15000,2,FALSE),0)</f>
        <v>0.13650000000000001</v>
      </c>
      <c r="F298" s="14">
        <f t="shared" ca="1" si="112"/>
        <v>1.00050788</v>
      </c>
      <c r="G298" s="14">
        <f ca="1">(TRUNC(PRODUCT($F$12:$F297),16))</f>
        <v>1.1122870107443701</v>
      </c>
      <c r="H298" s="14">
        <f t="shared" ca="1" si="113"/>
        <v>1.0933646065081599</v>
      </c>
      <c r="I298" s="14">
        <f t="shared" ca="1" si="114"/>
        <v>1.0173065800000001</v>
      </c>
      <c r="J298" s="13">
        <f t="shared" si="127"/>
        <v>0.05</v>
      </c>
      <c r="K298" s="33">
        <f t="shared" si="115"/>
        <v>44770</v>
      </c>
      <c r="L298" s="2">
        <f t="shared" si="116"/>
        <v>34</v>
      </c>
      <c r="M298" s="17">
        <f t="shared" si="117"/>
        <v>34</v>
      </c>
      <c r="N298" s="12">
        <f t="shared" si="118"/>
        <v>1.006604514</v>
      </c>
      <c r="O298" s="12">
        <f t="shared" ca="1" si="119"/>
        <v>1.0240253960000001</v>
      </c>
      <c r="P298" s="17">
        <f t="shared" si="120"/>
        <v>0</v>
      </c>
      <c r="Q298" s="14">
        <f t="shared" ca="1" si="121"/>
        <v>360380.94</v>
      </c>
      <c r="R298" s="21">
        <f t="shared" si="125"/>
        <v>0</v>
      </c>
      <c r="S298" s="14">
        <f t="shared" si="122"/>
        <v>0</v>
      </c>
      <c r="T298" s="4" t="str">
        <f t="shared" si="123"/>
        <v>A+J=</v>
      </c>
      <c r="U298" s="33">
        <f t="shared" si="124"/>
        <v>45138</v>
      </c>
      <c r="V298" s="3"/>
      <c r="W298" s="151">
        <f>[2]Plan1!$A380</f>
        <v>48172</v>
      </c>
      <c r="Z298" s="1"/>
      <c r="AA298" s="3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3">
        <f t="shared" si="126"/>
        <v>44820</v>
      </c>
      <c r="B299" s="124">
        <f t="shared" ca="1" si="110"/>
        <v>15371157.93</v>
      </c>
      <c r="C299" s="7">
        <f t="shared" si="111"/>
        <v>15000000</v>
      </c>
      <c r="D299" s="96">
        <f t="shared" si="128"/>
        <v>44819</v>
      </c>
      <c r="E299" s="94">
        <f ca="1">IF(D299&lt;$B$1,VLOOKUP(D299,[1]DI!$A$4:$B$15000,2,FALSE),0)</f>
        <v>0.13650000000000001</v>
      </c>
      <c r="F299" s="14">
        <f t="shared" ca="1" si="112"/>
        <v>1.00050788</v>
      </c>
      <c r="G299" s="14">
        <f ca="1">(TRUNC(PRODUCT($F$12:$F298),16))</f>
        <v>1.1128519190713899</v>
      </c>
      <c r="H299" s="14">
        <f t="shared" ca="1" si="113"/>
        <v>1.0933646065081599</v>
      </c>
      <c r="I299" s="14">
        <f t="shared" ca="1" si="114"/>
        <v>1.01782325</v>
      </c>
      <c r="J299" s="13">
        <f t="shared" si="127"/>
        <v>0.05</v>
      </c>
      <c r="K299" s="33">
        <f t="shared" si="115"/>
        <v>44770</v>
      </c>
      <c r="L299" s="2">
        <f t="shared" si="116"/>
        <v>35</v>
      </c>
      <c r="M299" s="17">
        <f t="shared" si="117"/>
        <v>35</v>
      </c>
      <c r="N299" s="12">
        <f t="shared" si="118"/>
        <v>1.006799424</v>
      </c>
      <c r="O299" s="12">
        <f t="shared" ca="1" si="119"/>
        <v>1.024743862</v>
      </c>
      <c r="P299" s="17">
        <f t="shared" si="120"/>
        <v>0</v>
      </c>
      <c r="Q299" s="14">
        <f t="shared" ca="1" si="121"/>
        <v>371157.93</v>
      </c>
      <c r="R299" s="21">
        <f t="shared" si="125"/>
        <v>0</v>
      </c>
      <c r="S299" s="14">
        <f t="shared" si="122"/>
        <v>0</v>
      </c>
      <c r="T299" s="4" t="str">
        <f t="shared" si="123"/>
        <v>A+J=</v>
      </c>
      <c r="U299" s="33">
        <f t="shared" si="124"/>
        <v>45138</v>
      </c>
      <c r="V299" s="3"/>
      <c r="W299" s="151">
        <f>[2]Plan1!$A381</f>
        <v>48207</v>
      </c>
      <c r="Z299" s="1"/>
      <c r="AA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3">
        <f t="shared" si="126"/>
        <v>44823</v>
      </c>
      <c r="B300" s="124">
        <f t="shared" ca="1" si="110"/>
        <v>15381942.435000001</v>
      </c>
      <c r="C300" s="7">
        <f t="shared" si="111"/>
        <v>15000000</v>
      </c>
      <c r="D300" s="96">
        <f t="shared" si="128"/>
        <v>44820</v>
      </c>
      <c r="E300" s="94">
        <f ca="1">IF(D300&lt;$B$1,VLOOKUP(D300,[1]DI!$A$4:$B$15000,2,FALSE),0)</f>
        <v>0.13650000000000001</v>
      </c>
      <c r="F300" s="14">
        <f t="shared" ca="1" si="112"/>
        <v>1.00050788</v>
      </c>
      <c r="G300" s="14">
        <f ca="1">(TRUNC(PRODUCT($F$12:$F299),16))</f>
        <v>1.1134171143040501</v>
      </c>
      <c r="H300" s="14">
        <f t="shared" ca="1" si="113"/>
        <v>1.0933646065081599</v>
      </c>
      <c r="I300" s="14">
        <f t="shared" ca="1" si="114"/>
        <v>1.01834018</v>
      </c>
      <c r="J300" s="13">
        <f t="shared" si="127"/>
        <v>0.05</v>
      </c>
      <c r="K300" s="33">
        <f t="shared" si="115"/>
        <v>44770</v>
      </c>
      <c r="L300" s="2">
        <f t="shared" si="116"/>
        <v>36</v>
      </c>
      <c r="M300" s="17">
        <f t="shared" si="117"/>
        <v>36</v>
      </c>
      <c r="N300" s="12">
        <f t="shared" si="118"/>
        <v>1.006994371</v>
      </c>
      <c r="O300" s="12">
        <f t="shared" ca="1" si="119"/>
        <v>1.0254628290000001</v>
      </c>
      <c r="P300" s="17">
        <f t="shared" si="120"/>
        <v>0</v>
      </c>
      <c r="Q300" s="14">
        <f t="shared" ca="1" si="121"/>
        <v>381942.435</v>
      </c>
      <c r="R300" s="21">
        <f t="shared" si="125"/>
        <v>0</v>
      </c>
      <c r="S300" s="14">
        <f t="shared" si="122"/>
        <v>0</v>
      </c>
      <c r="T300" s="4" t="str">
        <f t="shared" si="123"/>
        <v>A+J=</v>
      </c>
      <c r="U300" s="33">
        <f t="shared" si="124"/>
        <v>45138</v>
      </c>
      <c r="V300" s="3"/>
      <c r="W300" s="151">
        <f>[2]Plan1!$A382</f>
        <v>48214</v>
      </c>
      <c r="Z300" s="1"/>
      <c r="AA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3">
        <f t="shared" si="126"/>
        <v>44824</v>
      </c>
      <c r="B301" s="124">
        <f t="shared" ca="1" si="110"/>
        <v>15392734.605</v>
      </c>
      <c r="C301" s="7">
        <f t="shared" si="111"/>
        <v>15000000</v>
      </c>
      <c r="D301" s="96">
        <f t="shared" si="128"/>
        <v>44823</v>
      </c>
      <c r="E301" s="94">
        <f ca="1">IF(D301&lt;$B$1,VLOOKUP(D301,[1]DI!$A$4:$B$15000,2,FALSE),0)</f>
        <v>0.13650000000000001</v>
      </c>
      <c r="F301" s="14">
        <f t="shared" ca="1" si="112"/>
        <v>1.00050788</v>
      </c>
      <c r="G301" s="14">
        <f ca="1">(TRUNC(PRODUCT($F$12:$F300),16))</f>
        <v>1.1139825965880601</v>
      </c>
      <c r="H301" s="14">
        <f t="shared" ca="1" si="113"/>
        <v>1.0933646065081599</v>
      </c>
      <c r="I301" s="14">
        <f t="shared" ca="1" si="114"/>
        <v>1.01885738</v>
      </c>
      <c r="J301" s="13">
        <f t="shared" si="127"/>
        <v>0.05</v>
      </c>
      <c r="K301" s="33">
        <f t="shared" si="115"/>
        <v>44770</v>
      </c>
      <c r="L301" s="2">
        <f t="shared" si="116"/>
        <v>37</v>
      </c>
      <c r="M301" s="17">
        <f t="shared" si="117"/>
        <v>37</v>
      </c>
      <c r="N301" s="12">
        <f t="shared" si="118"/>
        <v>1.007189355</v>
      </c>
      <c r="O301" s="12">
        <f t="shared" ca="1" si="119"/>
        <v>1.026182307</v>
      </c>
      <c r="P301" s="17">
        <f t="shared" si="120"/>
        <v>0</v>
      </c>
      <c r="Q301" s="14">
        <f t="shared" ca="1" si="121"/>
        <v>392734.60499999998</v>
      </c>
      <c r="R301" s="21">
        <f t="shared" si="125"/>
        <v>0</v>
      </c>
      <c r="S301" s="14">
        <f t="shared" si="122"/>
        <v>0</v>
      </c>
      <c r="T301" s="4" t="str">
        <f t="shared" si="123"/>
        <v>A+J=</v>
      </c>
      <c r="U301" s="33">
        <f t="shared" si="124"/>
        <v>45138</v>
      </c>
      <c r="V301" s="3"/>
      <c r="W301" s="151">
        <f>[2]Plan1!$A383</f>
        <v>48253</v>
      </c>
      <c r="Z301" s="1"/>
      <c r="AA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3">
        <f t="shared" si="126"/>
        <v>44825</v>
      </c>
      <c r="B302" s="124">
        <f t="shared" ca="1" si="110"/>
        <v>15403534.33499999</v>
      </c>
      <c r="C302" s="7">
        <f t="shared" si="111"/>
        <v>15000000</v>
      </c>
      <c r="D302" s="96">
        <f t="shared" si="128"/>
        <v>44824</v>
      </c>
      <c r="E302" s="94">
        <f ca="1">IF(D302&lt;$B$1,VLOOKUP(D302,[1]DI!$A$4:$B$15000,2,FALSE),0)</f>
        <v>0.13650000000000001</v>
      </c>
      <c r="F302" s="14">
        <f t="shared" ca="1" si="112"/>
        <v>1.00050788</v>
      </c>
      <c r="G302" s="14">
        <f ca="1">(TRUNC(PRODUCT($F$12:$F301),16))</f>
        <v>1.1145483660692199</v>
      </c>
      <c r="H302" s="14">
        <f t="shared" ca="1" si="113"/>
        <v>1.0933646065081599</v>
      </c>
      <c r="I302" s="14">
        <f t="shared" ca="1" si="114"/>
        <v>1.01937484</v>
      </c>
      <c r="J302" s="13">
        <f t="shared" si="127"/>
        <v>0.05</v>
      </c>
      <c r="K302" s="33">
        <f t="shared" si="115"/>
        <v>44770</v>
      </c>
      <c r="L302" s="2">
        <f t="shared" si="116"/>
        <v>38</v>
      </c>
      <c r="M302" s="17">
        <f t="shared" si="117"/>
        <v>38</v>
      </c>
      <c r="N302" s="12">
        <f t="shared" si="118"/>
        <v>1.007384378</v>
      </c>
      <c r="O302" s="12">
        <f t="shared" ca="1" si="119"/>
        <v>1.0269022889999999</v>
      </c>
      <c r="P302" s="17">
        <f t="shared" si="120"/>
        <v>0</v>
      </c>
      <c r="Q302" s="14">
        <f t="shared" ca="1" si="121"/>
        <v>403534.33499999001</v>
      </c>
      <c r="R302" s="21">
        <f t="shared" si="125"/>
        <v>0</v>
      </c>
      <c r="S302" s="14">
        <f t="shared" si="122"/>
        <v>0</v>
      </c>
      <c r="T302" s="4" t="str">
        <f t="shared" si="123"/>
        <v>A+J=</v>
      </c>
      <c r="U302" s="33">
        <f t="shared" si="124"/>
        <v>45138</v>
      </c>
      <c r="V302" s="3"/>
      <c r="W302" s="151">
        <f>[2]Plan1!$A384</f>
        <v>48254</v>
      </c>
      <c r="Z302" s="25"/>
      <c r="AA302" s="22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3">
        <f t="shared" si="126"/>
        <v>44826</v>
      </c>
      <c r="B303" s="124">
        <f t="shared" ca="1" si="110"/>
        <v>15414341.579999991</v>
      </c>
      <c r="C303" s="7">
        <f t="shared" si="111"/>
        <v>15000000</v>
      </c>
      <c r="D303" s="96">
        <f t="shared" si="128"/>
        <v>44825</v>
      </c>
      <c r="E303" s="94">
        <f ca="1">IF(D303&lt;$B$1,VLOOKUP(D303,[1]DI!$A$4:$B$15000,2,FALSE),0)</f>
        <v>0.13650000000000001</v>
      </c>
      <c r="F303" s="14">
        <f t="shared" ca="1" si="112"/>
        <v>1.00050788</v>
      </c>
      <c r="G303" s="14">
        <f ca="1">(TRUNC(PRODUCT($F$12:$F302),16))</f>
        <v>1.11511442289337</v>
      </c>
      <c r="H303" s="14">
        <f t="shared" ca="1" si="113"/>
        <v>1.0933646065081599</v>
      </c>
      <c r="I303" s="14">
        <f t="shared" ca="1" si="114"/>
        <v>1.0198925599999999</v>
      </c>
      <c r="J303" s="13">
        <f t="shared" si="127"/>
        <v>0.05</v>
      </c>
      <c r="K303" s="33">
        <f t="shared" si="115"/>
        <v>44770</v>
      </c>
      <c r="L303" s="2">
        <f t="shared" si="116"/>
        <v>39</v>
      </c>
      <c r="M303" s="17">
        <f t="shared" si="117"/>
        <v>39</v>
      </c>
      <c r="N303" s="12">
        <f t="shared" si="118"/>
        <v>1.007579438</v>
      </c>
      <c r="O303" s="12">
        <f t="shared" ca="1" si="119"/>
        <v>1.027622772</v>
      </c>
      <c r="P303" s="17">
        <f t="shared" si="120"/>
        <v>0</v>
      </c>
      <c r="Q303" s="14">
        <f t="shared" ca="1" si="121"/>
        <v>414341.57999999</v>
      </c>
      <c r="R303" s="21">
        <f t="shared" si="125"/>
        <v>0</v>
      </c>
      <c r="S303" s="14">
        <f t="shared" si="122"/>
        <v>0</v>
      </c>
      <c r="T303" s="4" t="str">
        <f t="shared" si="123"/>
        <v>A+J=</v>
      </c>
      <c r="U303" s="33">
        <f t="shared" si="124"/>
        <v>45138</v>
      </c>
      <c r="V303" s="3"/>
      <c r="W303" s="151">
        <f>[2]Plan1!$A385</f>
        <v>48299</v>
      </c>
      <c r="Z303" s="1"/>
      <c r="AA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3">
        <f t="shared" si="126"/>
        <v>44827</v>
      </c>
      <c r="B304" s="124">
        <f t="shared" ca="1" si="110"/>
        <v>15425156.369999999</v>
      </c>
      <c r="C304" s="7">
        <f t="shared" si="111"/>
        <v>15000000</v>
      </c>
      <c r="D304" s="96">
        <f t="shared" si="128"/>
        <v>44826</v>
      </c>
      <c r="E304" s="94">
        <f ca="1">IF(D304&lt;$B$1,VLOOKUP(D304,[1]DI!$A$4:$B$15000,2,FALSE),0)</f>
        <v>0.13650000000000001</v>
      </c>
      <c r="F304" s="14">
        <f t="shared" ca="1" si="112"/>
        <v>1.00050788</v>
      </c>
      <c r="G304" s="14">
        <f ca="1">(TRUNC(PRODUCT($F$12:$F303),16))</f>
        <v>1.1156807672064699</v>
      </c>
      <c r="H304" s="14">
        <f t="shared" ca="1" si="113"/>
        <v>1.0933646065081599</v>
      </c>
      <c r="I304" s="14">
        <f t="shared" ca="1" si="114"/>
        <v>1.0204105400000001</v>
      </c>
      <c r="J304" s="13">
        <f t="shared" si="127"/>
        <v>0.05</v>
      </c>
      <c r="K304" s="33">
        <f t="shared" si="115"/>
        <v>44770</v>
      </c>
      <c r="L304" s="2">
        <f t="shared" si="116"/>
        <v>40</v>
      </c>
      <c r="M304" s="17">
        <f t="shared" si="117"/>
        <v>40</v>
      </c>
      <c r="N304" s="12">
        <f t="shared" si="118"/>
        <v>1.0077745360000001</v>
      </c>
      <c r="O304" s="12">
        <f t="shared" ca="1" si="119"/>
        <v>1.0283437580000001</v>
      </c>
      <c r="P304" s="17">
        <f t="shared" si="120"/>
        <v>0</v>
      </c>
      <c r="Q304" s="14">
        <f t="shared" ca="1" si="121"/>
        <v>425156.37</v>
      </c>
      <c r="R304" s="21">
        <f t="shared" si="125"/>
        <v>0</v>
      </c>
      <c r="S304" s="14">
        <f t="shared" si="122"/>
        <v>0</v>
      </c>
      <c r="T304" s="4" t="str">
        <f t="shared" si="123"/>
        <v>A+J=</v>
      </c>
      <c r="U304" s="33">
        <f t="shared" si="124"/>
        <v>45138</v>
      </c>
      <c r="V304" s="3"/>
      <c r="W304" s="151">
        <f>[2]Plan1!$A386</f>
        <v>48325</v>
      </c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3">
        <f t="shared" si="126"/>
        <v>44830</v>
      </c>
      <c r="B305" s="124">
        <f t="shared" ca="1" si="110"/>
        <v>15435978.720000001</v>
      </c>
      <c r="C305" s="7">
        <f t="shared" si="111"/>
        <v>15000000</v>
      </c>
      <c r="D305" s="96">
        <f t="shared" si="128"/>
        <v>44827</v>
      </c>
      <c r="E305" s="94">
        <f ca="1">IF(D305&lt;$B$1,VLOOKUP(D305,[1]DI!$A$4:$B$15000,2,FALSE),0)</f>
        <v>0.13650000000000001</v>
      </c>
      <c r="F305" s="14">
        <f t="shared" ca="1" si="112"/>
        <v>1.00050788</v>
      </c>
      <c r="G305" s="14">
        <f ca="1">(TRUNC(PRODUCT($F$12:$F304),16))</f>
        <v>1.1162473991545201</v>
      </c>
      <c r="H305" s="14">
        <f t="shared" ca="1" si="113"/>
        <v>1.0933646065081599</v>
      </c>
      <c r="I305" s="14">
        <f t="shared" ca="1" si="114"/>
        <v>1.02092878</v>
      </c>
      <c r="J305" s="13">
        <f t="shared" si="127"/>
        <v>0.05</v>
      </c>
      <c r="K305" s="33">
        <f t="shared" si="115"/>
        <v>44770</v>
      </c>
      <c r="L305" s="2">
        <f t="shared" si="116"/>
        <v>41</v>
      </c>
      <c r="M305" s="17">
        <f t="shared" si="117"/>
        <v>41</v>
      </c>
      <c r="N305" s="12">
        <f t="shared" si="118"/>
        <v>1.007969672</v>
      </c>
      <c r="O305" s="12">
        <f t="shared" ca="1" si="119"/>
        <v>1.029065248</v>
      </c>
      <c r="P305" s="17">
        <f t="shared" si="120"/>
        <v>0</v>
      </c>
      <c r="Q305" s="14">
        <f t="shared" ca="1" si="121"/>
        <v>435978.72</v>
      </c>
      <c r="R305" s="21">
        <f t="shared" si="125"/>
        <v>0</v>
      </c>
      <c r="S305" s="14">
        <f t="shared" si="122"/>
        <v>0</v>
      </c>
      <c r="T305" s="4" t="str">
        <f t="shared" si="123"/>
        <v>A+J=</v>
      </c>
      <c r="U305" s="33">
        <f t="shared" si="124"/>
        <v>45138</v>
      </c>
      <c r="V305" s="3"/>
      <c r="W305" s="151">
        <f>[2]Plan1!$A387</f>
        <v>48335</v>
      </c>
      <c r="Z305" s="25"/>
      <c r="AA305" s="2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3">
        <f t="shared" si="126"/>
        <v>44831</v>
      </c>
      <c r="B306" s="124">
        <f t="shared" ca="1" si="110"/>
        <v>15446808.75</v>
      </c>
      <c r="C306" s="7">
        <f t="shared" si="111"/>
        <v>15000000</v>
      </c>
      <c r="D306" s="96">
        <f t="shared" si="128"/>
        <v>44830</v>
      </c>
      <c r="E306" s="94">
        <f ca="1">IF(D306&lt;$B$1,VLOOKUP(D306,[1]DI!$A$4:$B$15000,2,FALSE),0)</f>
        <v>0.13650000000000001</v>
      </c>
      <c r="F306" s="14">
        <f t="shared" ca="1" si="112"/>
        <v>1.00050788</v>
      </c>
      <c r="G306" s="14">
        <f ca="1">(TRUNC(PRODUCT($F$12:$F305),16))</f>
        <v>1.1168143188836099</v>
      </c>
      <c r="H306" s="14">
        <f t="shared" ca="1" si="113"/>
        <v>1.0933646065081599</v>
      </c>
      <c r="I306" s="14">
        <f t="shared" ca="1" si="114"/>
        <v>1.02144729</v>
      </c>
      <c r="J306" s="13">
        <f t="shared" si="127"/>
        <v>0.05</v>
      </c>
      <c r="K306" s="33">
        <f t="shared" si="115"/>
        <v>44770</v>
      </c>
      <c r="L306" s="2">
        <f t="shared" si="116"/>
        <v>42</v>
      </c>
      <c r="M306" s="17">
        <f t="shared" si="117"/>
        <v>42</v>
      </c>
      <c r="N306" s="12">
        <f t="shared" si="118"/>
        <v>1.0081648459999999</v>
      </c>
      <c r="O306" s="12">
        <f t="shared" ca="1" si="119"/>
        <v>1.02978725</v>
      </c>
      <c r="P306" s="17">
        <f t="shared" si="120"/>
        <v>0</v>
      </c>
      <c r="Q306" s="14">
        <f t="shared" ca="1" si="121"/>
        <v>446808.75</v>
      </c>
      <c r="R306" s="21">
        <f t="shared" si="125"/>
        <v>0</v>
      </c>
      <c r="S306" s="14">
        <f t="shared" si="122"/>
        <v>0</v>
      </c>
      <c r="T306" s="4" t="str">
        <f t="shared" si="123"/>
        <v>A+J=</v>
      </c>
      <c r="U306" s="33">
        <f t="shared" si="124"/>
        <v>45138</v>
      </c>
      <c r="V306" s="3"/>
      <c r="W306" s="151">
        <f>[2]Plan1!$A388</f>
        <v>48361</v>
      </c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3">
        <f t="shared" si="126"/>
        <v>44832</v>
      </c>
      <c r="B307" s="124">
        <f t="shared" ca="1" si="110"/>
        <v>15457646.49</v>
      </c>
      <c r="C307" s="7">
        <f t="shared" si="111"/>
        <v>15000000</v>
      </c>
      <c r="D307" s="96">
        <f t="shared" si="128"/>
        <v>44831</v>
      </c>
      <c r="E307" s="94">
        <f ca="1">IF(D307&lt;$B$1,VLOOKUP(D307,[1]DI!$A$4:$B$15000,2,FALSE),0)</f>
        <v>0.13650000000000001</v>
      </c>
      <c r="F307" s="14">
        <f t="shared" ca="1" si="112"/>
        <v>1.00050788</v>
      </c>
      <c r="G307" s="14">
        <f ca="1">(TRUNC(PRODUCT($F$12:$F306),16))</f>
        <v>1.1173815265398801</v>
      </c>
      <c r="H307" s="14">
        <f t="shared" ca="1" si="113"/>
        <v>1.0933646065081599</v>
      </c>
      <c r="I307" s="14">
        <f t="shared" ca="1" si="114"/>
        <v>1.0219660699999999</v>
      </c>
      <c r="J307" s="13">
        <f t="shared" si="127"/>
        <v>0.05</v>
      </c>
      <c r="K307" s="33">
        <f t="shared" si="115"/>
        <v>44770</v>
      </c>
      <c r="L307" s="2">
        <f t="shared" si="116"/>
        <v>43</v>
      </c>
      <c r="M307" s="17">
        <f t="shared" si="117"/>
        <v>43</v>
      </c>
      <c r="N307" s="12">
        <f t="shared" si="118"/>
        <v>1.0083600580000001</v>
      </c>
      <c r="O307" s="12">
        <f t="shared" ca="1" si="119"/>
        <v>1.030509766</v>
      </c>
      <c r="P307" s="17">
        <f t="shared" si="120"/>
        <v>0</v>
      </c>
      <c r="Q307" s="14">
        <f t="shared" ca="1" si="121"/>
        <v>457646.49</v>
      </c>
      <c r="R307" s="21">
        <f t="shared" si="125"/>
        <v>0</v>
      </c>
      <c r="S307" s="14">
        <f t="shared" si="122"/>
        <v>0</v>
      </c>
      <c r="T307" s="4" t="str">
        <f t="shared" si="123"/>
        <v>A+J=</v>
      </c>
      <c r="U307" s="33">
        <f t="shared" si="124"/>
        <v>45138</v>
      </c>
      <c r="V307" s="3"/>
      <c r="W307" s="151">
        <f>[2]Plan1!$A389</f>
        <v>48464</v>
      </c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3">
        <f t="shared" si="126"/>
        <v>44833</v>
      </c>
      <c r="B308" s="124">
        <f t="shared" ca="1" si="110"/>
        <v>15468491.609999999</v>
      </c>
      <c r="C308" s="7">
        <f t="shared" si="111"/>
        <v>15000000</v>
      </c>
      <c r="D308" s="96">
        <f t="shared" si="128"/>
        <v>44832</v>
      </c>
      <c r="E308" s="94">
        <f ca="1">IF(D308&lt;$B$1,VLOOKUP(D308,[1]DI!$A$4:$B$15000,2,FALSE),0)</f>
        <v>0.13650000000000001</v>
      </c>
      <c r="F308" s="14">
        <f t="shared" ca="1" si="112"/>
        <v>1.00050788</v>
      </c>
      <c r="G308" s="14">
        <f ca="1">(TRUNC(PRODUCT($F$12:$F307),16))</f>
        <v>1.11794902226958</v>
      </c>
      <c r="H308" s="14">
        <f t="shared" ca="1" si="113"/>
        <v>1.0933646065081599</v>
      </c>
      <c r="I308" s="14">
        <f t="shared" ca="1" si="114"/>
        <v>1.0224850999999999</v>
      </c>
      <c r="J308" s="13">
        <f t="shared" si="127"/>
        <v>0.05</v>
      </c>
      <c r="K308" s="33">
        <f t="shared" si="115"/>
        <v>44770</v>
      </c>
      <c r="L308" s="2">
        <f t="shared" si="116"/>
        <v>44</v>
      </c>
      <c r="M308" s="17">
        <f t="shared" si="117"/>
        <v>44</v>
      </c>
      <c r="N308" s="12">
        <f t="shared" si="118"/>
        <v>1.008555307</v>
      </c>
      <c r="O308" s="12">
        <f t="shared" ca="1" si="119"/>
        <v>1.031232774</v>
      </c>
      <c r="P308" s="17">
        <f t="shared" si="120"/>
        <v>0</v>
      </c>
      <c r="Q308" s="14">
        <f t="shared" ca="1" si="121"/>
        <v>468491.61</v>
      </c>
      <c r="R308" s="21">
        <f t="shared" si="125"/>
        <v>0</v>
      </c>
      <c r="S308" s="14">
        <f t="shared" si="122"/>
        <v>0</v>
      </c>
      <c r="T308" s="4" t="str">
        <f t="shared" si="123"/>
        <v>A+J=</v>
      </c>
      <c r="U308" s="33">
        <f t="shared" si="124"/>
        <v>45138</v>
      </c>
      <c r="V308" s="3"/>
      <c r="W308" s="151">
        <f>[2]Plan1!$A390</f>
        <v>48499</v>
      </c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3">
        <f t="shared" si="126"/>
        <v>44834</v>
      </c>
      <c r="B309" s="124">
        <f t="shared" ca="1" si="110"/>
        <v>15479344.43999999</v>
      </c>
      <c r="C309" s="7">
        <f t="shared" si="111"/>
        <v>15000000</v>
      </c>
      <c r="D309" s="96">
        <f t="shared" si="128"/>
        <v>44833</v>
      </c>
      <c r="E309" s="94">
        <f ca="1">IF(D309&lt;$B$1,VLOOKUP(D309,[1]DI!$A$4:$B$15000,2,FALSE),0)</f>
        <v>0.13650000000000001</v>
      </c>
      <c r="F309" s="14">
        <f t="shared" ca="1" si="112"/>
        <v>1.00050788</v>
      </c>
      <c r="G309" s="14">
        <f ca="1">(TRUNC(PRODUCT($F$12:$F308),16))</f>
        <v>1.1185168062190101</v>
      </c>
      <c r="H309" s="14">
        <f t="shared" ca="1" si="113"/>
        <v>1.0933646065081599</v>
      </c>
      <c r="I309" s="14">
        <f t="shared" ca="1" si="114"/>
        <v>1.0230044</v>
      </c>
      <c r="J309" s="13">
        <f t="shared" si="127"/>
        <v>0.05</v>
      </c>
      <c r="K309" s="33">
        <f t="shared" si="115"/>
        <v>44770</v>
      </c>
      <c r="L309" s="2">
        <f t="shared" si="116"/>
        <v>45</v>
      </c>
      <c r="M309" s="17">
        <f t="shared" si="117"/>
        <v>45</v>
      </c>
      <c r="N309" s="12">
        <f t="shared" si="118"/>
        <v>1.0087505939999999</v>
      </c>
      <c r="O309" s="12">
        <f t="shared" ca="1" si="119"/>
        <v>1.0319562959999999</v>
      </c>
      <c r="P309" s="17">
        <f t="shared" si="120"/>
        <v>0</v>
      </c>
      <c r="Q309" s="14">
        <f t="shared" ca="1" si="121"/>
        <v>479344.43999998999</v>
      </c>
      <c r="R309" s="21">
        <f t="shared" si="125"/>
        <v>0</v>
      </c>
      <c r="S309" s="14">
        <f t="shared" si="122"/>
        <v>0</v>
      </c>
      <c r="T309" s="4" t="str">
        <f t="shared" si="123"/>
        <v>A+J=</v>
      </c>
      <c r="U309" s="33">
        <f t="shared" si="124"/>
        <v>45138</v>
      </c>
      <c r="V309" s="3"/>
      <c r="W309" s="151">
        <f>[2]Plan1!$A391</f>
        <v>48520</v>
      </c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3">
        <f t="shared" si="126"/>
        <v>44837</v>
      </c>
      <c r="B310" s="124">
        <f t="shared" ca="1" si="110"/>
        <v>15490204.994999999</v>
      </c>
      <c r="C310" s="7">
        <f t="shared" si="111"/>
        <v>15000000</v>
      </c>
      <c r="D310" s="96">
        <f t="shared" si="128"/>
        <v>44834</v>
      </c>
      <c r="E310" s="94">
        <f ca="1">IF(D310&lt;$B$1,VLOOKUP(D310,[1]DI!$A$4:$B$15000,2,FALSE),0)</f>
        <v>0.13650000000000001</v>
      </c>
      <c r="F310" s="14">
        <f t="shared" ca="1" si="112"/>
        <v>1.00050788</v>
      </c>
      <c r="G310" s="14">
        <f ca="1">(TRUNC(PRODUCT($F$12:$F309),16))</f>
        <v>1.11908487853455</v>
      </c>
      <c r="H310" s="14">
        <f t="shared" ca="1" si="113"/>
        <v>1.0933646065081599</v>
      </c>
      <c r="I310" s="14">
        <f t="shared" ca="1" si="114"/>
        <v>1.0235239700000001</v>
      </c>
      <c r="J310" s="13">
        <f t="shared" si="127"/>
        <v>0.05</v>
      </c>
      <c r="K310" s="33">
        <f t="shared" si="115"/>
        <v>44770</v>
      </c>
      <c r="L310" s="2">
        <f t="shared" si="116"/>
        <v>46</v>
      </c>
      <c r="M310" s="17">
        <f t="shared" si="117"/>
        <v>46</v>
      </c>
      <c r="N310" s="12">
        <f t="shared" si="118"/>
        <v>1.0089459190000001</v>
      </c>
      <c r="O310" s="12">
        <f t="shared" ca="1" si="119"/>
        <v>1.0326803330000001</v>
      </c>
      <c r="P310" s="17">
        <f t="shared" si="120"/>
        <v>0</v>
      </c>
      <c r="Q310" s="14">
        <f t="shared" ca="1" si="121"/>
        <v>490204.995</v>
      </c>
      <c r="R310" s="21">
        <f t="shared" si="125"/>
        <v>0</v>
      </c>
      <c r="S310" s="14">
        <f t="shared" si="122"/>
        <v>0</v>
      </c>
      <c r="T310" s="4" t="str">
        <f t="shared" si="123"/>
        <v>A+J=</v>
      </c>
      <c r="U310" s="33">
        <f t="shared" si="124"/>
        <v>45138</v>
      </c>
      <c r="V310" s="3"/>
      <c r="W310" s="151">
        <f>[2]Plan1!$A392</f>
        <v>48533</v>
      </c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3">
        <f t="shared" si="126"/>
        <v>44838</v>
      </c>
      <c r="B311" s="124">
        <f t="shared" ca="1" si="110"/>
        <v>15501072.93</v>
      </c>
      <c r="C311" s="7">
        <f t="shared" si="111"/>
        <v>15000000</v>
      </c>
      <c r="D311" s="96">
        <f t="shared" si="128"/>
        <v>44837</v>
      </c>
      <c r="E311" s="94">
        <f ca="1">IF(D311&lt;$B$1,VLOOKUP(D311,[1]DI!$A$4:$B$15000,2,FALSE),0)</f>
        <v>0.13650000000000001</v>
      </c>
      <c r="F311" s="14">
        <f t="shared" ca="1" si="112"/>
        <v>1.00050788</v>
      </c>
      <c r="G311" s="14">
        <f ca="1">(TRUNC(PRODUCT($F$12:$F310),16))</f>
        <v>1.1196532393626599</v>
      </c>
      <c r="H311" s="14">
        <f t="shared" ca="1" si="113"/>
        <v>1.0933646065081599</v>
      </c>
      <c r="I311" s="14">
        <f t="shared" ca="1" si="114"/>
        <v>1.0240437899999999</v>
      </c>
      <c r="J311" s="13">
        <f t="shared" si="127"/>
        <v>0.05</v>
      </c>
      <c r="K311" s="33">
        <f t="shared" si="115"/>
        <v>44770</v>
      </c>
      <c r="L311" s="2">
        <f t="shared" si="116"/>
        <v>47</v>
      </c>
      <c r="M311" s="17">
        <f t="shared" si="117"/>
        <v>47</v>
      </c>
      <c r="N311" s="12">
        <f t="shared" si="118"/>
        <v>1.009141281</v>
      </c>
      <c r="O311" s="12">
        <f t="shared" ca="1" si="119"/>
        <v>1.033404862</v>
      </c>
      <c r="P311" s="17">
        <f t="shared" si="120"/>
        <v>0</v>
      </c>
      <c r="Q311" s="14">
        <f t="shared" ca="1" si="121"/>
        <v>501072.93</v>
      </c>
      <c r="R311" s="21">
        <f t="shared" si="125"/>
        <v>0</v>
      </c>
      <c r="S311" s="14">
        <f t="shared" si="122"/>
        <v>0</v>
      </c>
      <c r="T311" s="4" t="str">
        <f t="shared" si="123"/>
        <v>A+J=</v>
      </c>
      <c r="U311" s="33">
        <f t="shared" si="124"/>
        <v>45138</v>
      </c>
      <c r="V311" s="3"/>
      <c r="W311" s="151">
        <f>[2]Plan1!$A393</f>
        <v>48538</v>
      </c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3">
        <f t="shared" si="126"/>
        <v>44839</v>
      </c>
      <c r="B312" s="124">
        <f t="shared" ca="1" si="110"/>
        <v>15511948.605</v>
      </c>
      <c r="C312" s="7">
        <f t="shared" si="111"/>
        <v>15000000</v>
      </c>
      <c r="D312" s="96">
        <f t="shared" si="128"/>
        <v>44838</v>
      </c>
      <c r="E312" s="94">
        <f ca="1">IF(D312&lt;$B$1,VLOOKUP(D312,[1]DI!$A$4:$B$15000,2,FALSE),0)</f>
        <v>0.13650000000000001</v>
      </c>
      <c r="F312" s="14">
        <f t="shared" ca="1" si="112"/>
        <v>1.00050788</v>
      </c>
      <c r="G312" s="14">
        <f ca="1">(TRUNC(PRODUCT($F$12:$F311),16))</f>
        <v>1.1202218888498701</v>
      </c>
      <c r="H312" s="14">
        <f t="shared" ca="1" si="113"/>
        <v>1.0933646065081599</v>
      </c>
      <c r="I312" s="14">
        <f t="shared" ca="1" si="114"/>
        <v>1.0245638800000001</v>
      </c>
      <c r="J312" s="13">
        <f t="shared" si="127"/>
        <v>0.05</v>
      </c>
      <c r="K312" s="33">
        <f t="shared" si="115"/>
        <v>44770</v>
      </c>
      <c r="L312" s="2">
        <f t="shared" si="116"/>
        <v>48</v>
      </c>
      <c r="M312" s="17">
        <f t="shared" si="117"/>
        <v>48</v>
      </c>
      <c r="N312" s="12">
        <f t="shared" si="118"/>
        <v>1.009336682</v>
      </c>
      <c r="O312" s="12">
        <f t="shared" ca="1" si="119"/>
        <v>1.0341299070000001</v>
      </c>
      <c r="P312" s="17">
        <f t="shared" si="120"/>
        <v>0</v>
      </c>
      <c r="Q312" s="14">
        <f t="shared" ca="1" si="121"/>
        <v>511948.60499999998</v>
      </c>
      <c r="R312" s="21">
        <f t="shared" si="125"/>
        <v>0</v>
      </c>
      <c r="S312" s="14">
        <f t="shared" si="122"/>
        <v>0</v>
      </c>
      <c r="T312" s="4" t="str">
        <f t="shared" si="123"/>
        <v>A+J=</v>
      </c>
      <c r="U312" s="33">
        <f t="shared" si="124"/>
        <v>45138</v>
      </c>
      <c r="V312" s="3"/>
      <c r="W312" s="151">
        <f>[2]Plan1!$A394</f>
        <v>48573</v>
      </c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3">
        <f t="shared" si="126"/>
        <v>44840</v>
      </c>
      <c r="B313" s="124">
        <f t="shared" ca="1" si="110"/>
        <v>15522831.99</v>
      </c>
      <c r="C313" s="7">
        <f t="shared" si="111"/>
        <v>15000000</v>
      </c>
      <c r="D313" s="96">
        <f t="shared" si="128"/>
        <v>44839</v>
      </c>
      <c r="E313" s="94">
        <f ca="1">IF(D313&lt;$B$1,VLOOKUP(D313,[1]DI!$A$4:$B$15000,2,FALSE),0)</f>
        <v>0.13650000000000001</v>
      </c>
      <c r="F313" s="14">
        <f t="shared" ca="1" si="112"/>
        <v>1.00050788</v>
      </c>
      <c r="G313" s="14">
        <f ca="1">(TRUNC(PRODUCT($F$12:$F312),16))</f>
        <v>1.12079082714278</v>
      </c>
      <c r="H313" s="14">
        <f t="shared" ca="1" si="113"/>
        <v>1.0933646065081599</v>
      </c>
      <c r="I313" s="14">
        <f t="shared" ca="1" si="114"/>
        <v>1.02508424</v>
      </c>
      <c r="J313" s="13">
        <f t="shared" si="127"/>
        <v>0.05</v>
      </c>
      <c r="K313" s="33">
        <f t="shared" si="115"/>
        <v>44770</v>
      </c>
      <c r="L313" s="2">
        <f t="shared" si="116"/>
        <v>49</v>
      </c>
      <c r="M313" s="17">
        <f t="shared" si="117"/>
        <v>49</v>
      </c>
      <c r="N313" s="12">
        <f t="shared" si="118"/>
        <v>1.00953212</v>
      </c>
      <c r="O313" s="12">
        <f t="shared" ca="1" si="119"/>
        <v>1.034855466</v>
      </c>
      <c r="P313" s="17">
        <f t="shared" si="120"/>
        <v>0</v>
      </c>
      <c r="Q313" s="14">
        <f t="shared" ca="1" si="121"/>
        <v>522831.99</v>
      </c>
      <c r="R313" s="21">
        <f t="shared" si="125"/>
        <v>0</v>
      </c>
      <c r="S313" s="14">
        <f t="shared" si="122"/>
        <v>0</v>
      </c>
      <c r="T313" s="4" t="str">
        <f t="shared" si="123"/>
        <v>A+J=</v>
      </c>
      <c r="U313" s="33">
        <f t="shared" si="124"/>
        <v>45138</v>
      </c>
      <c r="V313" s="3"/>
      <c r="W313" s="151">
        <f>[2]Plan1!$A395</f>
        <v>48580</v>
      </c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3">
        <f t="shared" si="126"/>
        <v>44841</v>
      </c>
      <c r="B314" s="124">
        <f t="shared" ca="1" si="110"/>
        <v>15533722.965</v>
      </c>
      <c r="C314" s="7">
        <f t="shared" si="111"/>
        <v>15000000</v>
      </c>
      <c r="D314" s="96">
        <f t="shared" si="128"/>
        <v>44840</v>
      </c>
      <c r="E314" s="94">
        <f ca="1">IF(D314&lt;$B$1,VLOOKUP(D314,[1]DI!$A$4:$B$15000,2,FALSE),0)</f>
        <v>0.13650000000000001</v>
      </c>
      <c r="F314" s="14">
        <f t="shared" ca="1" si="112"/>
        <v>1.00050788</v>
      </c>
      <c r="G314" s="14">
        <f ca="1">(TRUNC(PRODUCT($F$12:$F313),16))</f>
        <v>1.12136005438807</v>
      </c>
      <c r="H314" s="14">
        <f t="shared" ca="1" si="113"/>
        <v>1.0933646065081599</v>
      </c>
      <c r="I314" s="14">
        <f t="shared" ca="1" si="114"/>
        <v>1.0256048600000001</v>
      </c>
      <c r="J314" s="13">
        <f t="shared" si="127"/>
        <v>0.05</v>
      </c>
      <c r="K314" s="33">
        <f t="shared" si="115"/>
        <v>44770</v>
      </c>
      <c r="L314" s="2">
        <f t="shared" si="116"/>
        <v>50</v>
      </c>
      <c r="M314" s="17">
        <f t="shared" si="117"/>
        <v>50</v>
      </c>
      <c r="N314" s="12">
        <f t="shared" si="118"/>
        <v>1.0097275969999999</v>
      </c>
      <c r="O314" s="12">
        <f t="shared" ca="1" si="119"/>
        <v>1.0355815310000001</v>
      </c>
      <c r="P314" s="17">
        <f t="shared" si="120"/>
        <v>0</v>
      </c>
      <c r="Q314" s="14">
        <f t="shared" ca="1" si="121"/>
        <v>533722.96499999997</v>
      </c>
      <c r="R314" s="21">
        <f t="shared" si="125"/>
        <v>0</v>
      </c>
      <c r="S314" s="14">
        <f t="shared" si="122"/>
        <v>0</v>
      </c>
      <c r="T314" s="4" t="str">
        <f t="shared" si="123"/>
        <v>A+J=</v>
      </c>
      <c r="U314" s="33">
        <f t="shared" si="124"/>
        <v>45138</v>
      </c>
      <c r="V314" s="3"/>
      <c r="W314" s="151">
        <f>[2]Plan1!$A396</f>
        <v>48638</v>
      </c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3">
        <f t="shared" si="126"/>
        <v>44844</v>
      </c>
      <c r="B315" s="124">
        <f t="shared" ca="1" si="110"/>
        <v>15544621.5</v>
      </c>
      <c r="C315" s="7">
        <f t="shared" si="111"/>
        <v>15000000</v>
      </c>
      <c r="D315" s="96">
        <f t="shared" si="128"/>
        <v>44841</v>
      </c>
      <c r="E315" s="94">
        <f ca="1">IF(D315&lt;$B$1,VLOOKUP(D315,[1]DI!$A$4:$B$15000,2,FALSE),0)</f>
        <v>0.13650000000000001</v>
      </c>
      <c r="F315" s="14">
        <f t="shared" ca="1" si="112"/>
        <v>1.00050788</v>
      </c>
      <c r="G315" s="14">
        <f ca="1">(TRUNC(PRODUCT($F$12:$F314),16))</f>
        <v>1.1219295707324899</v>
      </c>
      <c r="H315" s="14">
        <f t="shared" ca="1" si="113"/>
        <v>1.0933646065081599</v>
      </c>
      <c r="I315" s="14">
        <f t="shared" ca="1" si="114"/>
        <v>1.0261257399999999</v>
      </c>
      <c r="J315" s="13">
        <f t="shared" si="127"/>
        <v>0.05</v>
      </c>
      <c r="K315" s="33">
        <f t="shared" si="115"/>
        <v>44770</v>
      </c>
      <c r="L315" s="2">
        <f t="shared" si="116"/>
        <v>51</v>
      </c>
      <c r="M315" s="17">
        <f t="shared" si="117"/>
        <v>51</v>
      </c>
      <c r="N315" s="12">
        <f t="shared" si="118"/>
        <v>1.009923111</v>
      </c>
      <c r="O315" s="12">
        <f t="shared" ca="1" si="119"/>
        <v>1.0363081000000001</v>
      </c>
      <c r="P315" s="17">
        <f t="shared" si="120"/>
        <v>0</v>
      </c>
      <c r="Q315" s="14">
        <f t="shared" ca="1" si="121"/>
        <v>544621.5</v>
      </c>
      <c r="R315" s="21">
        <f t="shared" si="125"/>
        <v>0</v>
      </c>
      <c r="S315" s="14">
        <f t="shared" si="122"/>
        <v>0</v>
      </c>
      <c r="T315" s="4" t="str">
        <f t="shared" si="123"/>
        <v>A+J=</v>
      </c>
      <c r="U315" s="33">
        <f t="shared" si="124"/>
        <v>45138</v>
      </c>
      <c r="V315" s="3"/>
      <c r="W315" s="151">
        <f>[2]Plan1!$A397</f>
        <v>48639</v>
      </c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3">
        <f t="shared" si="126"/>
        <v>44845</v>
      </c>
      <c r="B316" s="124">
        <f t="shared" ca="1" si="110"/>
        <v>15555527.76</v>
      </c>
      <c r="C316" s="7">
        <f t="shared" si="111"/>
        <v>15000000</v>
      </c>
      <c r="D316" s="96">
        <f t="shared" si="128"/>
        <v>44844</v>
      </c>
      <c r="E316" s="94">
        <f ca="1">IF(D316&lt;$B$1,VLOOKUP(D316,[1]DI!$A$4:$B$15000,2,FALSE),0)</f>
        <v>0.13650000000000001</v>
      </c>
      <c r="F316" s="14">
        <f t="shared" ca="1" si="112"/>
        <v>1.00050788</v>
      </c>
      <c r="G316" s="14">
        <f ca="1">(TRUNC(PRODUCT($F$12:$F315),16))</f>
        <v>1.1224993763228699</v>
      </c>
      <c r="H316" s="14">
        <f t="shared" ca="1" si="113"/>
        <v>1.0933646065081599</v>
      </c>
      <c r="I316" s="14">
        <f t="shared" ca="1" si="114"/>
        <v>1.0266468900000001</v>
      </c>
      <c r="J316" s="13">
        <f t="shared" si="127"/>
        <v>0.05</v>
      </c>
      <c r="K316" s="33">
        <f t="shared" si="115"/>
        <v>44770</v>
      </c>
      <c r="L316" s="2">
        <f t="shared" si="116"/>
        <v>52</v>
      </c>
      <c r="M316" s="17">
        <f t="shared" si="117"/>
        <v>52</v>
      </c>
      <c r="N316" s="12">
        <f t="shared" si="118"/>
        <v>1.0101186630000001</v>
      </c>
      <c r="O316" s="12">
        <f t="shared" ca="1" si="119"/>
        <v>1.0370351840000001</v>
      </c>
      <c r="P316" s="17">
        <f t="shared" si="120"/>
        <v>0</v>
      </c>
      <c r="Q316" s="14">
        <f t="shared" ca="1" si="121"/>
        <v>555527.76</v>
      </c>
      <c r="R316" s="21">
        <f t="shared" si="125"/>
        <v>0</v>
      </c>
      <c r="S316" s="14">
        <f t="shared" si="122"/>
        <v>0</v>
      </c>
      <c r="T316" s="4" t="str">
        <f t="shared" si="123"/>
        <v>A+J=</v>
      </c>
      <c r="U316" s="33">
        <f t="shared" si="124"/>
        <v>45138</v>
      </c>
      <c r="V316" s="3"/>
      <c r="W316" s="151">
        <f>[2]Plan1!$A398</f>
        <v>48684</v>
      </c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3">
        <f t="shared" si="126"/>
        <v>44847</v>
      </c>
      <c r="B317" s="124">
        <f t="shared" ca="1" si="110"/>
        <v>15566441.744999999</v>
      </c>
      <c r="C317" s="7">
        <f t="shared" si="111"/>
        <v>15000000</v>
      </c>
      <c r="D317" s="96">
        <f t="shared" si="128"/>
        <v>44845</v>
      </c>
      <c r="E317" s="94">
        <f ca="1">IF(D317&lt;$B$1,VLOOKUP(D317,[1]DI!$A$4:$B$15000,2,FALSE),0)</f>
        <v>0.13650000000000001</v>
      </c>
      <c r="F317" s="14">
        <f t="shared" ca="1" si="112"/>
        <v>1.00050788</v>
      </c>
      <c r="G317" s="14">
        <f ca="1">(TRUNC(PRODUCT($F$12:$F316),16))</f>
        <v>1.12306947130612</v>
      </c>
      <c r="H317" s="14">
        <f t="shared" ca="1" si="113"/>
        <v>1.0933646065081599</v>
      </c>
      <c r="I317" s="14">
        <f t="shared" ca="1" si="114"/>
        <v>1.02716831</v>
      </c>
      <c r="J317" s="13">
        <f t="shared" si="127"/>
        <v>0.05</v>
      </c>
      <c r="K317" s="33">
        <f t="shared" si="115"/>
        <v>44770</v>
      </c>
      <c r="L317" s="2">
        <f t="shared" si="116"/>
        <v>53</v>
      </c>
      <c r="M317" s="17">
        <f t="shared" si="117"/>
        <v>53</v>
      </c>
      <c r="N317" s="12">
        <f t="shared" si="118"/>
        <v>1.0103142519999999</v>
      </c>
      <c r="O317" s="12">
        <f t="shared" ca="1" si="119"/>
        <v>1.037762783</v>
      </c>
      <c r="P317" s="17">
        <f t="shared" si="120"/>
        <v>0</v>
      </c>
      <c r="Q317" s="14">
        <f t="shared" ca="1" si="121"/>
        <v>566441.745</v>
      </c>
      <c r="R317" s="21">
        <f t="shared" si="125"/>
        <v>0</v>
      </c>
      <c r="S317" s="14">
        <f t="shared" si="122"/>
        <v>0</v>
      </c>
      <c r="T317" s="4" t="str">
        <f t="shared" si="123"/>
        <v>A+J=</v>
      </c>
      <c r="U317" s="33">
        <f t="shared" si="124"/>
        <v>45138</v>
      </c>
      <c r="V317" s="3"/>
      <c r="W317" s="151">
        <f>[2]Plan1!$A399</f>
        <v>48690</v>
      </c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3">
        <f t="shared" si="126"/>
        <v>44848</v>
      </c>
      <c r="B318" s="124">
        <f t="shared" ca="1" si="110"/>
        <v>15577363.169999991</v>
      </c>
      <c r="C318" s="7">
        <f t="shared" si="111"/>
        <v>15000000</v>
      </c>
      <c r="D318" s="96">
        <f t="shared" si="128"/>
        <v>44847</v>
      </c>
      <c r="E318" s="94">
        <f ca="1">IF(D318&lt;$B$1,VLOOKUP(D318,[1]DI!$A$4:$B$15000,2,FALSE),0)</f>
        <v>0.13650000000000001</v>
      </c>
      <c r="F318" s="14">
        <f t="shared" ca="1" si="112"/>
        <v>1.00050788</v>
      </c>
      <c r="G318" s="14">
        <f ca="1">(TRUNC(PRODUCT($F$12:$F317),16))</f>
        <v>1.12363985582921</v>
      </c>
      <c r="H318" s="14">
        <f t="shared" ca="1" si="113"/>
        <v>1.0933646065081599</v>
      </c>
      <c r="I318" s="14">
        <f t="shared" ca="1" si="114"/>
        <v>1.0276899799999999</v>
      </c>
      <c r="J318" s="13">
        <f t="shared" si="127"/>
        <v>0.05</v>
      </c>
      <c r="K318" s="33">
        <f t="shared" si="115"/>
        <v>44770</v>
      </c>
      <c r="L318" s="2">
        <f t="shared" si="116"/>
        <v>54</v>
      </c>
      <c r="M318" s="17">
        <f t="shared" si="117"/>
        <v>54</v>
      </c>
      <c r="N318" s="12">
        <f t="shared" si="118"/>
        <v>1.0105098800000001</v>
      </c>
      <c r="O318" s="12">
        <f t="shared" ca="1" si="119"/>
        <v>1.038490878</v>
      </c>
      <c r="P318" s="17">
        <f t="shared" si="120"/>
        <v>0</v>
      </c>
      <c r="Q318" s="14">
        <f t="shared" ca="1" si="121"/>
        <v>577363.16999999003</v>
      </c>
      <c r="R318" s="21">
        <f t="shared" si="125"/>
        <v>0</v>
      </c>
      <c r="S318" s="14">
        <f t="shared" si="122"/>
        <v>0</v>
      </c>
      <c r="T318" s="4" t="str">
        <f t="shared" si="123"/>
        <v>A+J=</v>
      </c>
      <c r="U318" s="33">
        <f t="shared" si="124"/>
        <v>45138</v>
      </c>
      <c r="V318" s="3"/>
      <c r="W318" s="151">
        <f>[2]Plan1!$A400</f>
        <v>48700</v>
      </c>
      <c r="Z318" s="1"/>
      <c r="AA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3">
        <f t="shared" si="126"/>
        <v>44851</v>
      </c>
      <c r="B319" s="124">
        <f t="shared" ca="1" si="110"/>
        <v>15588292.499999991</v>
      </c>
      <c r="C319" s="7">
        <f t="shared" si="111"/>
        <v>15000000</v>
      </c>
      <c r="D319" s="96">
        <f t="shared" si="128"/>
        <v>44848</v>
      </c>
      <c r="E319" s="94">
        <f ca="1">IF(D319&lt;$B$1,VLOOKUP(D319,[1]DI!$A$4:$B$15000,2,FALSE),0)</f>
        <v>0.13650000000000001</v>
      </c>
      <c r="F319" s="14">
        <f t="shared" ca="1" si="112"/>
        <v>1.00050788</v>
      </c>
      <c r="G319" s="14">
        <f ca="1">(TRUNC(PRODUCT($F$12:$F318),16))</f>
        <v>1.12421053003919</v>
      </c>
      <c r="H319" s="14">
        <f t="shared" ca="1" si="113"/>
        <v>1.0933646065081599</v>
      </c>
      <c r="I319" s="14">
        <f t="shared" ca="1" si="114"/>
        <v>1.0282119300000001</v>
      </c>
      <c r="J319" s="13">
        <f t="shared" si="127"/>
        <v>0.05</v>
      </c>
      <c r="K319" s="33">
        <f t="shared" si="115"/>
        <v>44770</v>
      </c>
      <c r="L319" s="2">
        <f t="shared" si="116"/>
        <v>55</v>
      </c>
      <c r="M319" s="17">
        <f t="shared" si="117"/>
        <v>55</v>
      </c>
      <c r="N319" s="12">
        <f t="shared" si="118"/>
        <v>1.0107055460000001</v>
      </c>
      <c r="O319" s="12">
        <f t="shared" ca="1" si="119"/>
        <v>1.0392195</v>
      </c>
      <c r="P319" s="17">
        <f t="shared" si="120"/>
        <v>0</v>
      </c>
      <c r="Q319" s="14">
        <f t="shared" ca="1" si="121"/>
        <v>588292.49999998999</v>
      </c>
      <c r="R319" s="21">
        <f t="shared" si="125"/>
        <v>0</v>
      </c>
      <c r="S319" s="14">
        <f t="shared" si="122"/>
        <v>0</v>
      </c>
      <c r="T319" s="4" t="str">
        <f t="shared" si="123"/>
        <v>A+J=</v>
      </c>
      <c r="U319" s="33">
        <f t="shared" si="124"/>
        <v>45138</v>
      </c>
      <c r="V319" s="3"/>
      <c r="W319" s="151">
        <f>[2]Plan1!$A401</f>
        <v>48746</v>
      </c>
      <c r="Z319" s="1"/>
      <c r="AA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3">
        <f t="shared" si="126"/>
        <v>44852</v>
      </c>
      <c r="B320" s="124">
        <f t="shared" ca="1" si="110"/>
        <v>15599229.404999999</v>
      </c>
      <c r="C320" s="7">
        <f t="shared" si="111"/>
        <v>15000000</v>
      </c>
      <c r="D320" s="96">
        <f t="shared" si="128"/>
        <v>44851</v>
      </c>
      <c r="E320" s="94">
        <f ca="1">IF(D320&lt;$B$1,VLOOKUP(D320,[1]DI!$A$4:$B$15000,2,FALSE),0)</f>
        <v>0.13650000000000001</v>
      </c>
      <c r="F320" s="14">
        <f t="shared" ca="1" si="112"/>
        <v>1.00050788</v>
      </c>
      <c r="G320" s="14">
        <f ca="1">(TRUNC(PRODUCT($F$12:$F319),16))</f>
        <v>1.12478149408318</v>
      </c>
      <c r="H320" s="14">
        <f t="shared" ca="1" si="113"/>
        <v>1.0933646065081599</v>
      </c>
      <c r="I320" s="14">
        <f t="shared" ca="1" si="114"/>
        <v>1.0287341400000001</v>
      </c>
      <c r="J320" s="13">
        <f t="shared" si="127"/>
        <v>0.05</v>
      </c>
      <c r="K320" s="33">
        <f t="shared" si="115"/>
        <v>44770</v>
      </c>
      <c r="L320" s="2">
        <f t="shared" si="116"/>
        <v>56</v>
      </c>
      <c r="M320" s="17">
        <f t="shared" si="117"/>
        <v>56</v>
      </c>
      <c r="N320" s="12">
        <f t="shared" si="118"/>
        <v>1.010901249</v>
      </c>
      <c r="O320" s="12">
        <f t="shared" ca="1" si="119"/>
        <v>1.039948627</v>
      </c>
      <c r="P320" s="17">
        <f t="shared" si="120"/>
        <v>0</v>
      </c>
      <c r="Q320" s="14">
        <f t="shared" ca="1" si="121"/>
        <v>599229.40500000003</v>
      </c>
      <c r="R320" s="21">
        <f t="shared" si="125"/>
        <v>0</v>
      </c>
      <c r="S320" s="14">
        <f t="shared" si="122"/>
        <v>0</v>
      </c>
      <c r="T320" s="4" t="str">
        <f t="shared" si="123"/>
        <v>A+J=</v>
      </c>
      <c r="U320" s="33">
        <f t="shared" si="124"/>
        <v>45138</v>
      </c>
      <c r="V320" s="3"/>
      <c r="W320" s="151">
        <f>[2]Plan1!$A402</f>
        <v>48829</v>
      </c>
      <c r="Z320" s="1"/>
      <c r="AA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3">
        <f t="shared" si="126"/>
        <v>44853</v>
      </c>
      <c r="B321" s="124">
        <f t="shared" ca="1" si="110"/>
        <v>15610173.899999989</v>
      </c>
      <c r="C321" s="7">
        <f t="shared" si="111"/>
        <v>15000000</v>
      </c>
      <c r="D321" s="96">
        <f t="shared" si="128"/>
        <v>44852</v>
      </c>
      <c r="E321" s="94">
        <f ca="1">IF(D321&lt;$B$1,VLOOKUP(D321,[1]DI!$A$4:$B$15000,2,FALSE),0)</f>
        <v>0.13650000000000001</v>
      </c>
      <c r="F321" s="14">
        <f t="shared" ca="1" si="112"/>
        <v>1.00050788</v>
      </c>
      <c r="G321" s="14">
        <f ca="1">(TRUNC(PRODUCT($F$12:$F320),16))</f>
        <v>1.1253527481084</v>
      </c>
      <c r="H321" s="14">
        <f t="shared" ca="1" si="113"/>
        <v>1.0933646065081599</v>
      </c>
      <c r="I321" s="14">
        <f t="shared" ca="1" si="114"/>
        <v>1.02925661</v>
      </c>
      <c r="J321" s="13">
        <f t="shared" si="127"/>
        <v>0.05</v>
      </c>
      <c r="K321" s="33">
        <f t="shared" si="115"/>
        <v>44770</v>
      </c>
      <c r="L321" s="2">
        <f t="shared" si="116"/>
        <v>57</v>
      </c>
      <c r="M321" s="17">
        <f t="shared" si="117"/>
        <v>57</v>
      </c>
      <c r="N321" s="12">
        <f t="shared" si="118"/>
        <v>1.01109699</v>
      </c>
      <c r="O321" s="12">
        <f t="shared" ca="1" si="119"/>
        <v>1.04067826</v>
      </c>
      <c r="P321" s="17">
        <f t="shared" si="120"/>
        <v>0</v>
      </c>
      <c r="Q321" s="14">
        <f t="shared" ca="1" si="121"/>
        <v>610173.89999999001</v>
      </c>
      <c r="R321" s="21">
        <f t="shared" si="125"/>
        <v>0</v>
      </c>
      <c r="S321" s="14">
        <f t="shared" si="122"/>
        <v>0</v>
      </c>
      <c r="T321" s="4" t="str">
        <f t="shared" si="123"/>
        <v>A+J=</v>
      </c>
      <c r="U321" s="33">
        <f t="shared" si="124"/>
        <v>45138</v>
      </c>
      <c r="V321" s="3"/>
      <c r="W321" s="151">
        <f>[2]Plan1!$A403</f>
        <v>48864</v>
      </c>
      <c r="Z321" s="1"/>
      <c r="AA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3">
        <f t="shared" si="126"/>
        <v>44854</v>
      </c>
      <c r="B322" s="124">
        <f t="shared" ca="1" si="110"/>
        <v>15621126.16499999</v>
      </c>
      <c r="C322" s="7">
        <f t="shared" si="111"/>
        <v>15000000</v>
      </c>
      <c r="D322" s="96">
        <f t="shared" si="128"/>
        <v>44853</v>
      </c>
      <c r="E322" s="94">
        <f ca="1">IF(D322&lt;$B$1,VLOOKUP(D322,[1]DI!$A$4:$B$15000,2,FALSE),0)</f>
        <v>0.13650000000000001</v>
      </c>
      <c r="F322" s="14">
        <f t="shared" ca="1" si="112"/>
        <v>1.00050788</v>
      </c>
      <c r="G322" s="14">
        <f ca="1">(TRUNC(PRODUCT($F$12:$F321),16))</f>
        <v>1.12592429226211</v>
      </c>
      <c r="H322" s="14">
        <f t="shared" ca="1" si="113"/>
        <v>1.0933646065081599</v>
      </c>
      <c r="I322" s="14">
        <f t="shared" ca="1" si="114"/>
        <v>1.0297793500000001</v>
      </c>
      <c r="J322" s="13">
        <f t="shared" si="127"/>
        <v>0.05</v>
      </c>
      <c r="K322" s="33">
        <f t="shared" si="115"/>
        <v>44770</v>
      </c>
      <c r="L322" s="2">
        <f t="shared" si="116"/>
        <v>58</v>
      </c>
      <c r="M322" s="17">
        <f t="shared" si="117"/>
        <v>58</v>
      </c>
      <c r="N322" s="12">
        <f t="shared" si="118"/>
        <v>1.0112927700000001</v>
      </c>
      <c r="O322" s="12">
        <f t="shared" ca="1" si="119"/>
        <v>1.0414084109999999</v>
      </c>
      <c r="P322" s="17">
        <f t="shared" si="120"/>
        <v>0</v>
      </c>
      <c r="Q322" s="14">
        <f t="shared" ca="1" si="121"/>
        <v>621126.16499999003</v>
      </c>
      <c r="R322" s="21">
        <f t="shared" si="125"/>
        <v>0</v>
      </c>
      <c r="S322" s="14">
        <f t="shared" si="122"/>
        <v>0</v>
      </c>
      <c r="T322" s="4" t="str">
        <f t="shared" si="123"/>
        <v>A+J=</v>
      </c>
      <c r="U322" s="33">
        <f t="shared" si="124"/>
        <v>45138</v>
      </c>
      <c r="V322" s="3"/>
      <c r="W322" s="151">
        <f>[2]Plan1!$A404</f>
        <v>48885</v>
      </c>
      <c r="Z322" s="1"/>
      <c r="AA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3">
        <f t="shared" si="126"/>
        <v>44855</v>
      </c>
      <c r="B323" s="124">
        <f t="shared" ca="1" si="110"/>
        <v>15632086.02</v>
      </c>
      <c r="C323" s="7">
        <f t="shared" si="111"/>
        <v>15000000</v>
      </c>
      <c r="D323" s="96">
        <f t="shared" si="128"/>
        <v>44854</v>
      </c>
      <c r="E323" s="94">
        <f ca="1">IF(D323&lt;$B$1,VLOOKUP(D323,[1]DI!$A$4:$B$15000,2,FALSE),0)</f>
        <v>0.13650000000000001</v>
      </c>
      <c r="F323" s="14">
        <f t="shared" ca="1" si="112"/>
        <v>1.00050788</v>
      </c>
      <c r="G323" s="14">
        <f ca="1">(TRUNC(PRODUCT($F$12:$F322),16))</f>
        <v>1.12649612669166</v>
      </c>
      <c r="H323" s="14">
        <f t="shared" ca="1" si="113"/>
        <v>1.0933646065081599</v>
      </c>
      <c r="I323" s="14">
        <f t="shared" ca="1" si="114"/>
        <v>1.0303023499999999</v>
      </c>
      <c r="J323" s="13">
        <f t="shared" si="127"/>
        <v>0.05</v>
      </c>
      <c r="K323" s="33">
        <f t="shared" si="115"/>
        <v>44770</v>
      </c>
      <c r="L323" s="2">
        <f t="shared" si="116"/>
        <v>59</v>
      </c>
      <c r="M323" s="17">
        <f t="shared" si="117"/>
        <v>59</v>
      </c>
      <c r="N323" s="12">
        <f t="shared" si="118"/>
        <v>1.0114885870000001</v>
      </c>
      <c r="O323" s="12">
        <f t="shared" ca="1" si="119"/>
        <v>1.042139068</v>
      </c>
      <c r="P323" s="17">
        <f t="shared" si="120"/>
        <v>0</v>
      </c>
      <c r="Q323" s="14">
        <f t="shared" ca="1" si="121"/>
        <v>632086.02</v>
      </c>
      <c r="R323" s="21">
        <f t="shared" si="125"/>
        <v>0</v>
      </c>
      <c r="S323" s="14">
        <f t="shared" si="122"/>
        <v>0</v>
      </c>
      <c r="T323" s="4" t="str">
        <f t="shared" si="123"/>
        <v>A+J=</v>
      </c>
      <c r="U323" s="33">
        <f t="shared" si="124"/>
        <v>45138</v>
      </c>
      <c r="V323" s="3"/>
      <c r="W323" s="151">
        <f>[2]Plan1!$A405</f>
        <v>48898</v>
      </c>
      <c r="Z323" s="1"/>
      <c r="AA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3">
        <f t="shared" si="126"/>
        <v>44858</v>
      </c>
      <c r="B324" s="124">
        <f t="shared" ca="1" si="110"/>
        <v>15643053.630000001</v>
      </c>
      <c r="C324" s="7">
        <f t="shared" si="111"/>
        <v>15000000</v>
      </c>
      <c r="D324" s="96">
        <f t="shared" si="128"/>
        <v>44855</v>
      </c>
      <c r="E324" s="94">
        <f ca="1">IF(D324&lt;$B$1,VLOOKUP(D324,[1]DI!$A$4:$B$15000,2,FALSE),0)</f>
        <v>0.13650000000000001</v>
      </c>
      <c r="F324" s="14">
        <f t="shared" ca="1" si="112"/>
        <v>1.00050788</v>
      </c>
      <c r="G324" s="14">
        <f ca="1">(TRUNC(PRODUCT($F$12:$F323),16))</f>
        <v>1.1270682515444801</v>
      </c>
      <c r="H324" s="14">
        <f t="shared" ca="1" si="113"/>
        <v>1.0933646065081599</v>
      </c>
      <c r="I324" s="14">
        <f t="shared" ca="1" si="114"/>
        <v>1.0308256200000001</v>
      </c>
      <c r="J324" s="13">
        <f t="shared" si="127"/>
        <v>0.05</v>
      </c>
      <c r="K324" s="33">
        <f t="shared" si="115"/>
        <v>44770</v>
      </c>
      <c r="L324" s="2">
        <f t="shared" si="116"/>
        <v>60</v>
      </c>
      <c r="M324" s="17">
        <f t="shared" si="117"/>
        <v>60</v>
      </c>
      <c r="N324" s="12">
        <f t="shared" si="118"/>
        <v>1.011684442</v>
      </c>
      <c r="O324" s="12">
        <f t="shared" ca="1" si="119"/>
        <v>1.042870242</v>
      </c>
      <c r="P324" s="17">
        <f t="shared" si="120"/>
        <v>0</v>
      </c>
      <c r="Q324" s="14">
        <f t="shared" ca="1" si="121"/>
        <v>643053.63</v>
      </c>
      <c r="R324" s="21">
        <f t="shared" si="125"/>
        <v>0</v>
      </c>
      <c r="S324" s="14">
        <f t="shared" si="122"/>
        <v>0</v>
      </c>
      <c r="T324" s="4" t="str">
        <f t="shared" si="123"/>
        <v>A+J=</v>
      </c>
      <c r="U324" s="33">
        <f t="shared" si="124"/>
        <v>45138</v>
      </c>
      <c r="V324" s="3"/>
      <c r="W324" s="151">
        <f>[2]Plan1!$A406</f>
        <v>48903</v>
      </c>
      <c r="Z324" s="1"/>
      <c r="AA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3">
        <f t="shared" si="126"/>
        <v>44859</v>
      </c>
      <c r="B325" s="124">
        <f t="shared" ca="1" si="110"/>
        <v>15654029.01</v>
      </c>
      <c r="C325" s="7">
        <f t="shared" si="111"/>
        <v>15000000</v>
      </c>
      <c r="D325" s="96">
        <f t="shared" si="128"/>
        <v>44858</v>
      </c>
      <c r="E325" s="94">
        <f ca="1">IF(D325&lt;$B$1,VLOOKUP(D325,[1]DI!$A$4:$B$15000,2,FALSE),0)</f>
        <v>0.13650000000000001</v>
      </c>
      <c r="F325" s="14">
        <f t="shared" ca="1" si="112"/>
        <v>1.00050788</v>
      </c>
      <c r="G325" s="14">
        <f ca="1">(TRUNC(PRODUCT($F$12:$F324),16))</f>
        <v>1.1276406669680801</v>
      </c>
      <c r="H325" s="14">
        <f t="shared" ca="1" si="113"/>
        <v>1.0933646065081599</v>
      </c>
      <c r="I325" s="14">
        <f t="shared" ca="1" si="114"/>
        <v>1.03134916</v>
      </c>
      <c r="J325" s="13">
        <f t="shared" si="127"/>
        <v>0.05</v>
      </c>
      <c r="K325" s="33">
        <f t="shared" si="115"/>
        <v>44770</v>
      </c>
      <c r="L325" s="2">
        <f t="shared" si="116"/>
        <v>61</v>
      </c>
      <c r="M325" s="17">
        <f t="shared" si="117"/>
        <v>61</v>
      </c>
      <c r="N325" s="12">
        <f t="shared" si="118"/>
        <v>1.0118803350000001</v>
      </c>
      <c r="O325" s="12">
        <f t="shared" ca="1" si="119"/>
        <v>1.043601934</v>
      </c>
      <c r="P325" s="17">
        <f t="shared" si="120"/>
        <v>0</v>
      </c>
      <c r="Q325" s="14">
        <f t="shared" ca="1" si="121"/>
        <v>654029.01</v>
      </c>
      <c r="R325" s="21">
        <f t="shared" si="125"/>
        <v>0</v>
      </c>
      <c r="S325" s="14">
        <f t="shared" si="122"/>
        <v>0</v>
      </c>
      <c r="T325" s="4" t="str">
        <f t="shared" si="123"/>
        <v>A+J=</v>
      </c>
      <c r="U325" s="33">
        <f t="shared" si="124"/>
        <v>45138</v>
      </c>
      <c r="V325" s="3"/>
      <c r="W325" s="151">
        <f>[2]Plan1!$A407</f>
        <v>48938</v>
      </c>
      <c r="Z325" s="1"/>
      <c r="AA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3">
        <f t="shared" si="126"/>
        <v>44860</v>
      </c>
      <c r="B326" s="124">
        <f t="shared" ca="1" si="110"/>
        <v>15665011.979999989</v>
      </c>
      <c r="C326" s="7">
        <f t="shared" si="111"/>
        <v>15000000</v>
      </c>
      <c r="D326" s="96">
        <f t="shared" si="128"/>
        <v>44859</v>
      </c>
      <c r="E326" s="94">
        <f ca="1">IF(D326&lt;$B$1,VLOOKUP(D326,[1]DI!$A$4:$B$15000,2,FALSE),0)</f>
        <v>0.13650000000000001</v>
      </c>
      <c r="F326" s="14">
        <f t="shared" ca="1" si="112"/>
        <v>1.00050788</v>
      </c>
      <c r="G326" s="14">
        <f ca="1">(TRUNC(PRODUCT($F$12:$F325),16))</f>
        <v>1.1282133731100199</v>
      </c>
      <c r="H326" s="14">
        <f t="shared" ca="1" si="113"/>
        <v>1.0933646065081599</v>
      </c>
      <c r="I326" s="14">
        <f t="shared" ca="1" si="114"/>
        <v>1.0318729600000001</v>
      </c>
      <c r="J326" s="13">
        <f t="shared" si="127"/>
        <v>0.05</v>
      </c>
      <c r="K326" s="33">
        <f t="shared" si="115"/>
        <v>44770</v>
      </c>
      <c r="L326" s="2">
        <f t="shared" si="116"/>
        <v>62</v>
      </c>
      <c r="M326" s="17">
        <f t="shared" si="117"/>
        <v>62</v>
      </c>
      <c r="N326" s="12">
        <f t="shared" si="118"/>
        <v>1.012076266</v>
      </c>
      <c r="O326" s="12">
        <f t="shared" ca="1" si="119"/>
        <v>1.0443341319999999</v>
      </c>
      <c r="P326" s="17">
        <f t="shared" si="120"/>
        <v>0</v>
      </c>
      <c r="Q326" s="14">
        <f t="shared" ca="1" si="121"/>
        <v>665011.97999998997</v>
      </c>
      <c r="R326" s="21">
        <f t="shared" si="125"/>
        <v>0</v>
      </c>
      <c r="S326" s="14">
        <f t="shared" si="122"/>
        <v>0</v>
      </c>
      <c r="T326" s="4" t="str">
        <f t="shared" si="123"/>
        <v>A+J=</v>
      </c>
      <c r="U326" s="33">
        <f t="shared" si="124"/>
        <v>45138</v>
      </c>
      <c r="V326" s="3"/>
      <c r="W326" s="151">
        <f>[2]Plan1!$A408</f>
        <v>48945</v>
      </c>
      <c r="Z326" s="1"/>
      <c r="AA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3">
        <f t="shared" si="126"/>
        <v>44861</v>
      </c>
      <c r="B327" s="124">
        <f t="shared" ca="1" si="110"/>
        <v>15676002.720000001</v>
      </c>
      <c r="C327" s="7">
        <f t="shared" si="111"/>
        <v>15000000</v>
      </c>
      <c r="D327" s="96">
        <f t="shared" si="128"/>
        <v>44860</v>
      </c>
      <c r="E327" s="94">
        <f ca="1">IF(D327&lt;$B$1,VLOOKUP(D327,[1]DI!$A$4:$B$15000,2,FALSE),0)</f>
        <v>0.13650000000000001</v>
      </c>
      <c r="F327" s="14">
        <f t="shared" ca="1" si="112"/>
        <v>1.00050788</v>
      </c>
      <c r="G327" s="14">
        <f ca="1">(TRUNC(PRODUCT($F$12:$F326),16))</f>
        <v>1.1287863701179499</v>
      </c>
      <c r="H327" s="14">
        <f t="shared" ca="1" si="113"/>
        <v>1.0933646065081599</v>
      </c>
      <c r="I327" s="14">
        <f t="shared" ca="1" si="114"/>
        <v>1.03239703</v>
      </c>
      <c r="J327" s="13">
        <f t="shared" si="127"/>
        <v>0.05</v>
      </c>
      <c r="K327" s="33">
        <f t="shared" si="115"/>
        <v>44770</v>
      </c>
      <c r="L327" s="2">
        <f t="shared" si="116"/>
        <v>63</v>
      </c>
      <c r="M327" s="17">
        <f t="shared" si="117"/>
        <v>63</v>
      </c>
      <c r="N327" s="12">
        <f t="shared" si="118"/>
        <v>1.0122722340000001</v>
      </c>
      <c r="O327" s="12">
        <f t="shared" ca="1" si="119"/>
        <v>1.045066848</v>
      </c>
      <c r="P327" s="17">
        <f t="shared" si="120"/>
        <v>0</v>
      </c>
      <c r="Q327" s="14">
        <f t="shared" ca="1" si="121"/>
        <v>676002.72</v>
      </c>
      <c r="R327" s="21">
        <f t="shared" si="125"/>
        <v>0</v>
      </c>
      <c r="S327" s="14">
        <f t="shared" si="122"/>
        <v>0</v>
      </c>
      <c r="T327" s="4" t="str">
        <f t="shared" si="123"/>
        <v>A+J=</v>
      </c>
      <c r="U327" s="33">
        <f t="shared" si="124"/>
        <v>45138</v>
      </c>
      <c r="V327" s="3"/>
      <c r="W327" s="151">
        <f>[2]Plan1!$A409</f>
        <v>48995</v>
      </c>
      <c r="Z327" s="1"/>
      <c r="AA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3">
        <f t="shared" si="126"/>
        <v>44862</v>
      </c>
      <c r="B328" s="124">
        <f t="shared" ca="1" si="110"/>
        <v>15687001.08</v>
      </c>
      <c r="C328" s="7">
        <f t="shared" si="111"/>
        <v>15000000</v>
      </c>
      <c r="D328" s="96">
        <f t="shared" si="128"/>
        <v>44861</v>
      </c>
      <c r="E328" s="94">
        <f ca="1">IF(D328&lt;$B$1,VLOOKUP(D328,[1]DI!$A$4:$B$15000,2,FALSE),0)</f>
        <v>0.13650000000000001</v>
      </c>
      <c r="F328" s="14">
        <f t="shared" ca="1" si="112"/>
        <v>1.00050788</v>
      </c>
      <c r="G328" s="14">
        <f ca="1">(TRUNC(PRODUCT($F$12:$F327),16))</f>
        <v>1.1293596581396099</v>
      </c>
      <c r="H328" s="14">
        <f t="shared" ca="1" si="113"/>
        <v>1.0933646065081599</v>
      </c>
      <c r="I328" s="14">
        <f t="shared" ca="1" si="114"/>
        <v>1.03292136</v>
      </c>
      <c r="J328" s="13">
        <f t="shared" si="127"/>
        <v>0.05</v>
      </c>
      <c r="K328" s="33">
        <f t="shared" si="115"/>
        <v>44770</v>
      </c>
      <c r="L328" s="2">
        <f t="shared" si="116"/>
        <v>64</v>
      </c>
      <c r="M328" s="17">
        <f t="shared" si="117"/>
        <v>64</v>
      </c>
      <c r="N328" s="12">
        <f t="shared" si="118"/>
        <v>1.0124682410000001</v>
      </c>
      <c r="O328" s="12">
        <f t="shared" ca="1" si="119"/>
        <v>1.045800072</v>
      </c>
      <c r="P328" s="17">
        <f t="shared" si="120"/>
        <v>0</v>
      </c>
      <c r="Q328" s="14">
        <f t="shared" ca="1" si="121"/>
        <v>687001.08</v>
      </c>
      <c r="R328" s="21">
        <f t="shared" si="125"/>
        <v>0</v>
      </c>
      <c r="S328" s="14">
        <f t="shared" si="122"/>
        <v>0</v>
      </c>
      <c r="T328" s="4" t="str">
        <f t="shared" si="123"/>
        <v>A+J=</v>
      </c>
      <c r="U328" s="33">
        <f t="shared" si="124"/>
        <v>45138</v>
      </c>
      <c r="V328" s="3"/>
      <c r="W328" s="151">
        <f>[2]Plan1!$A410</f>
        <v>48996</v>
      </c>
      <c r="Z328" s="1"/>
      <c r="AA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3">
        <f t="shared" si="126"/>
        <v>44865</v>
      </c>
      <c r="B329" s="124">
        <f t="shared" ca="1" si="110"/>
        <v>15698007.225</v>
      </c>
      <c r="C329" s="7">
        <f t="shared" si="111"/>
        <v>15000000</v>
      </c>
      <c r="D329" s="96">
        <f t="shared" si="128"/>
        <v>44862</v>
      </c>
      <c r="E329" s="94">
        <f ca="1">IF(D329&lt;$B$1,VLOOKUP(D329,[1]DI!$A$4:$B$15000,2,FALSE),0)</f>
        <v>0.13650000000000001</v>
      </c>
      <c r="F329" s="14">
        <f t="shared" ca="1" si="112"/>
        <v>1.00050788</v>
      </c>
      <c r="G329" s="14">
        <f ca="1">(TRUNC(PRODUCT($F$12:$F328),16))</f>
        <v>1.1299332373227899</v>
      </c>
      <c r="H329" s="14">
        <f t="shared" ca="1" si="113"/>
        <v>1.0933646065081599</v>
      </c>
      <c r="I329" s="14">
        <f t="shared" ca="1" si="114"/>
        <v>1.0334459600000001</v>
      </c>
      <c r="J329" s="13">
        <f t="shared" si="127"/>
        <v>0.05</v>
      </c>
      <c r="K329" s="33">
        <f t="shared" si="115"/>
        <v>44770</v>
      </c>
      <c r="L329" s="2">
        <f t="shared" si="116"/>
        <v>65</v>
      </c>
      <c r="M329" s="17">
        <f t="shared" si="117"/>
        <v>65</v>
      </c>
      <c r="N329" s="12">
        <f t="shared" si="118"/>
        <v>1.0126642859999999</v>
      </c>
      <c r="O329" s="12">
        <f t="shared" ca="1" si="119"/>
        <v>1.0465338150000001</v>
      </c>
      <c r="P329" s="17">
        <f t="shared" si="120"/>
        <v>0</v>
      </c>
      <c r="Q329" s="14">
        <f t="shared" ca="1" si="121"/>
        <v>698007.22499999998</v>
      </c>
      <c r="R329" s="21">
        <f t="shared" si="125"/>
        <v>0</v>
      </c>
      <c r="S329" s="14">
        <f t="shared" si="122"/>
        <v>0</v>
      </c>
      <c r="T329" s="4" t="str">
        <f t="shared" si="123"/>
        <v>A+J=</v>
      </c>
      <c r="U329" s="33">
        <f t="shared" si="124"/>
        <v>45138</v>
      </c>
      <c r="V329" s="3"/>
      <c r="W329" s="151">
        <f>[2]Plan1!$A411</f>
        <v>49041</v>
      </c>
      <c r="Z329" s="1"/>
      <c r="AA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3">
        <f t="shared" si="126"/>
        <v>44866</v>
      </c>
      <c r="B330" s="124">
        <f t="shared" ca="1" si="110"/>
        <v>15709021.139999989</v>
      </c>
      <c r="C330" s="7">
        <f t="shared" si="111"/>
        <v>15000000</v>
      </c>
      <c r="D330" s="96">
        <f t="shared" si="128"/>
        <v>44865</v>
      </c>
      <c r="E330" s="94">
        <f ca="1">IF(D330&lt;$B$1,VLOOKUP(D330,[1]DI!$A$4:$B$15000,2,FALSE),0)</f>
        <v>0.13650000000000001</v>
      </c>
      <c r="F330" s="14">
        <f t="shared" ca="1" si="112"/>
        <v>1.00050788</v>
      </c>
      <c r="G330" s="14">
        <f ca="1">(TRUNC(PRODUCT($F$12:$F329),16))</f>
        <v>1.1305071078153599</v>
      </c>
      <c r="H330" s="14">
        <f t="shared" ca="1" si="113"/>
        <v>1.0933646065081599</v>
      </c>
      <c r="I330" s="14">
        <f t="shared" ca="1" si="114"/>
        <v>1.0339708299999999</v>
      </c>
      <c r="J330" s="13">
        <f t="shared" si="127"/>
        <v>0.05</v>
      </c>
      <c r="K330" s="33">
        <f t="shared" si="115"/>
        <v>44770</v>
      </c>
      <c r="L330" s="2">
        <f t="shared" si="116"/>
        <v>66</v>
      </c>
      <c r="M330" s="17">
        <f t="shared" si="117"/>
        <v>66</v>
      </c>
      <c r="N330" s="12">
        <f t="shared" si="118"/>
        <v>1.012860369</v>
      </c>
      <c r="O330" s="12">
        <f t="shared" ca="1" si="119"/>
        <v>1.0472680759999999</v>
      </c>
      <c r="P330" s="17">
        <f t="shared" si="120"/>
        <v>0</v>
      </c>
      <c r="Q330" s="14">
        <f t="shared" ca="1" si="121"/>
        <v>709021.13999999</v>
      </c>
      <c r="R330" s="21">
        <f t="shared" si="125"/>
        <v>0</v>
      </c>
      <c r="S330" s="14">
        <f t="shared" si="122"/>
        <v>0</v>
      </c>
      <c r="T330" s="4" t="str">
        <f t="shared" si="123"/>
        <v>A+J=</v>
      </c>
      <c r="U330" s="33">
        <f t="shared" si="124"/>
        <v>45138</v>
      </c>
      <c r="V330" s="3"/>
      <c r="W330" s="151">
        <f>[2]Plan1!$A412</f>
        <v>49055</v>
      </c>
      <c r="Z330" s="1"/>
      <c r="AA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3">
        <f t="shared" si="126"/>
        <v>44868</v>
      </c>
      <c r="B331" s="124">
        <f t="shared" ref="B331:B394" ca="1" si="129">IF(A331&lt;=TODAY(),C331+Q331,IF(AND(A331&gt;TODAY(),A331&lt;=$B$1),IF(VLOOKUP(TODAY(),$A$10:$E$5000,4,FALSE)=0,"n.d",C331+Q331),"n.d"))</f>
        <v>15720042.675000001</v>
      </c>
      <c r="C331" s="7">
        <f t="shared" ref="C331:C394" si="130">(C330-S330)</f>
        <v>15000000</v>
      </c>
      <c r="D331" s="96">
        <f t="shared" si="128"/>
        <v>44866</v>
      </c>
      <c r="E331" s="94">
        <f ca="1">IF(D331&lt;$B$1,VLOOKUP(D331,[1]DI!$A$4:$B$15000,2,FALSE),0)</f>
        <v>0.13650000000000001</v>
      </c>
      <c r="F331" s="14">
        <f t="shared" ref="F331:F394" ca="1" si="131">ROUND(((1+E331)^(1/252)),8)</f>
        <v>1.00050788</v>
      </c>
      <c r="G331" s="14">
        <f ca="1">(TRUNC(PRODUCT($F$12:$F330),16))</f>
        <v>1.1310812697652699</v>
      </c>
      <c r="H331" s="14">
        <f t="shared" ref="H331:H394" ca="1" si="132">IF(P330&gt;0,G330,H330)</f>
        <v>1.0933646065081599</v>
      </c>
      <c r="I331" s="14">
        <f t="shared" ref="I331:I394" ca="1" si="133">ROUND(G331/H331,8)</f>
        <v>1.0344959600000001</v>
      </c>
      <c r="J331" s="13">
        <f t="shared" si="127"/>
        <v>0.05</v>
      </c>
      <c r="K331" s="33">
        <f t="shared" ref="K331:K394" si="134">IF(P330&gt;0,VLOOKUP(P330,W$12:AG$150,2),K330)</f>
        <v>44770</v>
      </c>
      <c r="L331" s="2">
        <f t="shared" ref="L331:L394" si="135">IF(A331&gt;K331,IF(NETWORKDAYS(K331,A331,$W$160:$W$544)-1=0,1,NETWORKDAYS(K331,A331,$W$160:$W$544)-1),0)</f>
        <v>67</v>
      </c>
      <c r="M331" s="17">
        <f t="shared" ref="M331:M394" si="136">IF(AND(L331=1,L330=1),1,IF(L331&gt;0,IF(L331=L330,L331+1,L331),0))</f>
        <v>67</v>
      </c>
      <c r="N331" s="12">
        <f t="shared" ref="N331:N394" si="137">ROUND((J331+1)^(M331/252),9)</f>
        <v>1.013056489</v>
      </c>
      <c r="O331" s="12">
        <f t="shared" ref="O331:O394" ca="1" si="138">ROUND(I331*N331,9)</f>
        <v>1.0480028450000001</v>
      </c>
      <c r="P331" s="17">
        <f t="shared" ref="P331:P394" si="139">IF(VLOOKUP(A331,X$12:AE$150,8)=VLOOKUP(A330,X$12:AE$150,8),0,VLOOKUP(A331,X$12:AE$150,8))</f>
        <v>0</v>
      </c>
      <c r="Q331" s="14">
        <f t="shared" ref="Q331:Q394" ca="1" si="140">TRUNC(((O331-1)*C331),8)</f>
        <v>720042.67500000005</v>
      </c>
      <c r="R331" s="21">
        <f t="shared" si="125"/>
        <v>0</v>
      </c>
      <c r="S331" s="14">
        <f t="shared" ref="S331:S394" si="141">IF(R331&gt;0,TRUNC(R331*C331,8),0)</f>
        <v>0</v>
      </c>
      <c r="T331" s="4" t="str">
        <f t="shared" ref="T331:T394" si="142">IF(P330&gt;0,VLOOKUP(P330,W$12:AG$150,10),T330)</f>
        <v>A+J=</v>
      </c>
      <c r="U331" s="33">
        <f t="shared" ref="U331:U394" si="143">IF(P330&gt;0,VLOOKUP(P330,W$12:AG$150,11),U330)</f>
        <v>45138</v>
      </c>
      <c r="V331" s="3"/>
      <c r="W331" s="151">
        <f>[2]Plan1!$A413</f>
        <v>49065</v>
      </c>
      <c r="Z331" s="1"/>
      <c r="AA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3">
        <f t="shared" si="126"/>
        <v>44869</v>
      </c>
      <c r="B332" s="124">
        <f t="shared" ca="1" si="129"/>
        <v>15731072.00999999</v>
      </c>
      <c r="C332" s="7">
        <f t="shared" si="130"/>
        <v>15000000</v>
      </c>
      <c r="D332" s="96">
        <f t="shared" si="128"/>
        <v>44868</v>
      </c>
      <c r="E332" s="94">
        <f ca="1">IF(D332&lt;$B$1,VLOOKUP(D332,[1]DI!$A$4:$B$15000,2,FALSE),0)</f>
        <v>0.13650000000000001</v>
      </c>
      <c r="F332" s="14">
        <f t="shared" ca="1" si="131"/>
        <v>1.00050788</v>
      </c>
      <c r="G332" s="14">
        <f ca="1">(TRUNC(PRODUCT($F$12:$F331),16))</f>
        <v>1.13165572332056</v>
      </c>
      <c r="H332" s="14">
        <f t="shared" ca="1" si="132"/>
        <v>1.0933646065081599</v>
      </c>
      <c r="I332" s="14">
        <f t="shared" ca="1" si="133"/>
        <v>1.03502136</v>
      </c>
      <c r="J332" s="13">
        <f t="shared" si="127"/>
        <v>0.05</v>
      </c>
      <c r="K332" s="33">
        <f t="shared" si="134"/>
        <v>44770</v>
      </c>
      <c r="L332" s="2">
        <f t="shared" si="135"/>
        <v>68</v>
      </c>
      <c r="M332" s="17">
        <f t="shared" si="136"/>
        <v>68</v>
      </c>
      <c r="N332" s="12">
        <f t="shared" si="137"/>
        <v>1.0132526479999999</v>
      </c>
      <c r="O332" s="12">
        <f t="shared" ca="1" si="138"/>
        <v>1.0487381339999999</v>
      </c>
      <c r="P332" s="17">
        <f t="shared" si="139"/>
        <v>0</v>
      </c>
      <c r="Q332" s="14">
        <f t="shared" ca="1" si="140"/>
        <v>731072.00999999</v>
      </c>
      <c r="R332" s="21">
        <f t="shared" ref="R332:R395" si="144">IF($P332&gt;0,VLOOKUP($P332,$W$12:$AC$150,7),0)</f>
        <v>0</v>
      </c>
      <c r="S332" s="14">
        <f t="shared" si="141"/>
        <v>0</v>
      </c>
      <c r="T332" s="4" t="str">
        <f t="shared" si="142"/>
        <v>A+J=</v>
      </c>
      <c r="U332" s="33">
        <f t="shared" si="143"/>
        <v>45138</v>
      </c>
      <c r="V332" s="3"/>
      <c r="W332" s="151">
        <f>[2]Plan1!$A414</f>
        <v>49103</v>
      </c>
      <c r="Z332" s="1"/>
      <c r="AA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3">
        <f t="shared" ref="A333:A396" si="145">WORKDAY($A332,1,$W$166:$W$544)</f>
        <v>44872</v>
      </c>
      <c r="B333" s="124">
        <f t="shared" ca="1" si="129"/>
        <v>15742109.115</v>
      </c>
      <c r="C333" s="7">
        <f t="shared" si="130"/>
        <v>15000000</v>
      </c>
      <c r="D333" s="96">
        <f t="shared" si="128"/>
        <v>44869</v>
      </c>
      <c r="E333" s="94">
        <f ca="1">IF(D333&lt;$B$1,VLOOKUP(D333,[1]DI!$A$4:$B$15000,2,FALSE),0)</f>
        <v>0.13650000000000001</v>
      </c>
      <c r="F333" s="14">
        <f t="shared" ca="1" si="131"/>
        <v>1.00050788</v>
      </c>
      <c r="G333" s="14">
        <f ca="1">(TRUNC(PRODUCT($F$12:$F332),16))</f>
        <v>1.1322304686293201</v>
      </c>
      <c r="H333" s="14">
        <f t="shared" ca="1" si="132"/>
        <v>1.0933646065081599</v>
      </c>
      <c r="I333" s="14">
        <f t="shared" ca="1" si="133"/>
        <v>1.03554703</v>
      </c>
      <c r="J333" s="13">
        <f t="shared" ref="J333:J396" si="146">J332</f>
        <v>0.05</v>
      </c>
      <c r="K333" s="33">
        <f t="shared" si="134"/>
        <v>44770</v>
      </c>
      <c r="L333" s="2">
        <f t="shared" si="135"/>
        <v>69</v>
      </c>
      <c r="M333" s="17">
        <f t="shared" si="136"/>
        <v>69</v>
      </c>
      <c r="N333" s="12">
        <f t="shared" si="137"/>
        <v>1.0134488450000001</v>
      </c>
      <c r="O333" s="12">
        <f t="shared" ca="1" si="138"/>
        <v>1.049473941</v>
      </c>
      <c r="P333" s="17">
        <f t="shared" si="139"/>
        <v>0</v>
      </c>
      <c r="Q333" s="14">
        <f t="shared" ca="1" si="140"/>
        <v>742109.11499999999</v>
      </c>
      <c r="R333" s="21">
        <f t="shared" si="144"/>
        <v>0</v>
      </c>
      <c r="S333" s="14">
        <f t="shared" si="141"/>
        <v>0</v>
      </c>
      <c r="T333" s="4" t="str">
        <f t="shared" si="142"/>
        <v>A+J=</v>
      </c>
      <c r="U333" s="33">
        <f t="shared" si="143"/>
        <v>45138</v>
      </c>
      <c r="V333" s="3"/>
      <c r="W333" s="151">
        <f>[2]Plan1!$A415</f>
        <v>49194</v>
      </c>
      <c r="Z333" s="1"/>
      <c r="AA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3">
        <f t="shared" si="145"/>
        <v>44873</v>
      </c>
      <c r="B334" s="124">
        <f t="shared" ca="1" si="129"/>
        <v>15753153.855</v>
      </c>
      <c r="C334" s="7">
        <f t="shared" si="130"/>
        <v>15000000</v>
      </c>
      <c r="D334" s="96">
        <f t="shared" si="128"/>
        <v>44872</v>
      </c>
      <c r="E334" s="94">
        <f ca="1">IF(D334&lt;$B$1,VLOOKUP(D334,[1]DI!$A$4:$B$15000,2,FALSE),0)</f>
        <v>0.13650000000000001</v>
      </c>
      <c r="F334" s="14">
        <f t="shared" ca="1" si="131"/>
        <v>1.00050788</v>
      </c>
      <c r="G334" s="14">
        <f ca="1">(TRUNC(PRODUCT($F$12:$F333),16))</f>
        <v>1.1328055058397299</v>
      </c>
      <c r="H334" s="14">
        <f t="shared" ca="1" si="132"/>
        <v>1.0933646065081599</v>
      </c>
      <c r="I334" s="14">
        <f t="shared" ca="1" si="133"/>
        <v>1.03607296</v>
      </c>
      <c r="J334" s="13">
        <f t="shared" si="146"/>
        <v>0.05</v>
      </c>
      <c r="K334" s="33">
        <f t="shared" si="134"/>
        <v>44770</v>
      </c>
      <c r="L334" s="2">
        <f t="shared" si="135"/>
        <v>70</v>
      </c>
      <c r="M334" s="17">
        <f t="shared" si="136"/>
        <v>70</v>
      </c>
      <c r="N334" s="12">
        <f t="shared" si="137"/>
        <v>1.013645079</v>
      </c>
      <c r="O334" s="12">
        <f t="shared" ca="1" si="138"/>
        <v>1.050210257</v>
      </c>
      <c r="P334" s="17">
        <f t="shared" si="139"/>
        <v>0</v>
      </c>
      <c r="Q334" s="14">
        <f t="shared" ca="1" si="140"/>
        <v>753153.85499999998</v>
      </c>
      <c r="R334" s="21">
        <f t="shared" si="144"/>
        <v>0</v>
      </c>
      <c r="S334" s="14">
        <f t="shared" si="141"/>
        <v>0</v>
      </c>
      <c r="T334" s="4" t="str">
        <f t="shared" si="142"/>
        <v>A+J=</v>
      </c>
      <c r="U334" s="33">
        <f t="shared" si="143"/>
        <v>45138</v>
      </c>
      <c r="V334" s="3"/>
      <c r="W334" s="151">
        <f>[2]Plan1!$A416</f>
        <v>49229</v>
      </c>
      <c r="Z334" s="1"/>
      <c r="AA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3">
        <f t="shared" si="145"/>
        <v>44874</v>
      </c>
      <c r="B335" s="124">
        <f t="shared" ca="1" si="129"/>
        <v>15764206.41</v>
      </c>
      <c r="C335" s="7">
        <f t="shared" si="130"/>
        <v>15000000</v>
      </c>
      <c r="D335" s="96">
        <f t="shared" ref="D335:D398" si="147">WORKDAY($A335,-1,$W$160:$W$544)</f>
        <v>44873</v>
      </c>
      <c r="E335" s="94">
        <f ca="1">IF(D335&lt;$B$1,VLOOKUP(D335,[1]DI!$A$4:$B$15000,2,FALSE),0)</f>
        <v>0.13650000000000001</v>
      </c>
      <c r="F335" s="14">
        <f t="shared" ca="1" si="131"/>
        <v>1.00050788</v>
      </c>
      <c r="G335" s="14">
        <f ca="1">(TRUNC(PRODUCT($F$12:$F334),16))</f>
        <v>1.1333808351000401</v>
      </c>
      <c r="H335" s="14">
        <f t="shared" ca="1" si="132"/>
        <v>1.0933646065081599</v>
      </c>
      <c r="I335" s="14">
        <f t="shared" ca="1" si="133"/>
        <v>1.03659916</v>
      </c>
      <c r="J335" s="13">
        <f t="shared" si="146"/>
        <v>0.05</v>
      </c>
      <c r="K335" s="33">
        <f t="shared" si="134"/>
        <v>44770</v>
      </c>
      <c r="L335" s="2">
        <f t="shared" si="135"/>
        <v>71</v>
      </c>
      <c r="M335" s="17">
        <f t="shared" si="136"/>
        <v>71</v>
      </c>
      <c r="N335" s="12">
        <f t="shared" si="137"/>
        <v>1.013841352</v>
      </c>
      <c r="O335" s="12">
        <f t="shared" ca="1" si="138"/>
        <v>1.0509470940000001</v>
      </c>
      <c r="P335" s="17">
        <f t="shared" si="139"/>
        <v>0</v>
      </c>
      <c r="Q335" s="14">
        <f t="shared" ca="1" si="140"/>
        <v>764206.41</v>
      </c>
      <c r="R335" s="21">
        <f t="shared" si="144"/>
        <v>0</v>
      </c>
      <c r="S335" s="14">
        <f t="shared" si="141"/>
        <v>0</v>
      </c>
      <c r="T335" s="4" t="str">
        <f t="shared" si="142"/>
        <v>A+J=</v>
      </c>
      <c r="U335" s="33">
        <f t="shared" si="143"/>
        <v>45138</v>
      </c>
      <c r="V335" s="3"/>
      <c r="W335" s="151">
        <f>[2]Plan1!$A417</f>
        <v>49250</v>
      </c>
      <c r="Z335" s="1"/>
      <c r="AA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3">
        <f t="shared" si="145"/>
        <v>44875</v>
      </c>
      <c r="B336" s="124">
        <f t="shared" ca="1" si="129"/>
        <v>15775266.73499999</v>
      </c>
      <c r="C336" s="7">
        <f t="shared" si="130"/>
        <v>15000000</v>
      </c>
      <c r="D336" s="96">
        <f t="shared" si="147"/>
        <v>44874</v>
      </c>
      <c r="E336" s="94">
        <f ca="1">IF(D336&lt;$B$1,VLOOKUP(D336,[1]DI!$A$4:$B$15000,2,FALSE),0)</f>
        <v>0.13650000000000001</v>
      </c>
      <c r="F336" s="14">
        <f t="shared" ca="1" si="131"/>
        <v>1.00050788</v>
      </c>
      <c r="G336" s="14">
        <f ca="1">(TRUNC(PRODUCT($F$12:$F335),16))</f>
        <v>1.13395645655857</v>
      </c>
      <c r="H336" s="14">
        <f t="shared" ca="1" si="132"/>
        <v>1.0933646065081599</v>
      </c>
      <c r="I336" s="14">
        <f t="shared" ca="1" si="133"/>
        <v>1.03712563</v>
      </c>
      <c r="J336" s="13">
        <f t="shared" si="146"/>
        <v>0.05</v>
      </c>
      <c r="K336" s="33">
        <f t="shared" si="134"/>
        <v>44770</v>
      </c>
      <c r="L336" s="2">
        <f t="shared" si="135"/>
        <v>72</v>
      </c>
      <c r="M336" s="17">
        <f t="shared" si="136"/>
        <v>72</v>
      </c>
      <c r="N336" s="12">
        <f t="shared" si="137"/>
        <v>1.014037662</v>
      </c>
      <c r="O336" s="12">
        <f t="shared" ca="1" si="138"/>
        <v>1.0516844489999999</v>
      </c>
      <c r="P336" s="17">
        <f t="shared" si="139"/>
        <v>0</v>
      </c>
      <c r="Q336" s="14">
        <f t="shared" ca="1" si="140"/>
        <v>775266.73499998997</v>
      </c>
      <c r="R336" s="21">
        <f t="shared" si="144"/>
        <v>0</v>
      </c>
      <c r="S336" s="14">
        <f t="shared" si="141"/>
        <v>0</v>
      </c>
      <c r="T336" s="4" t="str">
        <f t="shared" si="142"/>
        <v>A+J=</v>
      </c>
      <c r="U336" s="33">
        <f t="shared" si="143"/>
        <v>45138</v>
      </c>
      <c r="V336" s="3"/>
      <c r="W336" s="151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3">
        <f t="shared" si="145"/>
        <v>44876</v>
      </c>
      <c r="B337" s="124">
        <f t="shared" ca="1" si="129"/>
        <v>15786334.875</v>
      </c>
      <c r="C337" s="7">
        <f t="shared" si="130"/>
        <v>15000000</v>
      </c>
      <c r="D337" s="96">
        <f t="shared" si="147"/>
        <v>44875</v>
      </c>
      <c r="E337" s="94">
        <f ca="1">IF(D337&lt;$B$1,VLOOKUP(D337,[1]DI!$A$4:$B$15000,2,FALSE),0)</f>
        <v>0.13650000000000001</v>
      </c>
      <c r="F337" s="14">
        <f t="shared" ca="1" si="131"/>
        <v>1.00050788</v>
      </c>
      <c r="G337" s="14">
        <f ca="1">(TRUNC(PRODUCT($F$12:$F336),16))</f>
        <v>1.13453237036372</v>
      </c>
      <c r="H337" s="14">
        <f t="shared" ca="1" si="132"/>
        <v>1.0933646065081599</v>
      </c>
      <c r="I337" s="14">
        <f t="shared" ca="1" si="133"/>
        <v>1.03765237</v>
      </c>
      <c r="J337" s="13">
        <f t="shared" si="146"/>
        <v>0.05</v>
      </c>
      <c r="K337" s="33">
        <f t="shared" si="134"/>
        <v>44770</v>
      </c>
      <c r="L337" s="2">
        <f t="shared" si="135"/>
        <v>73</v>
      </c>
      <c r="M337" s="17">
        <f t="shared" si="136"/>
        <v>73</v>
      </c>
      <c r="N337" s="12">
        <f t="shared" si="137"/>
        <v>1.0142340110000001</v>
      </c>
      <c r="O337" s="12">
        <f t="shared" ca="1" si="138"/>
        <v>1.052422325</v>
      </c>
      <c r="P337" s="17">
        <f t="shared" si="139"/>
        <v>0</v>
      </c>
      <c r="Q337" s="14">
        <f t="shared" ca="1" si="140"/>
        <v>786334.875</v>
      </c>
      <c r="R337" s="21">
        <f t="shared" si="144"/>
        <v>0</v>
      </c>
      <c r="S337" s="14">
        <f t="shared" si="141"/>
        <v>0</v>
      </c>
      <c r="T337" s="4" t="str">
        <f t="shared" si="142"/>
        <v>A+J=</v>
      </c>
      <c r="U337" s="33">
        <f t="shared" si="143"/>
        <v>45138</v>
      </c>
      <c r="V337" s="3"/>
      <c r="W337" s="151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3">
        <f t="shared" si="145"/>
        <v>44879</v>
      </c>
      <c r="B338" s="124">
        <f t="shared" ca="1" si="129"/>
        <v>15797410.67999999</v>
      </c>
      <c r="C338" s="7">
        <f t="shared" si="130"/>
        <v>15000000</v>
      </c>
      <c r="D338" s="96">
        <f t="shared" si="147"/>
        <v>44876</v>
      </c>
      <c r="E338" s="94">
        <f ca="1">IF(D338&lt;$B$1,VLOOKUP(D338,[1]DI!$A$4:$B$15000,2,FALSE),0)</f>
        <v>0.13650000000000001</v>
      </c>
      <c r="F338" s="14">
        <f t="shared" ca="1" si="131"/>
        <v>1.00050788</v>
      </c>
      <c r="G338" s="14">
        <f ca="1">(TRUNC(PRODUCT($F$12:$F337),16))</f>
        <v>1.1351085766639799</v>
      </c>
      <c r="H338" s="14">
        <f t="shared" ca="1" si="132"/>
        <v>1.0933646065081599</v>
      </c>
      <c r="I338" s="14">
        <f t="shared" ca="1" si="133"/>
        <v>1.0381793699999999</v>
      </c>
      <c r="J338" s="13">
        <f t="shared" si="146"/>
        <v>0.05</v>
      </c>
      <c r="K338" s="33">
        <f t="shared" si="134"/>
        <v>44770</v>
      </c>
      <c r="L338" s="2">
        <f t="shared" si="135"/>
        <v>74</v>
      </c>
      <c r="M338" s="17">
        <f t="shared" si="136"/>
        <v>74</v>
      </c>
      <c r="N338" s="12">
        <f t="shared" si="137"/>
        <v>1.014430398</v>
      </c>
      <c r="O338" s="12">
        <f t="shared" ca="1" si="138"/>
        <v>1.0531607119999999</v>
      </c>
      <c r="P338" s="17">
        <f t="shared" si="139"/>
        <v>0</v>
      </c>
      <c r="Q338" s="14">
        <f t="shared" ca="1" si="140"/>
        <v>797410.67999999004</v>
      </c>
      <c r="R338" s="21">
        <f t="shared" si="144"/>
        <v>0</v>
      </c>
      <c r="S338" s="14">
        <f t="shared" si="141"/>
        <v>0</v>
      </c>
      <c r="T338" s="4" t="str">
        <f t="shared" si="142"/>
        <v>A+J=</v>
      </c>
      <c r="U338" s="33">
        <f t="shared" si="143"/>
        <v>45138</v>
      </c>
      <c r="V338" s="3"/>
      <c r="W338" s="151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3">
        <f t="shared" si="145"/>
        <v>44881</v>
      </c>
      <c r="B339" s="124">
        <f t="shared" ca="1" si="129"/>
        <v>15808494.25499999</v>
      </c>
      <c r="C339" s="7">
        <f t="shared" si="130"/>
        <v>15000000</v>
      </c>
      <c r="D339" s="96">
        <f t="shared" si="147"/>
        <v>44879</v>
      </c>
      <c r="E339" s="94">
        <f ca="1">IF(D339&lt;$B$1,VLOOKUP(D339,[1]DI!$A$4:$B$15000,2,FALSE),0)</f>
        <v>0.13650000000000001</v>
      </c>
      <c r="F339" s="14">
        <f t="shared" ca="1" si="131"/>
        <v>1.00050788</v>
      </c>
      <c r="G339" s="14">
        <f ca="1">(TRUNC(PRODUCT($F$12:$F338),16))</f>
        <v>1.1356850756079</v>
      </c>
      <c r="H339" s="14">
        <f t="shared" ca="1" si="132"/>
        <v>1.0933646065081599</v>
      </c>
      <c r="I339" s="14">
        <f t="shared" ca="1" si="133"/>
        <v>1.03870664</v>
      </c>
      <c r="J339" s="13">
        <f t="shared" si="146"/>
        <v>0.05</v>
      </c>
      <c r="K339" s="33">
        <f t="shared" si="134"/>
        <v>44770</v>
      </c>
      <c r="L339" s="2">
        <f t="shared" si="135"/>
        <v>75</v>
      </c>
      <c r="M339" s="17">
        <f t="shared" si="136"/>
        <v>75</v>
      </c>
      <c r="N339" s="12">
        <f t="shared" si="137"/>
        <v>1.0146268220000001</v>
      </c>
      <c r="O339" s="12">
        <f t="shared" ca="1" si="138"/>
        <v>1.0538996169999999</v>
      </c>
      <c r="P339" s="17">
        <f t="shared" si="139"/>
        <v>0</v>
      </c>
      <c r="Q339" s="14">
        <f t="shared" ca="1" si="140"/>
        <v>808494.25499998999</v>
      </c>
      <c r="R339" s="21">
        <f t="shared" si="144"/>
        <v>0</v>
      </c>
      <c r="S339" s="14">
        <f t="shared" si="141"/>
        <v>0</v>
      </c>
      <c r="T339" s="4" t="str">
        <f t="shared" si="142"/>
        <v>A+J=</v>
      </c>
      <c r="U339" s="33">
        <f t="shared" si="143"/>
        <v>45138</v>
      </c>
      <c r="V339" s="3"/>
      <c r="W339" s="151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3">
        <f t="shared" si="145"/>
        <v>44882</v>
      </c>
      <c r="B340" s="124">
        <f t="shared" ca="1" si="129"/>
        <v>15819585.66</v>
      </c>
      <c r="C340" s="7">
        <f t="shared" si="130"/>
        <v>15000000</v>
      </c>
      <c r="D340" s="96">
        <f t="shared" si="147"/>
        <v>44881</v>
      </c>
      <c r="E340" s="94">
        <f ca="1">IF(D340&lt;$B$1,VLOOKUP(D340,[1]DI!$A$4:$B$15000,2,FALSE),0)</f>
        <v>0.13650000000000001</v>
      </c>
      <c r="F340" s="14">
        <f t="shared" ca="1" si="131"/>
        <v>1.00050788</v>
      </c>
      <c r="G340" s="14">
        <f ca="1">(TRUNC(PRODUCT($F$12:$F339),16))</f>
        <v>1.1362618673441001</v>
      </c>
      <c r="H340" s="14">
        <f t="shared" ca="1" si="132"/>
        <v>1.0933646065081599</v>
      </c>
      <c r="I340" s="14">
        <f t="shared" ca="1" si="133"/>
        <v>1.03923418</v>
      </c>
      <c r="J340" s="13">
        <f t="shared" si="146"/>
        <v>0.05</v>
      </c>
      <c r="K340" s="33">
        <f t="shared" si="134"/>
        <v>44770</v>
      </c>
      <c r="L340" s="2">
        <f t="shared" si="135"/>
        <v>76</v>
      </c>
      <c r="M340" s="17">
        <f t="shared" si="136"/>
        <v>76</v>
      </c>
      <c r="N340" s="12">
        <f t="shared" si="137"/>
        <v>1.0148232850000001</v>
      </c>
      <c r="O340" s="12">
        <f t="shared" ca="1" si="138"/>
        <v>1.054639044</v>
      </c>
      <c r="P340" s="17">
        <f t="shared" si="139"/>
        <v>0</v>
      </c>
      <c r="Q340" s="14">
        <f t="shared" ca="1" si="140"/>
        <v>819585.66</v>
      </c>
      <c r="R340" s="21">
        <f t="shared" si="144"/>
        <v>0</v>
      </c>
      <c r="S340" s="14">
        <f t="shared" si="141"/>
        <v>0</v>
      </c>
      <c r="T340" s="4" t="str">
        <f t="shared" si="142"/>
        <v>A+J=</v>
      </c>
      <c r="U340" s="33">
        <f t="shared" si="143"/>
        <v>45138</v>
      </c>
      <c r="V340" s="3"/>
      <c r="W340" s="151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3">
        <f t="shared" si="145"/>
        <v>44883</v>
      </c>
      <c r="B341" s="124">
        <f t="shared" ca="1" si="129"/>
        <v>15830684.729999989</v>
      </c>
      <c r="C341" s="7">
        <f t="shared" si="130"/>
        <v>15000000</v>
      </c>
      <c r="D341" s="96">
        <f t="shared" si="147"/>
        <v>44882</v>
      </c>
      <c r="E341" s="94">
        <f ca="1">IF(D341&lt;$B$1,VLOOKUP(D341,[1]DI!$A$4:$B$15000,2,FALSE),0)</f>
        <v>0.13650000000000001</v>
      </c>
      <c r="F341" s="14">
        <f t="shared" ca="1" si="131"/>
        <v>1.00050788</v>
      </c>
      <c r="G341" s="14">
        <f ca="1">(TRUNC(PRODUCT($F$12:$F340),16))</f>
        <v>1.13683895202129</v>
      </c>
      <c r="H341" s="14">
        <f t="shared" ca="1" si="132"/>
        <v>1.0933646065081599</v>
      </c>
      <c r="I341" s="14">
        <f t="shared" ca="1" si="133"/>
        <v>1.03976198</v>
      </c>
      <c r="J341" s="13">
        <f t="shared" si="146"/>
        <v>0.05</v>
      </c>
      <c r="K341" s="33">
        <f t="shared" si="134"/>
        <v>44770</v>
      </c>
      <c r="L341" s="2">
        <f t="shared" si="135"/>
        <v>77</v>
      </c>
      <c r="M341" s="17">
        <f t="shared" si="136"/>
        <v>77</v>
      </c>
      <c r="N341" s="12">
        <f t="shared" si="137"/>
        <v>1.0150197860000001</v>
      </c>
      <c r="O341" s="12">
        <f t="shared" ca="1" si="138"/>
        <v>1.0553789819999999</v>
      </c>
      <c r="P341" s="17">
        <f t="shared" si="139"/>
        <v>0</v>
      </c>
      <c r="Q341" s="14">
        <f t="shared" ca="1" si="140"/>
        <v>830684.72999998997</v>
      </c>
      <c r="R341" s="21">
        <f t="shared" si="144"/>
        <v>0</v>
      </c>
      <c r="S341" s="14">
        <f t="shared" si="141"/>
        <v>0</v>
      </c>
      <c r="T341" s="4" t="str">
        <f t="shared" si="142"/>
        <v>A+J=</v>
      </c>
      <c r="U341" s="33">
        <f t="shared" si="143"/>
        <v>45138</v>
      </c>
      <c r="V341" s="3"/>
      <c r="W341" s="151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3">
        <f t="shared" si="145"/>
        <v>44886</v>
      </c>
      <c r="B342" s="124">
        <f t="shared" ca="1" si="129"/>
        <v>15841791.77999999</v>
      </c>
      <c r="C342" s="7">
        <f t="shared" si="130"/>
        <v>15000000</v>
      </c>
      <c r="D342" s="96">
        <f t="shared" si="147"/>
        <v>44883</v>
      </c>
      <c r="E342" s="94">
        <f ca="1">IF(D342&lt;$B$1,VLOOKUP(D342,[1]DI!$A$4:$B$15000,2,FALSE),0)</f>
        <v>0.13650000000000001</v>
      </c>
      <c r="F342" s="14">
        <f t="shared" ca="1" si="131"/>
        <v>1.00050788</v>
      </c>
      <c r="G342" s="14">
        <f ca="1">(TRUNC(PRODUCT($F$12:$F341),16))</f>
        <v>1.13741632978824</v>
      </c>
      <c r="H342" s="14">
        <f t="shared" ca="1" si="132"/>
        <v>1.0933646065081599</v>
      </c>
      <c r="I342" s="14">
        <f t="shared" ca="1" si="133"/>
        <v>1.04029006</v>
      </c>
      <c r="J342" s="13">
        <f t="shared" si="146"/>
        <v>0.05</v>
      </c>
      <c r="K342" s="33">
        <f t="shared" si="134"/>
        <v>44770</v>
      </c>
      <c r="L342" s="2">
        <f t="shared" si="135"/>
        <v>78</v>
      </c>
      <c r="M342" s="17">
        <f t="shared" si="136"/>
        <v>78</v>
      </c>
      <c r="N342" s="12">
        <f t="shared" si="137"/>
        <v>1.0152163249999999</v>
      </c>
      <c r="O342" s="12">
        <f t="shared" ca="1" si="138"/>
        <v>1.0561194519999999</v>
      </c>
      <c r="P342" s="17">
        <f t="shared" si="139"/>
        <v>0</v>
      </c>
      <c r="Q342" s="14">
        <f t="shared" ca="1" si="140"/>
        <v>841791.77999999002</v>
      </c>
      <c r="R342" s="21">
        <f t="shared" si="144"/>
        <v>0</v>
      </c>
      <c r="S342" s="14">
        <f t="shared" si="141"/>
        <v>0</v>
      </c>
      <c r="T342" s="4" t="str">
        <f t="shared" si="142"/>
        <v>A+J=</v>
      </c>
      <c r="U342" s="33">
        <f t="shared" si="143"/>
        <v>45138</v>
      </c>
      <c r="V342" s="3"/>
      <c r="W342" s="151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3">
        <f t="shared" si="145"/>
        <v>44887</v>
      </c>
      <c r="B343" s="124">
        <f t="shared" ca="1" si="129"/>
        <v>15852906.465</v>
      </c>
      <c r="C343" s="7">
        <f t="shared" si="130"/>
        <v>15000000</v>
      </c>
      <c r="D343" s="96">
        <f t="shared" si="147"/>
        <v>44886</v>
      </c>
      <c r="E343" s="94">
        <f ca="1">IF(D343&lt;$B$1,VLOOKUP(D343,[1]DI!$A$4:$B$15000,2,FALSE),0)</f>
        <v>0.13650000000000001</v>
      </c>
      <c r="F343" s="14">
        <f t="shared" ca="1" si="131"/>
        <v>1.00050788</v>
      </c>
      <c r="G343" s="14">
        <f ca="1">(TRUNC(PRODUCT($F$12:$F342),16))</f>
        <v>1.1379940007938101</v>
      </c>
      <c r="H343" s="14">
        <f t="shared" ca="1" si="132"/>
        <v>1.0933646065081599</v>
      </c>
      <c r="I343" s="14">
        <f t="shared" ca="1" si="133"/>
        <v>1.0408184</v>
      </c>
      <c r="J343" s="13">
        <f t="shared" si="146"/>
        <v>0.05</v>
      </c>
      <c r="K343" s="33">
        <f t="shared" si="134"/>
        <v>44770</v>
      </c>
      <c r="L343" s="2">
        <f t="shared" si="135"/>
        <v>79</v>
      </c>
      <c r="M343" s="17">
        <f t="shared" si="136"/>
        <v>79</v>
      </c>
      <c r="N343" s="12">
        <f t="shared" si="137"/>
        <v>1.0154129009999999</v>
      </c>
      <c r="O343" s="12">
        <f t="shared" ca="1" si="138"/>
        <v>1.056860431</v>
      </c>
      <c r="P343" s="17">
        <f t="shared" si="139"/>
        <v>0</v>
      </c>
      <c r="Q343" s="14">
        <f t="shared" ca="1" si="140"/>
        <v>852906.46499999997</v>
      </c>
      <c r="R343" s="21">
        <f t="shared" si="144"/>
        <v>0</v>
      </c>
      <c r="S343" s="14">
        <f t="shared" si="141"/>
        <v>0</v>
      </c>
      <c r="T343" s="4" t="str">
        <f t="shared" si="142"/>
        <v>A+J=</v>
      </c>
      <c r="U343" s="33">
        <f t="shared" si="143"/>
        <v>45138</v>
      </c>
      <c r="V343" s="3"/>
      <c r="W343" s="151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3">
        <f t="shared" si="145"/>
        <v>44888</v>
      </c>
      <c r="B344" s="124">
        <f t="shared" ca="1" si="129"/>
        <v>15864028.99499999</v>
      </c>
      <c r="C344" s="7">
        <f t="shared" si="130"/>
        <v>15000000</v>
      </c>
      <c r="D344" s="96">
        <f t="shared" si="147"/>
        <v>44887</v>
      </c>
      <c r="E344" s="94">
        <f ca="1">IF(D344&lt;$B$1,VLOOKUP(D344,[1]DI!$A$4:$B$15000,2,FALSE),0)</f>
        <v>0.13650000000000001</v>
      </c>
      <c r="F344" s="14">
        <f t="shared" ca="1" si="131"/>
        <v>1.00050788</v>
      </c>
      <c r="G344" s="14">
        <f ca="1">(TRUNC(PRODUCT($F$12:$F343),16))</f>
        <v>1.1385719651869399</v>
      </c>
      <c r="H344" s="14">
        <f t="shared" ca="1" si="132"/>
        <v>1.0933646065081599</v>
      </c>
      <c r="I344" s="14">
        <f t="shared" ca="1" si="133"/>
        <v>1.04134701</v>
      </c>
      <c r="J344" s="13">
        <f t="shared" si="146"/>
        <v>0.05</v>
      </c>
      <c r="K344" s="33">
        <f t="shared" si="134"/>
        <v>44770</v>
      </c>
      <c r="L344" s="2">
        <f t="shared" si="135"/>
        <v>80</v>
      </c>
      <c r="M344" s="17">
        <f t="shared" si="136"/>
        <v>80</v>
      </c>
      <c r="N344" s="12">
        <f t="shared" si="137"/>
        <v>1.015609516</v>
      </c>
      <c r="O344" s="12">
        <f t="shared" ca="1" si="138"/>
        <v>1.0576019329999999</v>
      </c>
      <c r="P344" s="17">
        <f t="shared" si="139"/>
        <v>0</v>
      </c>
      <c r="Q344" s="14">
        <f t="shared" ca="1" si="140"/>
        <v>864028.99499998998</v>
      </c>
      <c r="R344" s="21">
        <f t="shared" si="144"/>
        <v>0</v>
      </c>
      <c r="S344" s="14">
        <f t="shared" si="141"/>
        <v>0</v>
      </c>
      <c r="T344" s="4" t="str">
        <f t="shared" si="142"/>
        <v>A+J=</v>
      </c>
      <c r="U344" s="33">
        <f t="shared" si="143"/>
        <v>45138</v>
      </c>
      <c r="V344" s="3"/>
      <c r="W344" s="151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3">
        <f t="shared" si="145"/>
        <v>44889</v>
      </c>
      <c r="B345" s="124">
        <f t="shared" ca="1" si="129"/>
        <v>15875159.34</v>
      </c>
      <c r="C345" s="7">
        <f t="shared" si="130"/>
        <v>15000000</v>
      </c>
      <c r="D345" s="96">
        <f t="shared" si="147"/>
        <v>44888</v>
      </c>
      <c r="E345" s="94">
        <f ca="1">IF(D345&lt;$B$1,VLOOKUP(D345,[1]DI!$A$4:$B$15000,2,FALSE),0)</f>
        <v>0.13650000000000001</v>
      </c>
      <c r="F345" s="14">
        <f t="shared" ca="1" si="131"/>
        <v>1.00050788</v>
      </c>
      <c r="G345" s="14">
        <f ca="1">(TRUNC(PRODUCT($F$12:$F344),16))</f>
        <v>1.13915022311662</v>
      </c>
      <c r="H345" s="14">
        <f t="shared" ca="1" si="132"/>
        <v>1.0933646065081599</v>
      </c>
      <c r="I345" s="14">
        <f t="shared" ca="1" si="133"/>
        <v>1.04187589</v>
      </c>
      <c r="J345" s="13">
        <f t="shared" si="146"/>
        <v>0.05</v>
      </c>
      <c r="K345" s="33">
        <f t="shared" si="134"/>
        <v>44770</v>
      </c>
      <c r="L345" s="2">
        <f t="shared" si="135"/>
        <v>81</v>
      </c>
      <c r="M345" s="17">
        <f t="shared" si="136"/>
        <v>81</v>
      </c>
      <c r="N345" s="12">
        <f t="shared" si="137"/>
        <v>1.015806169</v>
      </c>
      <c r="O345" s="12">
        <f t="shared" ca="1" si="138"/>
        <v>1.0583439560000001</v>
      </c>
      <c r="P345" s="17">
        <f t="shared" si="139"/>
        <v>0</v>
      </c>
      <c r="Q345" s="14">
        <f t="shared" ca="1" si="140"/>
        <v>875159.34</v>
      </c>
      <c r="R345" s="21">
        <f t="shared" si="144"/>
        <v>0</v>
      </c>
      <c r="S345" s="14">
        <f t="shared" si="141"/>
        <v>0</v>
      </c>
      <c r="T345" s="4" t="str">
        <f t="shared" si="142"/>
        <v>A+J=</v>
      </c>
      <c r="U345" s="33">
        <f t="shared" si="143"/>
        <v>45138</v>
      </c>
      <c r="V345" s="3"/>
      <c r="W345" s="151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3">
        <f t="shared" si="145"/>
        <v>44890</v>
      </c>
      <c r="B346" s="124">
        <f t="shared" ca="1" si="129"/>
        <v>15886297.529999999</v>
      </c>
      <c r="C346" s="7">
        <f t="shared" si="130"/>
        <v>15000000</v>
      </c>
      <c r="D346" s="96">
        <f t="shared" si="147"/>
        <v>44889</v>
      </c>
      <c r="E346" s="94">
        <f ca="1">IF(D346&lt;$B$1,VLOOKUP(D346,[1]DI!$A$4:$B$15000,2,FALSE),0)</f>
        <v>0.13650000000000001</v>
      </c>
      <c r="F346" s="14">
        <f t="shared" ca="1" si="131"/>
        <v>1.00050788</v>
      </c>
      <c r="G346" s="14">
        <f ca="1">(TRUNC(PRODUCT($F$12:$F345),16))</f>
        <v>1.13972877473193</v>
      </c>
      <c r="H346" s="14">
        <f t="shared" ca="1" si="132"/>
        <v>1.0933646065081599</v>
      </c>
      <c r="I346" s="14">
        <f t="shared" ca="1" si="133"/>
        <v>1.04240504</v>
      </c>
      <c r="J346" s="13">
        <f t="shared" si="146"/>
        <v>0.05</v>
      </c>
      <c r="K346" s="33">
        <f t="shared" si="134"/>
        <v>44770</v>
      </c>
      <c r="L346" s="2">
        <f t="shared" si="135"/>
        <v>82</v>
      </c>
      <c r="M346" s="17">
        <f t="shared" si="136"/>
        <v>82</v>
      </c>
      <c r="N346" s="12">
        <f t="shared" si="137"/>
        <v>1.01600286</v>
      </c>
      <c r="O346" s="12">
        <f t="shared" ca="1" si="138"/>
        <v>1.059086502</v>
      </c>
      <c r="P346" s="17">
        <f t="shared" si="139"/>
        <v>0</v>
      </c>
      <c r="Q346" s="14">
        <f t="shared" ca="1" si="140"/>
        <v>886297.53</v>
      </c>
      <c r="R346" s="21">
        <f t="shared" si="144"/>
        <v>0</v>
      </c>
      <c r="S346" s="14">
        <f t="shared" si="141"/>
        <v>0</v>
      </c>
      <c r="T346" s="4" t="str">
        <f t="shared" si="142"/>
        <v>A+J=</v>
      </c>
      <c r="U346" s="33">
        <f t="shared" si="143"/>
        <v>45138</v>
      </c>
      <c r="V346" s="3"/>
      <c r="W346" s="151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3">
        <f t="shared" si="145"/>
        <v>44893</v>
      </c>
      <c r="B347" s="124">
        <f t="shared" ca="1" si="129"/>
        <v>15897443.564999999</v>
      </c>
      <c r="C347" s="7">
        <f t="shared" si="130"/>
        <v>15000000</v>
      </c>
      <c r="D347" s="96">
        <f t="shared" si="147"/>
        <v>44890</v>
      </c>
      <c r="E347" s="94">
        <f ca="1">IF(D347&lt;$B$1,VLOOKUP(D347,[1]DI!$A$4:$B$15000,2,FALSE),0)</f>
        <v>0.13650000000000001</v>
      </c>
      <c r="F347" s="14">
        <f t="shared" ca="1" si="131"/>
        <v>1.00050788</v>
      </c>
      <c r="G347" s="14">
        <f ca="1">(TRUNC(PRODUCT($F$12:$F346),16))</f>
        <v>1.1403076201820399</v>
      </c>
      <c r="H347" s="14">
        <f t="shared" ca="1" si="132"/>
        <v>1.0933646065081599</v>
      </c>
      <c r="I347" s="14">
        <f t="shared" ca="1" si="133"/>
        <v>1.0429344599999999</v>
      </c>
      <c r="J347" s="13">
        <f t="shared" si="146"/>
        <v>0.05</v>
      </c>
      <c r="K347" s="33">
        <f t="shared" si="134"/>
        <v>44770</v>
      </c>
      <c r="L347" s="2">
        <f t="shared" si="135"/>
        <v>83</v>
      </c>
      <c r="M347" s="17">
        <f t="shared" si="136"/>
        <v>83</v>
      </c>
      <c r="N347" s="12">
        <f t="shared" si="137"/>
        <v>1.01619959</v>
      </c>
      <c r="O347" s="12">
        <f t="shared" ca="1" si="138"/>
        <v>1.0598295710000001</v>
      </c>
      <c r="P347" s="17">
        <f t="shared" si="139"/>
        <v>0</v>
      </c>
      <c r="Q347" s="14">
        <f t="shared" ca="1" si="140"/>
        <v>897443.56499999994</v>
      </c>
      <c r="R347" s="21">
        <f t="shared" si="144"/>
        <v>0</v>
      </c>
      <c r="S347" s="14">
        <f t="shared" si="141"/>
        <v>0</v>
      </c>
      <c r="T347" s="4" t="str">
        <f t="shared" si="142"/>
        <v>A+J=</v>
      </c>
      <c r="U347" s="33">
        <f t="shared" si="143"/>
        <v>45138</v>
      </c>
      <c r="V347" s="3"/>
      <c r="W347" s="151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3">
        <f t="shared" si="145"/>
        <v>44894</v>
      </c>
      <c r="B348" s="124">
        <f t="shared" ca="1" si="129"/>
        <v>15908597.265000001</v>
      </c>
      <c r="C348" s="7">
        <f t="shared" si="130"/>
        <v>15000000</v>
      </c>
      <c r="D348" s="96">
        <f t="shared" si="147"/>
        <v>44893</v>
      </c>
      <c r="E348" s="94">
        <f ca="1">IF(D348&lt;$B$1,VLOOKUP(D348,[1]DI!$A$4:$B$15000,2,FALSE),0)</f>
        <v>0.13650000000000001</v>
      </c>
      <c r="F348" s="14">
        <f t="shared" ca="1" si="131"/>
        <v>1.00050788</v>
      </c>
      <c r="G348" s="14">
        <f ca="1">(TRUNC(PRODUCT($F$12:$F347),16))</f>
        <v>1.14088675961618</v>
      </c>
      <c r="H348" s="14">
        <f t="shared" ca="1" si="132"/>
        <v>1.0933646065081599</v>
      </c>
      <c r="I348" s="14">
        <f t="shared" ca="1" si="133"/>
        <v>1.04346414</v>
      </c>
      <c r="J348" s="13">
        <f t="shared" si="146"/>
        <v>0.05</v>
      </c>
      <c r="K348" s="33">
        <f t="shared" si="134"/>
        <v>44770</v>
      </c>
      <c r="L348" s="2">
        <f t="shared" si="135"/>
        <v>84</v>
      </c>
      <c r="M348" s="17">
        <f t="shared" si="136"/>
        <v>84</v>
      </c>
      <c r="N348" s="12">
        <f t="shared" si="137"/>
        <v>1.0163963570000001</v>
      </c>
      <c r="O348" s="12">
        <f t="shared" ca="1" si="138"/>
        <v>1.060573151</v>
      </c>
      <c r="P348" s="17">
        <f t="shared" si="139"/>
        <v>0</v>
      </c>
      <c r="Q348" s="14">
        <f t="shared" ca="1" si="140"/>
        <v>908597.26500000001</v>
      </c>
      <c r="R348" s="21">
        <f t="shared" si="144"/>
        <v>0</v>
      </c>
      <c r="S348" s="14">
        <f t="shared" si="141"/>
        <v>0</v>
      </c>
      <c r="T348" s="4" t="str">
        <f t="shared" si="142"/>
        <v>A+J=</v>
      </c>
      <c r="U348" s="33">
        <f t="shared" si="143"/>
        <v>45138</v>
      </c>
      <c r="V348" s="3"/>
      <c r="W348" s="151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3">
        <f t="shared" si="145"/>
        <v>44895</v>
      </c>
      <c r="B349" s="124">
        <f t="shared" ca="1" si="129"/>
        <v>15919758.945</v>
      </c>
      <c r="C349" s="7">
        <f t="shared" si="130"/>
        <v>15000000</v>
      </c>
      <c r="D349" s="96">
        <f t="shared" si="147"/>
        <v>44894</v>
      </c>
      <c r="E349" s="94">
        <f ca="1">IF(D349&lt;$B$1,VLOOKUP(D349,[1]DI!$A$4:$B$15000,2,FALSE),0)</f>
        <v>0.13650000000000001</v>
      </c>
      <c r="F349" s="14">
        <f t="shared" ca="1" si="131"/>
        <v>1.00050788</v>
      </c>
      <c r="G349" s="14">
        <f ca="1">(TRUNC(PRODUCT($F$12:$F348),16))</f>
        <v>1.1414661931836501</v>
      </c>
      <c r="H349" s="14">
        <f t="shared" ca="1" si="132"/>
        <v>1.0933646065081599</v>
      </c>
      <c r="I349" s="14">
        <f t="shared" ca="1" si="133"/>
        <v>1.0439940999999999</v>
      </c>
      <c r="J349" s="13">
        <f t="shared" si="146"/>
        <v>0.05</v>
      </c>
      <c r="K349" s="33">
        <f t="shared" si="134"/>
        <v>44770</v>
      </c>
      <c r="L349" s="2">
        <f t="shared" si="135"/>
        <v>85</v>
      </c>
      <c r="M349" s="17">
        <f t="shared" si="136"/>
        <v>85</v>
      </c>
      <c r="N349" s="12">
        <f t="shared" si="137"/>
        <v>1.0165931619999999</v>
      </c>
      <c r="O349" s="12">
        <f t="shared" ca="1" si="138"/>
        <v>1.0613172630000001</v>
      </c>
      <c r="P349" s="17">
        <f t="shared" si="139"/>
        <v>0</v>
      </c>
      <c r="Q349" s="14">
        <f t="shared" ca="1" si="140"/>
        <v>919758.94499999995</v>
      </c>
      <c r="R349" s="21">
        <f t="shared" si="144"/>
        <v>0</v>
      </c>
      <c r="S349" s="14">
        <f t="shared" si="141"/>
        <v>0</v>
      </c>
      <c r="T349" s="4" t="str">
        <f t="shared" si="142"/>
        <v>A+J=</v>
      </c>
      <c r="U349" s="33">
        <f t="shared" si="143"/>
        <v>45138</v>
      </c>
      <c r="V349" s="3"/>
      <c r="W349" s="151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3">
        <f t="shared" si="145"/>
        <v>44896</v>
      </c>
      <c r="B350" s="124">
        <f t="shared" ca="1" si="129"/>
        <v>15930928.35</v>
      </c>
      <c r="C350" s="7">
        <f t="shared" si="130"/>
        <v>15000000</v>
      </c>
      <c r="D350" s="96">
        <f t="shared" si="147"/>
        <v>44895</v>
      </c>
      <c r="E350" s="94">
        <f ca="1">IF(D350&lt;$B$1,VLOOKUP(D350,[1]DI!$A$4:$B$15000,2,FALSE),0)</f>
        <v>0.13650000000000001</v>
      </c>
      <c r="F350" s="14">
        <f t="shared" ca="1" si="131"/>
        <v>1.00050788</v>
      </c>
      <c r="G350" s="14">
        <f ca="1">(TRUNC(PRODUCT($F$12:$F349),16))</f>
        <v>1.1420459210338501</v>
      </c>
      <c r="H350" s="14">
        <f t="shared" ca="1" si="132"/>
        <v>1.0933646065081599</v>
      </c>
      <c r="I350" s="14">
        <f t="shared" ca="1" si="133"/>
        <v>1.0445243200000001</v>
      </c>
      <c r="J350" s="13">
        <f t="shared" si="146"/>
        <v>0.05</v>
      </c>
      <c r="K350" s="33">
        <f t="shared" si="134"/>
        <v>44770</v>
      </c>
      <c r="L350" s="2">
        <f t="shared" si="135"/>
        <v>86</v>
      </c>
      <c r="M350" s="17">
        <f t="shared" si="136"/>
        <v>86</v>
      </c>
      <c r="N350" s="12">
        <f t="shared" si="137"/>
        <v>1.0167900059999999</v>
      </c>
      <c r="O350" s="12">
        <f t="shared" ca="1" si="138"/>
        <v>1.0620618900000001</v>
      </c>
      <c r="P350" s="17">
        <f t="shared" si="139"/>
        <v>0</v>
      </c>
      <c r="Q350" s="14">
        <f t="shared" ca="1" si="140"/>
        <v>930928.35</v>
      </c>
      <c r="R350" s="21">
        <f t="shared" si="144"/>
        <v>0</v>
      </c>
      <c r="S350" s="14">
        <f t="shared" si="141"/>
        <v>0</v>
      </c>
      <c r="T350" s="4" t="str">
        <f t="shared" si="142"/>
        <v>A+J=</v>
      </c>
      <c r="U350" s="33">
        <f t="shared" si="143"/>
        <v>45138</v>
      </c>
      <c r="V350" s="3"/>
      <c r="W350" s="151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3">
        <f t="shared" si="145"/>
        <v>44897</v>
      </c>
      <c r="B351" s="124">
        <f t="shared" ca="1" si="129"/>
        <v>15942105.57</v>
      </c>
      <c r="C351" s="7">
        <f t="shared" si="130"/>
        <v>15000000</v>
      </c>
      <c r="D351" s="96">
        <f t="shared" si="147"/>
        <v>44896</v>
      </c>
      <c r="E351" s="94">
        <f ca="1">IF(D351&lt;$B$1,VLOOKUP(D351,[1]DI!$A$4:$B$15000,2,FALSE),0)</f>
        <v>0.13650000000000001</v>
      </c>
      <c r="F351" s="14">
        <f t="shared" ca="1" si="131"/>
        <v>1.00050788</v>
      </c>
      <c r="G351" s="14">
        <f ca="1">(TRUNC(PRODUCT($F$12:$F350),16))</f>
        <v>1.14262594331622</v>
      </c>
      <c r="H351" s="14">
        <f t="shared" ca="1" si="132"/>
        <v>1.0933646065081599</v>
      </c>
      <c r="I351" s="14">
        <f t="shared" ca="1" si="133"/>
        <v>1.0450548099999999</v>
      </c>
      <c r="J351" s="13">
        <f t="shared" si="146"/>
        <v>0.05</v>
      </c>
      <c r="K351" s="33">
        <f t="shared" si="134"/>
        <v>44770</v>
      </c>
      <c r="L351" s="2">
        <f t="shared" si="135"/>
        <v>87</v>
      </c>
      <c r="M351" s="17">
        <f t="shared" si="136"/>
        <v>87</v>
      </c>
      <c r="N351" s="12">
        <f t="shared" si="137"/>
        <v>1.0169868870000001</v>
      </c>
      <c r="O351" s="12">
        <f t="shared" ca="1" si="138"/>
        <v>1.0628070380000001</v>
      </c>
      <c r="P351" s="17">
        <f t="shared" si="139"/>
        <v>0</v>
      </c>
      <c r="Q351" s="14">
        <f t="shared" ca="1" si="140"/>
        <v>942105.57</v>
      </c>
      <c r="R351" s="21">
        <f t="shared" si="144"/>
        <v>0</v>
      </c>
      <c r="S351" s="14">
        <f t="shared" si="141"/>
        <v>0</v>
      </c>
      <c r="T351" s="4" t="str">
        <f t="shared" si="142"/>
        <v>A+J=</v>
      </c>
      <c r="U351" s="33">
        <f t="shared" si="143"/>
        <v>45138</v>
      </c>
      <c r="V351" s="3"/>
      <c r="W351" s="151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3">
        <f t="shared" si="145"/>
        <v>44900</v>
      </c>
      <c r="B352" s="124">
        <f t="shared" ca="1" si="129"/>
        <v>15953290.664999999</v>
      </c>
      <c r="C352" s="7">
        <f t="shared" si="130"/>
        <v>15000000</v>
      </c>
      <c r="D352" s="96">
        <f t="shared" si="147"/>
        <v>44897</v>
      </c>
      <c r="E352" s="94">
        <f ca="1">IF(D352&lt;$B$1,VLOOKUP(D352,[1]DI!$A$4:$B$15000,2,FALSE),0)</f>
        <v>0.13650000000000001</v>
      </c>
      <c r="F352" s="14">
        <f t="shared" ca="1" si="131"/>
        <v>1.00050788</v>
      </c>
      <c r="G352" s="14">
        <f ca="1">(TRUNC(PRODUCT($F$12:$F351),16))</f>
        <v>1.1432062601803099</v>
      </c>
      <c r="H352" s="14">
        <f t="shared" ca="1" si="132"/>
        <v>1.0933646065081599</v>
      </c>
      <c r="I352" s="14">
        <f t="shared" ca="1" si="133"/>
        <v>1.0455855700000001</v>
      </c>
      <c r="J352" s="13">
        <f t="shared" si="146"/>
        <v>0.05</v>
      </c>
      <c r="K352" s="33">
        <f t="shared" si="134"/>
        <v>44770</v>
      </c>
      <c r="L352" s="2">
        <f t="shared" si="135"/>
        <v>88</v>
      </c>
      <c r="M352" s="17">
        <f t="shared" si="136"/>
        <v>88</v>
      </c>
      <c r="N352" s="12">
        <f t="shared" si="137"/>
        <v>1.0171838070000001</v>
      </c>
      <c r="O352" s="12">
        <f t="shared" ca="1" si="138"/>
        <v>1.063552711</v>
      </c>
      <c r="P352" s="17">
        <f t="shared" si="139"/>
        <v>0</v>
      </c>
      <c r="Q352" s="14">
        <f t="shared" ca="1" si="140"/>
        <v>953290.66500000004</v>
      </c>
      <c r="R352" s="21">
        <f t="shared" si="144"/>
        <v>0</v>
      </c>
      <c r="S352" s="14">
        <f t="shared" si="141"/>
        <v>0</v>
      </c>
      <c r="T352" s="4" t="str">
        <f t="shared" si="142"/>
        <v>A+J=</v>
      </c>
      <c r="U352" s="33">
        <f t="shared" si="143"/>
        <v>45138</v>
      </c>
      <c r="V352" s="3"/>
      <c r="W352" s="151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3">
        <f t="shared" si="145"/>
        <v>44901</v>
      </c>
      <c r="B353" s="124">
        <f t="shared" ca="1" si="129"/>
        <v>15964483.75499999</v>
      </c>
      <c r="C353" s="7">
        <f t="shared" si="130"/>
        <v>15000000</v>
      </c>
      <c r="D353" s="96">
        <f t="shared" si="147"/>
        <v>44900</v>
      </c>
      <c r="E353" s="94">
        <f ca="1">IF(D353&lt;$B$1,VLOOKUP(D353,[1]DI!$A$4:$B$15000,2,FALSE),0)</f>
        <v>0.13650000000000001</v>
      </c>
      <c r="F353" s="14">
        <f t="shared" ca="1" si="131"/>
        <v>1.00050788</v>
      </c>
      <c r="G353" s="14">
        <f ca="1">(TRUNC(PRODUCT($F$12:$F352),16))</f>
        <v>1.14378687177574</v>
      </c>
      <c r="H353" s="14">
        <f t="shared" ca="1" si="132"/>
        <v>1.0933646065081599</v>
      </c>
      <c r="I353" s="14">
        <f t="shared" ca="1" si="133"/>
        <v>1.0461166099999999</v>
      </c>
      <c r="J353" s="13">
        <f t="shared" si="146"/>
        <v>0.05</v>
      </c>
      <c r="K353" s="33">
        <f t="shared" si="134"/>
        <v>44770</v>
      </c>
      <c r="L353" s="2">
        <f t="shared" si="135"/>
        <v>89</v>
      </c>
      <c r="M353" s="17">
        <f t="shared" si="136"/>
        <v>89</v>
      </c>
      <c r="N353" s="12">
        <f t="shared" si="137"/>
        <v>1.017380765</v>
      </c>
      <c r="O353" s="12">
        <f t="shared" ca="1" si="138"/>
        <v>1.0642989169999999</v>
      </c>
      <c r="P353" s="17">
        <f t="shared" si="139"/>
        <v>0</v>
      </c>
      <c r="Q353" s="14">
        <f t="shared" ca="1" si="140"/>
        <v>964483.75499998999</v>
      </c>
      <c r="R353" s="21">
        <f t="shared" si="144"/>
        <v>0</v>
      </c>
      <c r="S353" s="14">
        <f t="shared" si="141"/>
        <v>0</v>
      </c>
      <c r="T353" s="4" t="str">
        <f t="shared" si="142"/>
        <v>A+J=</v>
      </c>
      <c r="U353" s="33">
        <f t="shared" si="143"/>
        <v>45138</v>
      </c>
      <c r="V353" s="3"/>
      <c r="W353" s="151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3">
        <f t="shared" si="145"/>
        <v>44902</v>
      </c>
      <c r="B354" s="124">
        <f t="shared" ca="1" si="129"/>
        <v>15975684.555</v>
      </c>
      <c r="C354" s="7">
        <f t="shared" si="130"/>
        <v>15000000</v>
      </c>
      <c r="D354" s="96">
        <f t="shared" si="147"/>
        <v>44901</v>
      </c>
      <c r="E354" s="94">
        <f ca="1">IF(D354&lt;$B$1,VLOOKUP(D354,[1]DI!$A$4:$B$15000,2,FALSE),0)</f>
        <v>0.13650000000000001</v>
      </c>
      <c r="F354" s="14">
        <f t="shared" ca="1" si="131"/>
        <v>1.00050788</v>
      </c>
      <c r="G354" s="14">
        <f ca="1">(TRUNC(PRODUCT($F$12:$F353),16))</f>
        <v>1.14436777825217</v>
      </c>
      <c r="H354" s="14">
        <f t="shared" ca="1" si="132"/>
        <v>1.0933646065081599</v>
      </c>
      <c r="I354" s="14">
        <f t="shared" ca="1" si="133"/>
        <v>1.0466479099999999</v>
      </c>
      <c r="J354" s="13">
        <f t="shared" si="146"/>
        <v>0.05</v>
      </c>
      <c r="K354" s="33">
        <f t="shared" si="134"/>
        <v>44770</v>
      </c>
      <c r="L354" s="2">
        <f t="shared" si="135"/>
        <v>90</v>
      </c>
      <c r="M354" s="17">
        <f t="shared" si="136"/>
        <v>90</v>
      </c>
      <c r="N354" s="12">
        <f t="shared" si="137"/>
        <v>1.0175777610000001</v>
      </c>
      <c r="O354" s="12">
        <f t="shared" ca="1" si="138"/>
        <v>1.0650456370000001</v>
      </c>
      <c r="P354" s="17">
        <f t="shared" si="139"/>
        <v>0</v>
      </c>
      <c r="Q354" s="14">
        <f t="shared" ca="1" si="140"/>
        <v>975684.55500000005</v>
      </c>
      <c r="R354" s="21">
        <f t="shared" si="144"/>
        <v>0</v>
      </c>
      <c r="S354" s="14">
        <f t="shared" si="141"/>
        <v>0</v>
      </c>
      <c r="T354" s="4" t="str">
        <f t="shared" si="142"/>
        <v>A+J=</v>
      </c>
      <c r="U354" s="33">
        <f t="shared" si="143"/>
        <v>45138</v>
      </c>
      <c r="V354" s="3"/>
      <c r="W354" s="151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3">
        <f t="shared" si="145"/>
        <v>44903</v>
      </c>
      <c r="B355" s="124">
        <f t="shared" ca="1" si="129"/>
        <v>15986893.214999991</v>
      </c>
      <c r="C355" s="7">
        <f t="shared" si="130"/>
        <v>15000000</v>
      </c>
      <c r="D355" s="96">
        <f t="shared" si="147"/>
        <v>44902</v>
      </c>
      <c r="E355" s="94">
        <f ca="1">IF(D355&lt;$B$1,VLOOKUP(D355,[1]DI!$A$4:$B$15000,2,FALSE),0)</f>
        <v>0.13650000000000001</v>
      </c>
      <c r="F355" s="14">
        <f t="shared" ca="1" si="131"/>
        <v>1.00050788</v>
      </c>
      <c r="G355" s="14">
        <f ca="1">(TRUNC(PRODUCT($F$12:$F354),16))</f>
        <v>1.1449489797593899</v>
      </c>
      <c r="H355" s="14">
        <f t="shared" ca="1" si="132"/>
        <v>1.0933646065081599</v>
      </c>
      <c r="I355" s="14">
        <f t="shared" ca="1" si="133"/>
        <v>1.0471794800000001</v>
      </c>
      <c r="J355" s="13">
        <f t="shared" si="146"/>
        <v>0.05</v>
      </c>
      <c r="K355" s="33">
        <f t="shared" si="134"/>
        <v>44770</v>
      </c>
      <c r="L355" s="2">
        <f t="shared" si="135"/>
        <v>91</v>
      </c>
      <c r="M355" s="17">
        <f t="shared" si="136"/>
        <v>91</v>
      </c>
      <c r="N355" s="12">
        <f t="shared" si="137"/>
        <v>1.017774795</v>
      </c>
      <c r="O355" s="12">
        <f t="shared" ca="1" si="138"/>
        <v>1.0657928809999999</v>
      </c>
      <c r="P355" s="17">
        <f t="shared" si="139"/>
        <v>0</v>
      </c>
      <c r="Q355" s="14">
        <f t="shared" ca="1" si="140"/>
        <v>986893.21499998996</v>
      </c>
      <c r="R355" s="21">
        <f t="shared" si="144"/>
        <v>0</v>
      </c>
      <c r="S355" s="14">
        <f t="shared" si="141"/>
        <v>0</v>
      </c>
      <c r="T355" s="4" t="str">
        <f t="shared" si="142"/>
        <v>A+J=</v>
      </c>
      <c r="U355" s="33">
        <f t="shared" si="143"/>
        <v>45138</v>
      </c>
      <c r="V355" s="3"/>
      <c r="W355" s="151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3">
        <f t="shared" si="145"/>
        <v>44904</v>
      </c>
      <c r="B356" s="124">
        <f t="shared" ca="1" si="129"/>
        <v>15998109.719999989</v>
      </c>
      <c r="C356" s="7">
        <f t="shared" si="130"/>
        <v>15000000</v>
      </c>
      <c r="D356" s="96">
        <f t="shared" si="147"/>
        <v>44903</v>
      </c>
      <c r="E356" s="94">
        <f ca="1">IF(D356&lt;$B$1,VLOOKUP(D356,[1]DI!$A$4:$B$15000,2,FALSE),0)</f>
        <v>0.13650000000000001</v>
      </c>
      <c r="F356" s="14">
        <f t="shared" ca="1" si="131"/>
        <v>1.00050788</v>
      </c>
      <c r="G356" s="14">
        <f ca="1">(TRUNC(PRODUCT($F$12:$F355),16))</f>
        <v>1.1455304764472301</v>
      </c>
      <c r="H356" s="14">
        <f t="shared" ca="1" si="132"/>
        <v>1.0933646065081599</v>
      </c>
      <c r="I356" s="14">
        <f t="shared" ca="1" si="133"/>
        <v>1.0477113199999999</v>
      </c>
      <c r="J356" s="13">
        <f t="shared" si="146"/>
        <v>0.05</v>
      </c>
      <c r="K356" s="33">
        <f t="shared" si="134"/>
        <v>44770</v>
      </c>
      <c r="L356" s="2">
        <f t="shared" si="135"/>
        <v>92</v>
      </c>
      <c r="M356" s="17">
        <f t="shared" si="136"/>
        <v>92</v>
      </c>
      <c r="N356" s="12">
        <f t="shared" si="137"/>
        <v>1.017971867</v>
      </c>
      <c r="O356" s="12">
        <f t="shared" ca="1" si="138"/>
        <v>1.0665406479999999</v>
      </c>
      <c r="P356" s="17">
        <f t="shared" si="139"/>
        <v>0</v>
      </c>
      <c r="Q356" s="14">
        <f t="shared" ca="1" si="140"/>
        <v>998109.71999998996</v>
      </c>
      <c r="R356" s="21">
        <f t="shared" si="144"/>
        <v>0</v>
      </c>
      <c r="S356" s="14">
        <f t="shared" si="141"/>
        <v>0</v>
      </c>
      <c r="T356" s="4" t="str">
        <f t="shared" si="142"/>
        <v>A+J=</v>
      </c>
      <c r="U356" s="33">
        <f t="shared" si="143"/>
        <v>45138</v>
      </c>
      <c r="V356" s="3"/>
      <c r="W356" s="151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3">
        <f t="shared" si="145"/>
        <v>44907</v>
      </c>
      <c r="B357" s="124">
        <f t="shared" ca="1" si="129"/>
        <v>16009334.115</v>
      </c>
      <c r="C357" s="7">
        <f t="shared" si="130"/>
        <v>15000000</v>
      </c>
      <c r="D357" s="96">
        <f t="shared" si="147"/>
        <v>44904</v>
      </c>
      <c r="E357" s="94">
        <f ca="1">IF(D357&lt;$B$1,VLOOKUP(D357,[1]DI!$A$4:$B$15000,2,FALSE),0)</f>
        <v>0.13650000000000001</v>
      </c>
      <c r="F357" s="14">
        <f t="shared" ca="1" si="131"/>
        <v>1.00050788</v>
      </c>
      <c r="G357" s="14">
        <f ca="1">(TRUNC(PRODUCT($F$12:$F356),16))</f>
        <v>1.14611226846561</v>
      </c>
      <c r="H357" s="14">
        <f t="shared" ca="1" si="132"/>
        <v>1.0933646065081599</v>
      </c>
      <c r="I357" s="14">
        <f t="shared" ca="1" si="133"/>
        <v>1.0482434300000001</v>
      </c>
      <c r="J357" s="13">
        <f t="shared" si="146"/>
        <v>0.05</v>
      </c>
      <c r="K357" s="33">
        <f t="shared" si="134"/>
        <v>44770</v>
      </c>
      <c r="L357" s="2">
        <f t="shared" si="135"/>
        <v>93</v>
      </c>
      <c r="M357" s="17">
        <f t="shared" si="136"/>
        <v>93</v>
      </c>
      <c r="N357" s="12">
        <f t="shared" si="137"/>
        <v>1.018168977</v>
      </c>
      <c r="O357" s="12">
        <f t="shared" ca="1" si="138"/>
        <v>1.0672889409999999</v>
      </c>
      <c r="P357" s="17">
        <f t="shared" si="139"/>
        <v>0</v>
      </c>
      <c r="Q357" s="14">
        <f t="shared" ca="1" si="140"/>
        <v>1009334.115</v>
      </c>
      <c r="R357" s="21">
        <f t="shared" si="144"/>
        <v>0</v>
      </c>
      <c r="S357" s="14">
        <f t="shared" si="141"/>
        <v>0</v>
      </c>
      <c r="T357" s="4" t="str">
        <f t="shared" si="142"/>
        <v>A+J=</v>
      </c>
      <c r="U357" s="33">
        <f t="shared" si="143"/>
        <v>45138</v>
      </c>
      <c r="V357" s="3"/>
      <c r="W357" s="151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3">
        <f t="shared" si="145"/>
        <v>44908</v>
      </c>
      <c r="B358" s="124">
        <f t="shared" ca="1" si="129"/>
        <v>16020566.385</v>
      </c>
      <c r="C358" s="7">
        <f t="shared" si="130"/>
        <v>15000000</v>
      </c>
      <c r="D358" s="96">
        <f t="shared" si="147"/>
        <v>44907</v>
      </c>
      <c r="E358" s="94">
        <f ca="1">IF(D358&lt;$B$1,VLOOKUP(D358,[1]DI!$A$4:$B$15000,2,FALSE),0)</f>
        <v>0.13650000000000001</v>
      </c>
      <c r="F358" s="14">
        <f t="shared" ca="1" si="131"/>
        <v>1.00050788</v>
      </c>
      <c r="G358" s="14">
        <f ca="1">(TRUNC(PRODUCT($F$12:$F357),16))</f>
        <v>1.14669435596452</v>
      </c>
      <c r="H358" s="14">
        <f t="shared" ca="1" si="132"/>
        <v>1.0933646065081599</v>
      </c>
      <c r="I358" s="14">
        <f t="shared" ca="1" si="133"/>
        <v>1.04877581</v>
      </c>
      <c r="J358" s="13">
        <f t="shared" si="146"/>
        <v>0.05</v>
      </c>
      <c r="K358" s="33">
        <f t="shared" si="134"/>
        <v>44770</v>
      </c>
      <c r="L358" s="2">
        <f t="shared" si="135"/>
        <v>94</v>
      </c>
      <c r="M358" s="17">
        <f t="shared" si="136"/>
        <v>94</v>
      </c>
      <c r="N358" s="12">
        <f t="shared" si="137"/>
        <v>1.0183661260000001</v>
      </c>
      <c r="O358" s="12">
        <f t="shared" ca="1" si="138"/>
        <v>1.0680377590000001</v>
      </c>
      <c r="P358" s="17">
        <f t="shared" si="139"/>
        <v>0</v>
      </c>
      <c r="Q358" s="14">
        <f t="shared" ca="1" si="140"/>
        <v>1020566.385</v>
      </c>
      <c r="R358" s="21">
        <f t="shared" si="144"/>
        <v>0</v>
      </c>
      <c r="S358" s="14">
        <f t="shared" si="141"/>
        <v>0</v>
      </c>
      <c r="T358" s="4" t="str">
        <f t="shared" si="142"/>
        <v>A+J=</v>
      </c>
      <c r="U358" s="33">
        <f t="shared" si="143"/>
        <v>45138</v>
      </c>
      <c r="V358" s="3"/>
      <c r="W358" s="151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3">
        <f t="shared" si="145"/>
        <v>44909</v>
      </c>
      <c r="B359" s="124">
        <f t="shared" ca="1" si="129"/>
        <v>16031806.68</v>
      </c>
      <c r="C359" s="7">
        <f t="shared" si="130"/>
        <v>15000000</v>
      </c>
      <c r="D359" s="96">
        <f t="shared" si="147"/>
        <v>44908</v>
      </c>
      <c r="E359" s="94">
        <f ca="1">IF(D359&lt;$B$1,VLOOKUP(D359,[1]DI!$A$4:$B$15000,2,FALSE),0)</f>
        <v>0.13650000000000001</v>
      </c>
      <c r="F359" s="14">
        <f t="shared" ca="1" si="131"/>
        <v>1.00050788</v>
      </c>
      <c r="G359" s="14">
        <f ca="1">(TRUNC(PRODUCT($F$12:$F358),16))</f>
        <v>1.1472767390940299</v>
      </c>
      <c r="H359" s="14">
        <f t="shared" ca="1" si="132"/>
        <v>1.0933646065081599</v>
      </c>
      <c r="I359" s="14">
        <f t="shared" ca="1" si="133"/>
        <v>1.0493084699999999</v>
      </c>
      <c r="J359" s="13">
        <f t="shared" si="146"/>
        <v>0.05</v>
      </c>
      <c r="K359" s="33">
        <f t="shared" si="134"/>
        <v>44770</v>
      </c>
      <c r="L359" s="2">
        <f t="shared" si="135"/>
        <v>95</v>
      </c>
      <c r="M359" s="17">
        <f t="shared" si="136"/>
        <v>95</v>
      </c>
      <c r="N359" s="12">
        <f t="shared" si="137"/>
        <v>1.018563313</v>
      </c>
      <c r="O359" s="12">
        <f t="shared" ca="1" si="138"/>
        <v>1.0687871120000001</v>
      </c>
      <c r="P359" s="17">
        <f t="shared" si="139"/>
        <v>0</v>
      </c>
      <c r="Q359" s="14">
        <f t="shared" ca="1" si="140"/>
        <v>1031806.68</v>
      </c>
      <c r="R359" s="21">
        <f t="shared" si="144"/>
        <v>0</v>
      </c>
      <c r="S359" s="14">
        <f t="shared" si="141"/>
        <v>0</v>
      </c>
      <c r="T359" s="4" t="str">
        <f t="shared" si="142"/>
        <v>A+J=</v>
      </c>
      <c r="U359" s="33">
        <f t="shared" si="143"/>
        <v>45138</v>
      </c>
      <c r="V359" s="3"/>
      <c r="W359" s="151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3">
        <f t="shared" si="145"/>
        <v>44910</v>
      </c>
      <c r="B360" s="124">
        <f t="shared" ca="1" si="129"/>
        <v>16043054.685000001</v>
      </c>
      <c r="C360" s="7">
        <f t="shared" si="130"/>
        <v>15000000</v>
      </c>
      <c r="D360" s="96">
        <f t="shared" si="147"/>
        <v>44909</v>
      </c>
      <c r="E360" s="94">
        <f ca="1">IF(D360&lt;$B$1,VLOOKUP(D360,[1]DI!$A$4:$B$15000,2,FALSE),0)</f>
        <v>0.13650000000000001</v>
      </c>
      <c r="F360" s="14">
        <f t="shared" ca="1" si="131"/>
        <v>1.00050788</v>
      </c>
      <c r="G360" s="14">
        <f ca="1">(TRUNC(PRODUCT($F$12:$F359),16))</f>
        <v>1.14785941800428</v>
      </c>
      <c r="H360" s="14">
        <f t="shared" ca="1" si="132"/>
        <v>1.0933646065081599</v>
      </c>
      <c r="I360" s="14">
        <f t="shared" ca="1" si="133"/>
        <v>1.0498413900000001</v>
      </c>
      <c r="J360" s="13">
        <f t="shared" si="146"/>
        <v>0.05</v>
      </c>
      <c r="K360" s="33">
        <f t="shared" si="134"/>
        <v>44770</v>
      </c>
      <c r="L360" s="2">
        <f t="shared" si="135"/>
        <v>96</v>
      </c>
      <c r="M360" s="17">
        <f t="shared" si="136"/>
        <v>96</v>
      </c>
      <c r="N360" s="12">
        <f t="shared" si="137"/>
        <v>1.018760538</v>
      </c>
      <c r="O360" s="12">
        <f t="shared" ca="1" si="138"/>
        <v>1.069536979</v>
      </c>
      <c r="P360" s="17">
        <f t="shared" si="139"/>
        <v>0</v>
      </c>
      <c r="Q360" s="14">
        <f t="shared" ca="1" si="140"/>
        <v>1043054.6850000001</v>
      </c>
      <c r="R360" s="21">
        <f t="shared" si="144"/>
        <v>0</v>
      </c>
      <c r="S360" s="14">
        <f t="shared" si="141"/>
        <v>0</v>
      </c>
      <c r="T360" s="4" t="str">
        <f t="shared" si="142"/>
        <v>A+J=</v>
      </c>
      <c r="U360" s="33">
        <f t="shared" si="143"/>
        <v>45138</v>
      </c>
      <c r="V360" s="3"/>
      <c r="W360" s="151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3">
        <f t="shared" si="145"/>
        <v>44911</v>
      </c>
      <c r="B361" s="124">
        <f t="shared" ca="1" si="129"/>
        <v>16054310.58</v>
      </c>
      <c r="C361" s="7">
        <f t="shared" si="130"/>
        <v>15000000</v>
      </c>
      <c r="D361" s="96">
        <f t="shared" si="147"/>
        <v>44910</v>
      </c>
      <c r="E361" s="94">
        <f ca="1">IF(D361&lt;$B$1,VLOOKUP(D361,[1]DI!$A$4:$B$15000,2,FALSE),0)</f>
        <v>0.13650000000000001</v>
      </c>
      <c r="F361" s="14">
        <f t="shared" ca="1" si="131"/>
        <v>1.00050788</v>
      </c>
      <c r="G361" s="14">
        <f ca="1">(TRUNC(PRODUCT($F$12:$F360),16))</f>
        <v>1.1484423928454901</v>
      </c>
      <c r="H361" s="14">
        <f t="shared" ca="1" si="132"/>
        <v>1.0933646065081599</v>
      </c>
      <c r="I361" s="14">
        <f t="shared" ca="1" si="133"/>
        <v>1.0503745799999999</v>
      </c>
      <c r="J361" s="13">
        <f t="shared" si="146"/>
        <v>0.05</v>
      </c>
      <c r="K361" s="33">
        <f t="shared" si="134"/>
        <v>44770</v>
      </c>
      <c r="L361" s="2">
        <f t="shared" si="135"/>
        <v>97</v>
      </c>
      <c r="M361" s="17">
        <f t="shared" si="136"/>
        <v>97</v>
      </c>
      <c r="N361" s="12">
        <f t="shared" si="137"/>
        <v>1.018957801</v>
      </c>
      <c r="O361" s="12">
        <f t="shared" ca="1" si="138"/>
        <v>1.0702873719999999</v>
      </c>
      <c r="P361" s="17">
        <f t="shared" si="139"/>
        <v>0</v>
      </c>
      <c r="Q361" s="14">
        <f t="shared" ca="1" si="140"/>
        <v>1054310.58</v>
      </c>
      <c r="R361" s="21">
        <f t="shared" si="144"/>
        <v>0</v>
      </c>
      <c r="S361" s="14">
        <f t="shared" si="141"/>
        <v>0</v>
      </c>
      <c r="T361" s="4" t="str">
        <f t="shared" si="142"/>
        <v>A+J=</v>
      </c>
      <c r="U361" s="33">
        <f t="shared" si="143"/>
        <v>45138</v>
      </c>
      <c r="V361" s="3"/>
      <c r="W361" s="151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3">
        <f t="shared" si="145"/>
        <v>44914</v>
      </c>
      <c r="B362" s="124">
        <f t="shared" ca="1" si="129"/>
        <v>16065574.515000001</v>
      </c>
      <c r="C362" s="7">
        <f t="shared" si="130"/>
        <v>15000000</v>
      </c>
      <c r="D362" s="96">
        <f t="shared" si="147"/>
        <v>44911</v>
      </c>
      <c r="E362" s="94">
        <f ca="1">IF(D362&lt;$B$1,VLOOKUP(D362,[1]DI!$A$4:$B$15000,2,FALSE),0)</f>
        <v>0.13650000000000001</v>
      </c>
      <c r="F362" s="14">
        <f t="shared" ca="1" si="131"/>
        <v>1.00050788</v>
      </c>
      <c r="G362" s="14">
        <f ca="1">(TRUNC(PRODUCT($F$12:$F361),16))</f>
        <v>1.1490256637679701</v>
      </c>
      <c r="H362" s="14">
        <f t="shared" ca="1" si="132"/>
        <v>1.0933646065081599</v>
      </c>
      <c r="I362" s="14">
        <f t="shared" ca="1" si="133"/>
        <v>1.0509080500000001</v>
      </c>
      <c r="J362" s="13">
        <f t="shared" si="146"/>
        <v>0.05</v>
      </c>
      <c r="K362" s="33">
        <f t="shared" si="134"/>
        <v>44770</v>
      </c>
      <c r="L362" s="2">
        <f t="shared" si="135"/>
        <v>98</v>
      </c>
      <c r="M362" s="17">
        <f t="shared" si="136"/>
        <v>98</v>
      </c>
      <c r="N362" s="12">
        <f t="shared" si="137"/>
        <v>1.019155102</v>
      </c>
      <c r="O362" s="12">
        <f t="shared" ca="1" si="138"/>
        <v>1.071038301</v>
      </c>
      <c r="P362" s="17">
        <f t="shared" si="139"/>
        <v>0</v>
      </c>
      <c r="Q362" s="14">
        <f t="shared" ca="1" si="140"/>
        <v>1065574.5149999999</v>
      </c>
      <c r="R362" s="21">
        <f t="shared" si="144"/>
        <v>0</v>
      </c>
      <c r="S362" s="14">
        <f t="shared" si="141"/>
        <v>0</v>
      </c>
      <c r="T362" s="4" t="str">
        <f t="shared" si="142"/>
        <v>A+J=</v>
      </c>
      <c r="U362" s="33">
        <f t="shared" si="143"/>
        <v>45138</v>
      </c>
      <c r="V362" s="3"/>
      <c r="W362" s="151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3">
        <f t="shared" si="145"/>
        <v>44915</v>
      </c>
      <c r="B363" s="124">
        <f t="shared" ca="1" si="129"/>
        <v>16076846.189999999</v>
      </c>
      <c r="C363" s="7">
        <f t="shared" si="130"/>
        <v>15000000</v>
      </c>
      <c r="D363" s="96">
        <f t="shared" si="147"/>
        <v>44914</v>
      </c>
      <c r="E363" s="94">
        <f ca="1">IF(D363&lt;$B$1,VLOOKUP(D363,[1]DI!$A$4:$B$15000,2,FALSE),0)</f>
        <v>0.13650000000000001</v>
      </c>
      <c r="F363" s="14">
        <f t="shared" ca="1" si="131"/>
        <v>1.00050788</v>
      </c>
      <c r="G363" s="14">
        <f ca="1">(TRUNC(PRODUCT($F$12:$F362),16))</f>
        <v>1.14960923092209</v>
      </c>
      <c r="H363" s="14">
        <f t="shared" ca="1" si="132"/>
        <v>1.0933646065081599</v>
      </c>
      <c r="I363" s="14">
        <f t="shared" ca="1" si="133"/>
        <v>1.05144178</v>
      </c>
      <c r="J363" s="13">
        <f t="shared" si="146"/>
        <v>0.05</v>
      </c>
      <c r="K363" s="33">
        <f t="shared" si="134"/>
        <v>44770</v>
      </c>
      <c r="L363" s="2">
        <f t="shared" si="135"/>
        <v>99</v>
      </c>
      <c r="M363" s="17">
        <f t="shared" si="136"/>
        <v>99</v>
      </c>
      <c r="N363" s="12">
        <f t="shared" si="137"/>
        <v>1.019352442</v>
      </c>
      <c r="O363" s="12">
        <f t="shared" ca="1" si="138"/>
        <v>1.0717897460000001</v>
      </c>
      <c r="P363" s="17">
        <f t="shared" si="139"/>
        <v>0</v>
      </c>
      <c r="Q363" s="14">
        <f t="shared" ca="1" si="140"/>
        <v>1076846.19</v>
      </c>
      <c r="R363" s="21">
        <f t="shared" si="144"/>
        <v>0</v>
      </c>
      <c r="S363" s="14">
        <f t="shared" si="141"/>
        <v>0</v>
      </c>
      <c r="T363" s="4" t="str">
        <f t="shared" si="142"/>
        <v>A+J=</v>
      </c>
      <c r="U363" s="33">
        <f t="shared" si="143"/>
        <v>45138</v>
      </c>
      <c r="V363" s="3"/>
      <c r="W363" s="151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3">
        <f t="shared" si="145"/>
        <v>44916</v>
      </c>
      <c r="B364" s="124">
        <f t="shared" ca="1" si="129"/>
        <v>16088125.890000001</v>
      </c>
      <c r="C364" s="7">
        <f t="shared" si="130"/>
        <v>15000000</v>
      </c>
      <c r="D364" s="96">
        <f t="shared" si="147"/>
        <v>44915</v>
      </c>
      <c r="E364" s="94">
        <f ca="1">IF(D364&lt;$B$1,VLOOKUP(D364,[1]DI!$A$4:$B$15000,2,FALSE),0)</f>
        <v>0.13650000000000001</v>
      </c>
      <c r="F364" s="14">
        <f t="shared" ca="1" si="131"/>
        <v>1.00050788</v>
      </c>
      <c r="G364" s="14">
        <f ca="1">(TRUNC(PRODUCT($F$12:$F363),16))</f>
        <v>1.1501930944582901</v>
      </c>
      <c r="H364" s="14">
        <f t="shared" ca="1" si="132"/>
        <v>1.0933646065081599</v>
      </c>
      <c r="I364" s="14">
        <f t="shared" ca="1" si="133"/>
        <v>1.05197579</v>
      </c>
      <c r="J364" s="13">
        <f t="shared" si="146"/>
        <v>0.05</v>
      </c>
      <c r="K364" s="33">
        <f t="shared" si="134"/>
        <v>44770</v>
      </c>
      <c r="L364" s="2">
        <f t="shared" si="135"/>
        <v>100</v>
      </c>
      <c r="M364" s="17">
        <f t="shared" si="136"/>
        <v>100</v>
      </c>
      <c r="N364" s="12">
        <f t="shared" si="137"/>
        <v>1.0195498190000001</v>
      </c>
      <c r="O364" s="12">
        <f t="shared" ca="1" si="138"/>
        <v>1.0725417260000001</v>
      </c>
      <c r="P364" s="17">
        <f t="shared" si="139"/>
        <v>0</v>
      </c>
      <c r="Q364" s="14">
        <f t="shared" ca="1" si="140"/>
        <v>1088125.8899999999</v>
      </c>
      <c r="R364" s="21">
        <f t="shared" si="144"/>
        <v>0</v>
      </c>
      <c r="S364" s="14">
        <f t="shared" si="141"/>
        <v>0</v>
      </c>
      <c r="T364" s="4" t="str">
        <f t="shared" si="142"/>
        <v>A+J=</v>
      </c>
      <c r="U364" s="33">
        <f t="shared" si="143"/>
        <v>45138</v>
      </c>
      <c r="V364" s="3"/>
      <c r="W364" s="151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3">
        <f t="shared" si="145"/>
        <v>44917</v>
      </c>
      <c r="B365" s="124">
        <f t="shared" ca="1" si="129"/>
        <v>16099413.51</v>
      </c>
      <c r="C365" s="7">
        <f t="shared" si="130"/>
        <v>15000000</v>
      </c>
      <c r="D365" s="96">
        <f t="shared" si="147"/>
        <v>44916</v>
      </c>
      <c r="E365" s="94">
        <f ca="1">IF(D365&lt;$B$1,VLOOKUP(D365,[1]DI!$A$4:$B$15000,2,FALSE),0)</f>
        <v>0.13650000000000001</v>
      </c>
      <c r="F365" s="14">
        <f t="shared" ca="1" si="131"/>
        <v>1.00050788</v>
      </c>
      <c r="G365" s="14">
        <f ca="1">(TRUNC(PRODUCT($F$12:$F364),16))</f>
        <v>1.1507772545271</v>
      </c>
      <c r="H365" s="14">
        <f t="shared" ca="1" si="132"/>
        <v>1.0933646065081599</v>
      </c>
      <c r="I365" s="14">
        <f t="shared" ca="1" si="133"/>
        <v>1.0525100700000001</v>
      </c>
      <c r="J365" s="13">
        <f t="shared" si="146"/>
        <v>0.05</v>
      </c>
      <c r="K365" s="33">
        <f t="shared" si="134"/>
        <v>44770</v>
      </c>
      <c r="L365" s="2">
        <f t="shared" si="135"/>
        <v>101</v>
      </c>
      <c r="M365" s="17">
        <f t="shared" si="136"/>
        <v>101</v>
      </c>
      <c r="N365" s="12">
        <f t="shared" si="137"/>
        <v>1.0197472350000001</v>
      </c>
      <c r="O365" s="12">
        <f t="shared" ca="1" si="138"/>
        <v>1.073294234</v>
      </c>
      <c r="P365" s="17">
        <f t="shared" si="139"/>
        <v>0</v>
      </c>
      <c r="Q365" s="14">
        <f t="shared" ca="1" si="140"/>
        <v>1099413.51</v>
      </c>
      <c r="R365" s="21">
        <f t="shared" si="144"/>
        <v>0</v>
      </c>
      <c r="S365" s="14">
        <f t="shared" si="141"/>
        <v>0</v>
      </c>
      <c r="T365" s="4" t="str">
        <f t="shared" si="142"/>
        <v>A+J=</v>
      </c>
      <c r="U365" s="33">
        <f t="shared" si="143"/>
        <v>45138</v>
      </c>
      <c r="V365" s="3"/>
      <c r="W365" s="151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3">
        <f t="shared" si="145"/>
        <v>44918</v>
      </c>
      <c r="B366" s="124">
        <f t="shared" ca="1" si="129"/>
        <v>16110709.004999999</v>
      </c>
      <c r="C366" s="7">
        <f t="shared" si="130"/>
        <v>15000000</v>
      </c>
      <c r="D366" s="96">
        <f t="shared" si="147"/>
        <v>44917</v>
      </c>
      <c r="E366" s="94">
        <f ca="1">IF(D366&lt;$B$1,VLOOKUP(D366,[1]DI!$A$4:$B$15000,2,FALSE),0)</f>
        <v>0.13650000000000001</v>
      </c>
      <c r="F366" s="14">
        <f t="shared" ca="1" si="131"/>
        <v>1.00050788</v>
      </c>
      <c r="G366" s="14">
        <f ca="1">(TRUNC(PRODUCT($F$12:$F365),16))</f>
        <v>1.1513617112791299</v>
      </c>
      <c r="H366" s="14">
        <f t="shared" ca="1" si="132"/>
        <v>1.0933646065081599</v>
      </c>
      <c r="I366" s="14">
        <f t="shared" ca="1" si="133"/>
        <v>1.0530446200000001</v>
      </c>
      <c r="J366" s="13">
        <f t="shared" si="146"/>
        <v>0.05</v>
      </c>
      <c r="K366" s="33">
        <f t="shared" si="134"/>
        <v>44770</v>
      </c>
      <c r="L366" s="2">
        <f t="shared" si="135"/>
        <v>102</v>
      </c>
      <c r="M366" s="17">
        <f t="shared" si="136"/>
        <v>102</v>
      </c>
      <c r="N366" s="12">
        <f t="shared" si="137"/>
        <v>1.0199446889999999</v>
      </c>
      <c r="O366" s="12">
        <f t="shared" ca="1" si="138"/>
        <v>1.0740472670000001</v>
      </c>
      <c r="P366" s="17">
        <f t="shared" si="139"/>
        <v>0</v>
      </c>
      <c r="Q366" s="14">
        <f t="shared" ca="1" si="140"/>
        <v>1110709.0049999999</v>
      </c>
      <c r="R366" s="21">
        <f t="shared" si="144"/>
        <v>0</v>
      </c>
      <c r="S366" s="14">
        <f t="shared" si="141"/>
        <v>0</v>
      </c>
      <c r="T366" s="4" t="str">
        <f t="shared" si="142"/>
        <v>A+J=</v>
      </c>
      <c r="U366" s="33">
        <f t="shared" si="143"/>
        <v>45138</v>
      </c>
      <c r="V366" s="3"/>
      <c r="W366" s="151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3">
        <f t="shared" si="145"/>
        <v>44921</v>
      </c>
      <c r="B367" s="124">
        <f t="shared" ca="1" si="129"/>
        <v>16122012.435000001</v>
      </c>
      <c r="C367" s="7">
        <f t="shared" si="130"/>
        <v>15000000</v>
      </c>
      <c r="D367" s="96">
        <f t="shared" si="147"/>
        <v>44918</v>
      </c>
      <c r="E367" s="94">
        <f ca="1">IF(D367&lt;$B$1,VLOOKUP(D367,[1]DI!$A$4:$B$15000,2,FALSE),0)</f>
        <v>0.13650000000000001</v>
      </c>
      <c r="F367" s="14">
        <f t="shared" ca="1" si="131"/>
        <v>1.00050788</v>
      </c>
      <c r="G367" s="14">
        <f ca="1">(TRUNC(PRODUCT($F$12:$F366),16))</f>
        <v>1.1519464648650499</v>
      </c>
      <c r="H367" s="14">
        <f t="shared" ca="1" si="132"/>
        <v>1.0933646065081599</v>
      </c>
      <c r="I367" s="14">
        <f t="shared" ca="1" si="133"/>
        <v>1.05357944</v>
      </c>
      <c r="J367" s="13">
        <f t="shared" si="146"/>
        <v>0.05</v>
      </c>
      <c r="K367" s="33">
        <f t="shared" si="134"/>
        <v>44770</v>
      </c>
      <c r="L367" s="2">
        <f t="shared" si="135"/>
        <v>103</v>
      </c>
      <c r="M367" s="17">
        <f t="shared" si="136"/>
        <v>103</v>
      </c>
      <c r="N367" s="12">
        <f t="shared" si="137"/>
        <v>1.0201421820000001</v>
      </c>
      <c r="O367" s="12">
        <f t="shared" ca="1" si="138"/>
        <v>1.074800829</v>
      </c>
      <c r="P367" s="17">
        <f t="shared" si="139"/>
        <v>0</v>
      </c>
      <c r="Q367" s="14">
        <f t="shared" ca="1" si="140"/>
        <v>1122012.4350000001</v>
      </c>
      <c r="R367" s="21">
        <f t="shared" si="144"/>
        <v>0</v>
      </c>
      <c r="S367" s="14">
        <f t="shared" si="141"/>
        <v>0</v>
      </c>
      <c r="T367" s="4" t="str">
        <f t="shared" si="142"/>
        <v>A+J=</v>
      </c>
      <c r="U367" s="33">
        <f t="shared" si="143"/>
        <v>45138</v>
      </c>
      <c r="V367" s="3"/>
      <c r="W367" s="151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3">
        <f t="shared" si="145"/>
        <v>44922</v>
      </c>
      <c r="B368" s="124">
        <f t="shared" ca="1" si="129"/>
        <v>16133323.74</v>
      </c>
      <c r="C368" s="7">
        <f t="shared" si="130"/>
        <v>15000000</v>
      </c>
      <c r="D368" s="96">
        <f t="shared" si="147"/>
        <v>44921</v>
      </c>
      <c r="E368" s="94">
        <f ca="1">IF(D368&lt;$B$1,VLOOKUP(D368,[1]DI!$A$4:$B$15000,2,FALSE),0)</f>
        <v>0.13650000000000001</v>
      </c>
      <c r="F368" s="14">
        <f t="shared" ca="1" si="131"/>
        <v>1.00050788</v>
      </c>
      <c r="G368" s="14">
        <f ca="1">(TRUNC(PRODUCT($F$12:$F367),16))</f>
        <v>1.1525315154356299</v>
      </c>
      <c r="H368" s="14">
        <f t="shared" ca="1" si="132"/>
        <v>1.0933646065081599</v>
      </c>
      <c r="I368" s="14">
        <f t="shared" ca="1" si="133"/>
        <v>1.0541145300000001</v>
      </c>
      <c r="J368" s="13">
        <f t="shared" si="146"/>
        <v>0.05</v>
      </c>
      <c r="K368" s="33">
        <f t="shared" si="134"/>
        <v>44770</v>
      </c>
      <c r="L368" s="2">
        <f t="shared" si="135"/>
        <v>104</v>
      </c>
      <c r="M368" s="17">
        <f t="shared" si="136"/>
        <v>104</v>
      </c>
      <c r="N368" s="12">
        <f t="shared" si="137"/>
        <v>1.020339712</v>
      </c>
      <c r="O368" s="12">
        <f t="shared" ca="1" si="138"/>
        <v>1.075554916</v>
      </c>
      <c r="P368" s="17">
        <f t="shared" si="139"/>
        <v>0</v>
      </c>
      <c r="Q368" s="14">
        <f t="shared" ca="1" si="140"/>
        <v>1133323.74</v>
      </c>
      <c r="R368" s="21">
        <f t="shared" si="144"/>
        <v>0</v>
      </c>
      <c r="S368" s="14">
        <f t="shared" si="141"/>
        <v>0</v>
      </c>
      <c r="T368" s="4" t="str">
        <f t="shared" si="142"/>
        <v>A+J=</v>
      </c>
      <c r="U368" s="33">
        <f t="shared" si="143"/>
        <v>45138</v>
      </c>
      <c r="V368" s="3"/>
      <c r="W368" s="151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3">
        <f t="shared" si="145"/>
        <v>44923</v>
      </c>
      <c r="B369" s="124">
        <f t="shared" ca="1" si="129"/>
        <v>16144642.965</v>
      </c>
      <c r="C369" s="7">
        <f t="shared" si="130"/>
        <v>15000000</v>
      </c>
      <c r="D369" s="96">
        <f t="shared" si="147"/>
        <v>44922</v>
      </c>
      <c r="E369" s="94">
        <f ca="1">IF(D369&lt;$B$1,VLOOKUP(D369,[1]DI!$A$4:$B$15000,2,FALSE),0)</f>
        <v>0.13650000000000001</v>
      </c>
      <c r="F369" s="14">
        <f t="shared" ca="1" si="131"/>
        <v>1.00050788</v>
      </c>
      <c r="G369" s="14">
        <f ca="1">(TRUNC(PRODUCT($F$12:$F368),16))</f>
        <v>1.1531168631416899</v>
      </c>
      <c r="H369" s="14">
        <f t="shared" ca="1" si="132"/>
        <v>1.0933646065081599</v>
      </c>
      <c r="I369" s="14">
        <f t="shared" ca="1" si="133"/>
        <v>1.0546498900000001</v>
      </c>
      <c r="J369" s="13">
        <f t="shared" si="146"/>
        <v>0.05</v>
      </c>
      <c r="K369" s="33">
        <f t="shared" si="134"/>
        <v>44770</v>
      </c>
      <c r="L369" s="2">
        <f t="shared" si="135"/>
        <v>105</v>
      </c>
      <c r="M369" s="17">
        <f t="shared" si="136"/>
        <v>105</v>
      </c>
      <c r="N369" s="12">
        <f t="shared" si="137"/>
        <v>1.020537281</v>
      </c>
      <c r="O369" s="12">
        <f t="shared" ca="1" si="138"/>
        <v>1.0763095309999999</v>
      </c>
      <c r="P369" s="17">
        <f t="shared" si="139"/>
        <v>0</v>
      </c>
      <c r="Q369" s="14">
        <f t="shared" ca="1" si="140"/>
        <v>1144642.9650000001</v>
      </c>
      <c r="R369" s="21">
        <f t="shared" si="144"/>
        <v>0</v>
      </c>
      <c r="S369" s="14">
        <f t="shared" si="141"/>
        <v>0</v>
      </c>
      <c r="T369" s="4" t="str">
        <f t="shared" si="142"/>
        <v>A+J=</v>
      </c>
      <c r="U369" s="33">
        <f t="shared" si="143"/>
        <v>45138</v>
      </c>
      <c r="V369" s="3"/>
      <c r="W369" s="151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3">
        <f t="shared" si="145"/>
        <v>44924</v>
      </c>
      <c r="B370" s="124">
        <f t="shared" ca="1" si="129"/>
        <v>16155970.275</v>
      </c>
      <c r="C370" s="7">
        <f t="shared" si="130"/>
        <v>15000000</v>
      </c>
      <c r="D370" s="96">
        <f t="shared" si="147"/>
        <v>44923</v>
      </c>
      <c r="E370" s="94">
        <f ca="1">IF(D370&lt;$B$1,VLOOKUP(D370,[1]DI!$A$4:$B$15000,2,FALSE),0)</f>
        <v>0.13650000000000001</v>
      </c>
      <c r="F370" s="14">
        <f t="shared" ca="1" si="131"/>
        <v>1.00050788</v>
      </c>
      <c r="G370" s="14">
        <f ca="1">(TRUNC(PRODUCT($F$12:$F369),16))</f>
        <v>1.1537025081341401</v>
      </c>
      <c r="H370" s="14">
        <f t="shared" ca="1" si="132"/>
        <v>1.0933646065081599</v>
      </c>
      <c r="I370" s="14">
        <f t="shared" ca="1" si="133"/>
        <v>1.0551855299999999</v>
      </c>
      <c r="J370" s="13">
        <f t="shared" si="146"/>
        <v>0.05</v>
      </c>
      <c r="K370" s="33">
        <f t="shared" si="134"/>
        <v>44770</v>
      </c>
      <c r="L370" s="2">
        <f t="shared" si="135"/>
        <v>106</v>
      </c>
      <c r="M370" s="17">
        <f t="shared" si="136"/>
        <v>106</v>
      </c>
      <c r="N370" s="12">
        <f t="shared" si="137"/>
        <v>1.0207348890000001</v>
      </c>
      <c r="O370" s="12">
        <f t="shared" ca="1" si="138"/>
        <v>1.0770646850000001</v>
      </c>
      <c r="P370" s="17">
        <f t="shared" si="139"/>
        <v>0</v>
      </c>
      <c r="Q370" s="14">
        <f t="shared" ca="1" si="140"/>
        <v>1155970.2749999999</v>
      </c>
      <c r="R370" s="21">
        <f t="shared" si="144"/>
        <v>0</v>
      </c>
      <c r="S370" s="14">
        <f t="shared" si="141"/>
        <v>0</v>
      </c>
      <c r="T370" s="4" t="str">
        <f t="shared" si="142"/>
        <v>A+J=</v>
      </c>
      <c r="U370" s="33">
        <f t="shared" si="143"/>
        <v>45138</v>
      </c>
      <c r="V370" s="3"/>
      <c r="W370" s="151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3">
        <f t="shared" si="145"/>
        <v>44925</v>
      </c>
      <c r="B371" s="124">
        <f t="shared" ca="1" si="129"/>
        <v>16167305.324999999</v>
      </c>
      <c r="C371" s="7">
        <f t="shared" si="130"/>
        <v>15000000</v>
      </c>
      <c r="D371" s="96">
        <f t="shared" si="147"/>
        <v>44924</v>
      </c>
      <c r="E371" s="94">
        <f ca="1">IF(D371&lt;$B$1,VLOOKUP(D371,[1]DI!$A$4:$B$15000,2,FALSE),0)</f>
        <v>0.13650000000000001</v>
      </c>
      <c r="F371" s="14">
        <f t="shared" ca="1" si="131"/>
        <v>1.00050788</v>
      </c>
      <c r="G371" s="14">
        <f ca="1">(TRUNC(PRODUCT($F$12:$F370),16))</f>
        <v>1.1542884505639699</v>
      </c>
      <c r="H371" s="14">
        <f t="shared" ca="1" si="132"/>
        <v>1.0933646065081599</v>
      </c>
      <c r="I371" s="14">
        <f t="shared" ca="1" si="133"/>
        <v>1.05572143</v>
      </c>
      <c r="J371" s="13">
        <f t="shared" si="146"/>
        <v>0.05</v>
      </c>
      <c r="K371" s="33">
        <f t="shared" si="134"/>
        <v>44770</v>
      </c>
      <c r="L371" s="2">
        <f t="shared" si="135"/>
        <v>107</v>
      </c>
      <c r="M371" s="17">
        <f t="shared" si="136"/>
        <v>107</v>
      </c>
      <c r="N371" s="12">
        <f t="shared" si="137"/>
        <v>1.0209325339999999</v>
      </c>
      <c r="O371" s="12">
        <f t="shared" ca="1" si="138"/>
        <v>1.0778203550000001</v>
      </c>
      <c r="P371" s="17">
        <f t="shared" si="139"/>
        <v>0</v>
      </c>
      <c r="Q371" s="14">
        <f t="shared" ca="1" si="140"/>
        <v>1167305.325</v>
      </c>
      <c r="R371" s="21">
        <f t="shared" si="144"/>
        <v>0</v>
      </c>
      <c r="S371" s="14">
        <f t="shared" si="141"/>
        <v>0</v>
      </c>
      <c r="T371" s="4" t="str">
        <f t="shared" si="142"/>
        <v>A+J=</v>
      </c>
      <c r="U371" s="33">
        <f t="shared" si="143"/>
        <v>45138</v>
      </c>
      <c r="V371" s="3"/>
      <c r="W371" s="151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3">
        <f t="shared" si="145"/>
        <v>44928</v>
      </c>
      <c r="B372" s="124">
        <f t="shared" ca="1" si="129"/>
        <v>16178648.460000001</v>
      </c>
      <c r="C372" s="7">
        <f t="shared" si="130"/>
        <v>15000000</v>
      </c>
      <c r="D372" s="96">
        <f t="shared" si="147"/>
        <v>44925</v>
      </c>
      <c r="E372" s="94">
        <f ca="1">IF(D372&lt;$B$1,VLOOKUP(D372,[1]DI!$A$4:$B$15000,2,FALSE),0)</f>
        <v>0.13650000000000001</v>
      </c>
      <c r="F372" s="14">
        <f t="shared" ca="1" si="131"/>
        <v>1.00050788</v>
      </c>
      <c r="G372" s="14">
        <f ca="1">(TRUNC(PRODUCT($F$12:$F371),16))</f>
        <v>1.15487469058224</v>
      </c>
      <c r="H372" s="14">
        <f t="shared" ca="1" si="132"/>
        <v>1.0933646065081599</v>
      </c>
      <c r="I372" s="14">
        <f t="shared" ca="1" si="133"/>
        <v>1.0562576100000001</v>
      </c>
      <c r="J372" s="13">
        <f t="shared" si="146"/>
        <v>0.05</v>
      </c>
      <c r="K372" s="33">
        <f t="shared" si="134"/>
        <v>44770</v>
      </c>
      <c r="L372" s="2">
        <f t="shared" si="135"/>
        <v>108</v>
      </c>
      <c r="M372" s="17">
        <f t="shared" si="136"/>
        <v>108</v>
      </c>
      <c r="N372" s="12">
        <f t="shared" si="137"/>
        <v>1.0211302179999999</v>
      </c>
      <c r="O372" s="12">
        <f t="shared" ca="1" si="138"/>
        <v>1.078576564</v>
      </c>
      <c r="P372" s="17">
        <f t="shared" si="139"/>
        <v>0</v>
      </c>
      <c r="Q372" s="14">
        <f t="shared" ca="1" si="140"/>
        <v>1178648.46</v>
      </c>
      <c r="R372" s="21">
        <f t="shared" si="144"/>
        <v>0</v>
      </c>
      <c r="S372" s="14">
        <f t="shared" si="141"/>
        <v>0</v>
      </c>
      <c r="T372" s="4" t="str">
        <f t="shared" si="142"/>
        <v>A+J=</v>
      </c>
      <c r="U372" s="33">
        <f t="shared" si="143"/>
        <v>45138</v>
      </c>
      <c r="V372" s="3"/>
      <c r="W372" s="151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3">
        <f t="shared" si="145"/>
        <v>44929</v>
      </c>
      <c r="B373" s="124">
        <f t="shared" ca="1" si="129"/>
        <v>16189999.664999999</v>
      </c>
      <c r="C373" s="7">
        <f t="shared" si="130"/>
        <v>15000000</v>
      </c>
      <c r="D373" s="96">
        <f t="shared" si="147"/>
        <v>44928</v>
      </c>
      <c r="E373" s="94">
        <f ca="1">IF(D373&lt;$B$1,VLOOKUP(D373,[1]DI!$A$4:$B$15000,2,FALSE),0)</f>
        <v>0.13650000000000001</v>
      </c>
      <c r="F373" s="14">
        <f t="shared" ca="1" si="131"/>
        <v>1.00050788</v>
      </c>
      <c r="G373" s="14">
        <f ca="1">(TRUNC(PRODUCT($F$12:$F372),16))</f>
        <v>1.1554612283401</v>
      </c>
      <c r="H373" s="14">
        <f t="shared" ca="1" si="132"/>
        <v>1.0933646065081599</v>
      </c>
      <c r="I373" s="14">
        <f t="shared" ca="1" si="133"/>
        <v>1.05679407</v>
      </c>
      <c r="J373" s="13">
        <f t="shared" si="146"/>
        <v>0.05</v>
      </c>
      <c r="K373" s="33">
        <f t="shared" si="134"/>
        <v>44770</v>
      </c>
      <c r="L373" s="2">
        <f t="shared" si="135"/>
        <v>109</v>
      </c>
      <c r="M373" s="17">
        <f t="shared" si="136"/>
        <v>109</v>
      </c>
      <c r="N373" s="12">
        <f t="shared" si="137"/>
        <v>1.0213279399999999</v>
      </c>
      <c r="O373" s="12">
        <f t="shared" ca="1" si="138"/>
        <v>1.0793333110000001</v>
      </c>
      <c r="P373" s="17">
        <f t="shared" si="139"/>
        <v>0</v>
      </c>
      <c r="Q373" s="14">
        <f t="shared" ca="1" si="140"/>
        <v>1189999.665</v>
      </c>
      <c r="R373" s="21">
        <f t="shared" si="144"/>
        <v>0</v>
      </c>
      <c r="S373" s="14">
        <f t="shared" si="141"/>
        <v>0</v>
      </c>
      <c r="T373" s="4" t="str">
        <f t="shared" si="142"/>
        <v>A+J=</v>
      </c>
      <c r="U373" s="33">
        <f t="shared" si="143"/>
        <v>45138</v>
      </c>
      <c r="V373" s="3"/>
      <c r="W373" s="151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3">
        <f t="shared" si="145"/>
        <v>44930</v>
      </c>
      <c r="B374" s="124">
        <f t="shared" ca="1" si="129"/>
        <v>16201358.625</v>
      </c>
      <c r="C374" s="7">
        <f t="shared" si="130"/>
        <v>15000000</v>
      </c>
      <c r="D374" s="96">
        <f t="shared" si="147"/>
        <v>44929</v>
      </c>
      <c r="E374" s="94">
        <f ca="1">IF(D374&lt;$B$1,VLOOKUP(D374,[1]DI!$A$4:$B$15000,2,FALSE),0)</f>
        <v>0.13650000000000001</v>
      </c>
      <c r="F374" s="14">
        <f t="shared" ca="1" si="131"/>
        <v>1.00050788</v>
      </c>
      <c r="G374" s="14">
        <f ca="1">(TRUNC(PRODUCT($F$12:$F373),16))</f>
        <v>1.15604806398875</v>
      </c>
      <c r="H374" s="14">
        <f t="shared" ca="1" si="132"/>
        <v>1.0933646065081599</v>
      </c>
      <c r="I374" s="14">
        <f t="shared" ca="1" si="133"/>
        <v>1.05733079</v>
      </c>
      <c r="J374" s="13">
        <f t="shared" si="146"/>
        <v>0.05</v>
      </c>
      <c r="K374" s="33">
        <f t="shared" si="134"/>
        <v>44770</v>
      </c>
      <c r="L374" s="2">
        <f t="shared" si="135"/>
        <v>110</v>
      </c>
      <c r="M374" s="17">
        <f t="shared" si="136"/>
        <v>110</v>
      </c>
      <c r="N374" s="12">
        <f t="shared" si="137"/>
        <v>1.0215257</v>
      </c>
      <c r="O374" s="12">
        <f t="shared" ca="1" si="138"/>
        <v>1.0800905750000001</v>
      </c>
      <c r="P374" s="17">
        <f t="shared" si="139"/>
        <v>0</v>
      </c>
      <c r="Q374" s="14">
        <f t="shared" ca="1" si="140"/>
        <v>1201358.625</v>
      </c>
      <c r="R374" s="21">
        <f t="shared" si="144"/>
        <v>0</v>
      </c>
      <c r="S374" s="14">
        <f t="shared" si="141"/>
        <v>0</v>
      </c>
      <c r="T374" s="4" t="str">
        <f t="shared" si="142"/>
        <v>A+J=</v>
      </c>
      <c r="U374" s="33">
        <f t="shared" si="143"/>
        <v>45138</v>
      </c>
      <c r="V374" s="3"/>
      <c r="W374" s="151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3">
        <f t="shared" si="145"/>
        <v>44931</v>
      </c>
      <c r="B375" s="124">
        <f t="shared" ca="1" si="129"/>
        <v>16212725.685000001</v>
      </c>
      <c r="C375" s="7">
        <f t="shared" si="130"/>
        <v>15000000</v>
      </c>
      <c r="D375" s="96">
        <f t="shared" si="147"/>
        <v>44930</v>
      </c>
      <c r="E375" s="94">
        <f ca="1">IF(D375&lt;$B$1,VLOOKUP(D375,[1]DI!$A$4:$B$15000,2,FALSE),0)</f>
        <v>0.13650000000000001</v>
      </c>
      <c r="F375" s="14">
        <f t="shared" ca="1" si="131"/>
        <v>1.00050788</v>
      </c>
      <c r="G375" s="14">
        <f ca="1">(TRUNC(PRODUCT($F$12:$F374),16))</f>
        <v>1.15663519767949</v>
      </c>
      <c r="H375" s="14">
        <f t="shared" ca="1" si="132"/>
        <v>1.0933646065081599</v>
      </c>
      <c r="I375" s="14">
        <f t="shared" ca="1" si="133"/>
        <v>1.05786779</v>
      </c>
      <c r="J375" s="13">
        <f t="shared" si="146"/>
        <v>0.05</v>
      </c>
      <c r="K375" s="33">
        <f t="shared" si="134"/>
        <v>44770</v>
      </c>
      <c r="L375" s="2">
        <f t="shared" si="135"/>
        <v>111</v>
      </c>
      <c r="M375" s="17">
        <f t="shared" si="136"/>
        <v>111</v>
      </c>
      <c r="N375" s="12">
        <f t="shared" si="137"/>
        <v>1.0217234980000001</v>
      </c>
      <c r="O375" s="12">
        <f t="shared" ca="1" si="138"/>
        <v>1.0808483790000001</v>
      </c>
      <c r="P375" s="17">
        <f t="shared" si="139"/>
        <v>0</v>
      </c>
      <c r="Q375" s="14">
        <f t="shared" ca="1" si="140"/>
        <v>1212725.6850000001</v>
      </c>
      <c r="R375" s="21">
        <f t="shared" si="144"/>
        <v>0</v>
      </c>
      <c r="S375" s="14">
        <f t="shared" si="141"/>
        <v>0</v>
      </c>
      <c r="T375" s="4" t="str">
        <f t="shared" si="142"/>
        <v>A+J=</v>
      </c>
      <c r="U375" s="33">
        <f t="shared" si="143"/>
        <v>45138</v>
      </c>
      <c r="V375" s="3"/>
      <c r="W375" s="151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3">
        <f t="shared" si="145"/>
        <v>44932</v>
      </c>
      <c r="B376" s="124">
        <f t="shared" ca="1" si="129"/>
        <v>16224100.68</v>
      </c>
      <c r="C376" s="7">
        <f t="shared" si="130"/>
        <v>15000000</v>
      </c>
      <c r="D376" s="96">
        <f t="shared" si="147"/>
        <v>44931</v>
      </c>
      <c r="E376" s="94">
        <f ca="1">IF(D376&lt;$B$1,VLOOKUP(D376,[1]DI!$A$4:$B$15000,2,FALSE),0)</f>
        <v>0.13650000000000001</v>
      </c>
      <c r="F376" s="14">
        <f t="shared" ca="1" si="131"/>
        <v>1.00050788</v>
      </c>
      <c r="G376" s="14">
        <f ca="1">(TRUNC(PRODUCT($F$12:$F375),16))</f>
        <v>1.15722262956368</v>
      </c>
      <c r="H376" s="14">
        <f t="shared" ca="1" si="132"/>
        <v>1.0933646065081599</v>
      </c>
      <c r="I376" s="14">
        <f t="shared" ca="1" si="133"/>
        <v>1.0584050599999999</v>
      </c>
      <c r="J376" s="13">
        <f t="shared" si="146"/>
        <v>0.05</v>
      </c>
      <c r="K376" s="33">
        <f t="shared" si="134"/>
        <v>44770</v>
      </c>
      <c r="L376" s="2">
        <f t="shared" si="135"/>
        <v>112</v>
      </c>
      <c r="M376" s="17">
        <f t="shared" si="136"/>
        <v>112</v>
      </c>
      <c r="N376" s="12">
        <f t="shared" si="137"/>
        <v>1.021921335</v>
      </c>
      <c r="O376" s="12">
        <f t="shared" ca="1" si="138"/>
        <v>1.0816067119999999</v>
      </c>
      <c r="P376" s="17">
        <f t="shared" si="139"/>
        <v>0</v>
      </c>
      <c r="Q376" s="14">
        <f t="shared" ca="1" si="140"/>
        <v>1224100.68</v>
      </c>
      <c r="R376" s="21">
        <f t="shared" si="144"/>
        <v>0</v>
      </c>
      <c r="S376" s="14">
        <f t="shared" si="141"/>
        <v>0</v>
      </c>
      <c r="T376" s="4" t="str">
        <f t="shared" si="142"/>
        <v>A+J=</v>
      </c>
      <c r="U376" s="33">
        <f t="shared" si="143"/>
        <v>45138</v>
      </c>
      <c r="V376" s="3"/>
      <c r="W376" s="151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3">
        <f t="shared" si="145"/>
        <v>44935</v>
      </c>
      <c r="B377" s="124">
        <f t="shared" ca="1" si="129"/>
        <v>16235483.609999999</v>
      </c>
      <c r="C377" s="7">
        <f t="shared" si="130"/>
        <v>15000000</v>
      </c>
      <c r="D377" s="96">
        <f t="shared" si="147"/>
        <v>44932</v>
      </c>
      <c r="E377" s="94">
        <f ca="1">IF(D377&lt;$B$1,VLOOKUP(D377,[1]DI!$A$4:$B$15000,2,FALSE),0)</f>
        <v>0.13650000000000001</v>
      </c>
      <c r="F377" s="14">
        <f t="shared" ca="1" si="131"/>
        <v>1.00050788</v>
      </c>
      <c r="G377" s="14">
        <f ca="1">(TRUNC(PRODUCT($F$12:$F376),16))</f>
        <v>1.15781035979279</v>
      </c>
      <c r="H377" s="14">
        <f t="shared" ca="1" si="132"/>
        <v>1.0933646065081599</v>
      </c>
      <c r="I377" s="14">
        <f t="shared" ca="1" si="133"/>
        <v>1.0589426</v>
      </c>
      <c r="J377" s="13">
        <f t="shared" si="146"/>
        <v>0.05</v>
      </c>
      <c r="K377" s="33">
        <f t="shared" si="134"/>
        <v>44770</v>
      </c>
      <c r="L377" s="2">
        <f t="shared" si="135"/>
        <v>113</v>
      </c>
      <c r="M377" s="17">
        <f t="shared" si="136"/>
        <v>113</v>
      </c>
      <c r="N377" s="12">
        <f t="shared" si="137"/>
        <v>1.0221192100000001</v>
      </c>
      <c r="O377" s="12">
        <f t="shared" ca="1" si="138"/>
        <v>1.082365574</v>
      </c>
      <c r="P377" s="17">
        <f t="shared" si="139"/>
        <v>0</v>
      </c>
      <c r="Q377" s="14">
        <f t="shared" ca="1" si="140"/>
        <v>1235483.6100000001</v>
      </c>
      <c r="R377" s="21">
        <f t="shared" si="144"/>
        <v>0</v>
      </c>
      <c r="S377" s="14">
        <f t="shared" si="141"/>
        <v>0</v>
      </c>
      <c r="T377" s="4" t="str">
        <f t="shared" si="142"/>
        <v>A+J=</v>
      </c>
      <c r="U377" s="33">
        <f t="shared" si="143"/>
        <v>45138</v>
      </c>
      <c r="V377" s="22"/>
      <c r="W377" s="151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3">
        <f t="shared" si="145"/>
        <v>44936</v>
      </c>
      <c r="B378" s="124">
        <f t="shared" ca="1" si="129"/>
        <v>16246874.640000001</v>
      </c>
      <c r="C378" s="7">
        <f t="shared" si="130"/>
        <v>15000000</v>
      </c>
      <c r="D378" s="96">
        <f t="shared" si="147"/>
        <v>44935</v>
      </c>
      <c r="E378" s="94">
        <f ca="1">IF(D378&lt;$B$1,VLOOKUP(D378,[1]DI!$A$4:$B$15000,2,FALSE),0)</f>
        <v>0.13650000000000001</v>
      </c>
      <c r="F378" s="14">
        <f t="shared" ca="1" si="131"/>
        <v>1.00050788</v>
      </c>
      <c r="G378" s="14">
        <f ca="1">(TRUNC(PRODUCT($F$12:$F377),16))</f>
        <v>1.15839838851832</v>
      </c>
      <c r="H378" s="14">
        <f t="shared" ca="1" si="132"/>
        <v>1.0933646065081599</v>
      </c>
      <c r="I378" s="14">
        <f t="shared" ca="1" si="133"/>
        <v>1.0594804200000001</v>
      </c>
      <c r="J378" s="13">
        <f t="shared" si="146"/>
        <v>0.05</v>
      </c>
      <c r="K378" s="33">
        <f t="shared" si="134"/>
        <v>44770</v>
      </c>
      <c r="L378" s="2">
        <f t="shared" si="135"/>
        <v>114</v>
      </c>
      <c r="M378" s="17">
        <f t="shared" si="136"/>
        <v>114</v>
      </c>
      <c r="N378" s="12">
        <f t="shared" si="137"/>
        <v>1.022317124</v>
      </c>
      <c r="O378" s="12">
        <f t="shared" ca="1" si="138"/>
        <v>1.0831249759999999</v>
      </c>
      <c r="P378" s="17">
        <f t="shared" si="139"/>
        <v>0</v>
      </c>
      <c r="Q378" s="14">
        <f t="shared" ca="1" si="140"/>
        <v>1246874.6399999999</v>
      </c>
      <c r="R378" s="21">
        <f t="shared" si="144"/>
        <v>0</v>
      </c>
      <c r="S378" s="14">
        <f t="shared" si="141"/>
        <v>0</v>
      </c>
      <c r="T378" s="4" t="str">
        <f t="shared" si="142"/>
        <v>A+J=</v>
      </c>
      <c r="U378" s="33">
        <f t="shared" si="143"/>
        <v>45138</v>
      </c>
      <c r="V378" s="22"/>
      <c r="W378" s="151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3">
        <f t="shared" si="145"/>
        <v>44937</v>
      </c>
      <c r="B379" s="124">
        <f t="shared" ca="1" si="129"/>
        <v>16258273.605</v>
      </c>
      <c r="C379" s="7">
        <f t="shared" si="130"/>
        <v>15000000</v>
      </c>
      <c r="D379" s="96">
        <f t="shared" si="147"/>
        <v>44936</v>
      </c>
      <c r="E379" s="94">
        <f ca="1">IF(D379&lt;$B$1,VLOOKUP(D379,[1]DI!$A$4:$B$15000,2,FALSE),0)</f>
        <v>0.13650000000000001</v>
      </c>
      <c r="F379" s="14">
        <f t="shared" ca="1" si="131"/>
        <v>1.00050788</v>
      </c>
      <c r="G379" s="14">
        <f ca="1">(TRUNC(PRODUCT($F$12:$F378),16))</f>
        <v>1.1589867158918801</v>
      </c>
      <c r="H379" s="14">
        <f t="shared" ca="1" si="132"/>
        <v>1.0933646065081599</v>
      </c>
      <c r="I379" s="14">
        <f t="shared" ca="1" si="133"/>
        <v>1.0600185099999999</v>
      </c>
      <c r="J379" s="13">
        <f t="shared" si="146"/>
        <v>0.05</v>
      </c>
      <c r="K379" s="33">
        <f t="shared" si="134"/>
        <v>44770</v>
      </c>
      <c r="L379" s="2">
        <f t="shared" si="135"/>
        <v>115</v>
      </c>
      <c r="M379" s="17">
        <f t="shared" si="136"/>
        <v>115</v>
      </c>
      <c r="N379" s="12">
        <f t="shared" si="137"/>
        <v>1.0225150759999999</v>
      </c>
      <c r="O379" s="12">
        <f t="shared" ca="1" si="138"/>
        <v>1.0838849070000001</v>
      </c>
      <c r="P379" s="17">
        <f t="shared" si="139"/>
        <v>0</v>
      </c>
      <c r="Q379" s="14">
        <f t="shared" ca="1" si="140"/>
        <v>1258273.605</v>
      </c>
      <c r="R379" s="21">
        <f t="shared" si="144"/>
        <v>0</v>
      </c>
      <c r="S379" s="14">
        <f t="shared" si="141"/>
        <v>0</v>
      </c>
      <c r="T379" s="4" t="str">
        <f t="shared" si="142"/>
        <v>A+J=</v>
      </c>
      <c r="U379" s="33">
        <f t="shared" si="143"/>
        <v>45138</v>
      </c>
      <c r="V379" s="3"/>
      <c r="W379" s="151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3">
        <f t="shared" si="145"/>
        <v>44938</v>
      </c>
      <c r="B380" s="124">
        <f t="shared" ca="1" si="129"/>
        <v>16269680.52</v>
      </c>
      <c r="C380" s="7">
        <f t="shared" si="130"/>
        <v>15000000</v>
      </c>
      <c r="D380" s="96">
        <f t="shared" si="147"/>
        <v>44937</v>
      </c>
      <c r="E380" s="94">
        <f ca="1">IF(D380&lt;$B$1,VLOOKUP(D380,[1]DI!$A$4:$B$15000,2,FALSE),0)</f>
        <v>0.13650000000000001</v>
      </c>
      <c r="F380" s="14">
        <f t="shared" ca="1" si="131"/>
        <v>1.00050788</v>
      </c>
      <c r="G380" s="14">
        <f ca="1">(TRUNC(PRODUCT($F$12:$F379),16))</f>
        <v>1.15957534206514</v>
      </c>
      <c r="H380" s="14">
        <f t="shared" ca="1" si="132"/>
        <v>1.0933646065081599</v>
      </c>
      <c r="I380" s="14">
        <f t="shared" ca="1" si="133"/>
        <v>1.0605568700000001</v>
      </c>
      <c r="J380" s="13">
        <f t="shared" si="146"/>
        <v>0.05</v>
      </c>
      <c r="K380" s="33">
        <f t="shared" si="134"/>
        <v>44770</v>
      </c>
      <c r="L380" s="2">
        <f t="shared" si="135"/>
        <v>116</v>
      </c>
      <c r="M380" s="17">
        <f t="shared" si="136"/>
        <v>116</v>
      </c>
      <c r="N380" s="12">
        <f t="shared" si="137"/>
        <v>1.0227130659999999</v>
      </c>
      <c r="O380" s="12">
        <f t="shared" ca="1" si="138"/>
        <v>1.0846453680000001</v>
      </c>
      <c r="P380" s="17">
        <f t="shared" si="139"/>
        <v>0</v>
      </c>
      <c r="Q380" s="14">
        <f t="shared" ca="1" si="140"/>
        <v>1269680.52</v>
      </c>
      <c r="R380" s="21">
        <f t="shared" si="144"/>
        <v>0</v>
      </c>
      <c r="S380" s="14">
        <f t="shared" si="141"/>
        <v>0</v>
      </c>
      <c r="T380" s="4" t="str">
        <f t="shared" si="142"/>
        <v>A+J=</v>
      </c>
      <c r="U380" s="33">
        <f t="shared" si="143"/>
        <v>45138</v>
      </c>
      <c r="V380" s="3"/>
      <c r="W380" s="151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3">
        <f t="shared" si="145"/>
        <v>44939</v>
      </c>
      <c r="B381" s="124">
        <f t="shared" ca="1" si="129"/>
        <v>16281095.385</v>
      </c>
      <c r="C381" s="7">
        <f t="shared" si="130"/>
        <v>15000000</v>
      </c>
      <c r="D381" s="96">
        <f t="shared" si="147"/>
        <v>44938</v>
      </c>
      <c r="E381" s="94">
        <f ca="1">IF(D381&lt;$B$1,VLOOKUP(D381,[1]DI!$A$4:$B$15000,2,FALSE),0)</f>
        <v>0.13650000000000001</v>
      </c>
      <c r="F381" s="14">
        <f t="shared" ca="1" si="131"/>
        <v>1.00050788</v>
      </c>
      <c r="G381" s="14">
        <f ca="1">(TRUNC(PRODUCT($F$12:$F380),16))</f>
        <v>1.16016426718987</v>
      </c>
      <c r="H381" s="14">
        <f t="shared" ca="1" si="132"/>
        <v>1.0933646065081599</v>
      </c>
      <c r="I381" s="14">
        <f t="shared" ca="1" si="133"/>
        <v>1.0610955</v>
      </c>
      <c r="J381" s="13">
        <f t="shared" si="146"/>
        <v>0.05</v>
      </c>
      <c r="K381" s="33">
        <f t="shared" si="134"/>
        <v>44770</v>
      </c>
      <c r="L381" s="2">
        <f t="shared" si="135"/>
        <v>117</v>
      </c>
      <c r="M381" s="17">
        <f t="shared" si="136"/>
        <v>117</v>
      </c>
      <c r="N381" s="12">
        <f t="shared" si="137"/>
        <v>1.0229110939999999</v>
      </c>
      <c r="O381" s="12">
        <f t="shared" ca="1" si="138"/>
        <v>1.085406359</v>
      </c>
      <c r="P381" s="17">
        <f t="shared" si="139"/>
        <v>0</v>
      </c>
      <c r="Q381" s="14">
        <f t="shared" ca="1" si="140"/>
        <v>1281095.385</v>
      </c>
      <c r="R381" s="21">
        <f t="shared" si="144"/>
        <v>0</v>
      </c>
      <c r="S381" s="14">
        <f t="shared" si="141"/>
        <v>0</v>
      </c>
      <c r="T381" s="4" t="str">
        <f t="shared" si="142"/>
        <v>A+J=</v>
      </c>
      <c r="U381" s="33">
        <f t="shared" si="143"/>
        <v>45138</v>
      </c>
      <c r="V381" s="3"/>
      <c r="W381" s="151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3">
        <f t="shared" si="145"/>
        <v>44942</v>
      </c>
      <c r="B382" s="124">
        <f t="shared" ca="1" si="129"/>
        <v>16292518.365</v>
      </c>
      <c r="C382" s="7">
        <f t="shared" si="130"/>
        <v>15000000</v>
      </c>
      <c r="D382" s="96">
        <f t="shared" si="147"/>
        <v>44939</v>
      </c>
      <c r="E382" s="94">
        <f ca="1">IF(D382&lt;$B$1,VLOOKUP(D382,[1]DI!$A$4:$B$15000,2,FALSE),0)</f>
        <v>0.13650000000000001</v>
      </c>
      <c r="F382" s="14">
        <f t="shared" ca="1" si="131"/>
        <v>1.00050788</v>
      </c>
      <c r="G382" s="14">
        <f ca="1">(TRUNC(PRODUCT($F$12:$F381),16))</f>
        <v>1.1607534914178901</v>
      </c>
      <c r="H382" s="14">
        <f t="shared" ca="1" si="132"/>
        <v>1.0933646065081599</v>
      </c>
      <c r="I382" s="14">
        <f t="shared" ca="1" si="133"/>
        <v>1.0616344099999999</v>
      </c>
      <c r="J382" s="13">
        <f t="shared" si="146"/>
        <v>0.05</v>
      </c>
      <c r="K382" s="33">
        <f t="shared" si="134"/>
        <v>44770</v>
      </c>
      <c r="L382" s="2">
        <f t="shared" si="135"/>
        <v>118</v>
      </c>
      <c r="M382" s="17">
        <f t="shared" si="136"/>
        <v>118</v>
      </c>
      <c r="N382" s="12">
        <f t="shared" si="137"/>
        <v>1.023109161</v>
      </c>
      <c r="O382" s="12">
        <f t="shared" ca="1" si="138"/>
        <v>1.0861678910000001</v>
      </c>
      <c r="P382" s="17">
        <f t="shared" si="139"/>
        <v>0</v>
      </c>
      <c r="Q382" s="14">
        <f t="shared" ca="1" si="140"/>
        <v>1292518.365</v>
      </c>
      <c r="R382" s="21">
        <f t="shared" si="144"/>
        <v>0</v>
      </c>
      <c r="S382" s="14">
        <f t="shared" si="141"/>
        <v>0</v>
      </c>
      <c r="T382" s="4" t="str">
        <f t="shared" si="142"/>
        <v>A+J=</v>
      </c>
      <c r="U382" s="33">
        <f t="shared" si="143"/>
        <v>45138</v>
      </c>
      <c r="V382" s="3"/>
      <c r="W382" s="151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3">
        <f t="shared" si="145"/>
        <v>44943</v>
      </c>
      <c r="B383" s="124">
        <f t="shared" ca="1" si="129"/>
        <v>16303949.445</v>
      </c>
      <c r="C383" s="7">
        <f t="shared" si="130"/>
        <v>15000000</v>
      </c>
      <c r="D383" s="96">
        <f t="shared" si="147"/>
        <v>44942</v>
      </c>
      <c r="E383" s="94">
        <f ca="1">IF(D383&lt;$B$1,VLOOKUP(D383,[1]DI!$A$4:$B$15000,2,FALSE),0)</f>
        <v>0.13650000000000001</v>
      </c>
      <c r="F383" s="14">
        <f t="shared" ca="1" si="131"/>
        <v>1.00050788</v>
      </c>
      <c r="G383" s="14">
        <f ca="1">(TRUNC(PRODUCT($F$12:$F382),16))</f>
        <v>1.1613430149011099</v>
      </c>
      <c r="H383" s="14">
        <f t="shared" ca="1" si="132"/>
        <v>1.0933646065081599</v>
      </c>
      <c r="I383" s="14">
        <f t="shared" ca="1" si="133"/>
        <v>1.0621735999999999</v>
      </c>
      <c r="J383" s="13">
        <f t="shared" si="146"/>
        <v>0.05</v>
      </c>
      <c r="K383" s="33">
        <f t="shared" si="134"/>
        <v>44770</v>
      </c>
      <c r="L383" s="2">
        <f t="shared" si="135"/>
        <v>119</v>
      </c>
      <c r="M383" s="17">
        <f t="shared" si="136"/>
        <v>119</v>
      </c>
      <c r="N383" s="12">
        <f t="shared" si="137"/>
        <v>1.023307266</v>
      </c>
      <c r="O383" s="12">
        <f t="shared" ca="1" si="138"/>
        <v>1.086929963</v>
      </c>
      <c r="P383" s="17">
        <f t="shared" si="139"/>
        <v>0</v>
      </c>
      <c r="Q383" s="14">
        <f t="shared" ca="1" si="140"/>
        <v>1303949.4450000001</v>
      </c>
      <c r="R383" s="21">
        <f t="shared" si="144"/>
        <v>0</v>
      </c>
      <c r="S383" s="14">
        <f t="shared" si="141"/>
        <v>0</v>
      </c>
      <c r="T383" s="4" t="str">
        <f t="shared" si="142"/>
        <v>A+J=</v>
      </c>
      <c r="U383" s="33">
        <f t="shared" si="143"/>
        <v>45138</v>
      </c>
      <c r="V383" s="3"/>
      <c r="W383" s="151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3">
        <f t="shared" si="145"/>
        <v>44944</v>
      </c>
      <c r="B384" s="124">
        <f t="shared" ca="1" si="129"/>
        <v>16315388.34</v>
      </c>
      <c r="C384" s="7">
        <f t="shared" si="130"/>
        <v>15000000</v>
      </c>
      <c r="D384" s="96">
        <f t="shared" si="147"/>
        <v>44943</v>
      </c>
      <c r="E384" s="94">
        <f ca="1">IF(D384&lt;$B$1,VLOOKUP(D384,[1]DI!$A$4:$B$15000,2,FALSE),0)</f>
        <v>0.13650000000000001</v>
      </c>
      <c r="F384" s="14">
        <f t="shared" ca="1" si="131"/>
        <v>1.00050788</v>
      </c>
      <c r="G384" s="14">
        <f ca="1">(TRUNC(PRODUCT($F$12:$F383),16))</f>
        <v>1.1619328377915199</v>
      </c>
      <c r="H384" s="14">
        <f t="shared" ca="1" si="132"/>
        <v>1.0933646065081599</v>
      </c>
      <c r="I384" s="14">
        <f t="shared" ca="1" si="133"/>
        <v>1.0627130499999999</v>
      </c>
      <c r="J384" s="13">
        <f t="shared" si="146"/>
        <v>0.05</v>
      </c>
      <c r="K384" s="33">
        <f t="shared" si="134"/>
        <v>44770</v>
      </c>
      <c r="L384" s="2">
        <f t="shared" si="135"/>
        <v>120</v>
      </c>
      <c r="M384" s="17">
        <f t="shared" si="136"/>
        <v>120</v>
      </c>
      <c r="N384" s="12">
        <f t="shared" si="137"/>
        <v>1.0235054100000001</v>
      </c>
      <c r="O384" s="12">
        <f t="shared" ca="1" si="138"/>
        <v>1.0876925559999999</v>
      </c>
      <c r="P384" s="17">
        <f t="shared" si="139"/>
        <v>0</v>
      </c>
      <c r="Q384" s="14">
        <f t="shared" ca="1" si="140"/>
        <v>1315388.3400000001</v>
      </c>
      <c r="R384" s="21">
        <f t="shared" si="144"/>
        <v>0</v>
      </c>
      <c r="S384" s="14">
        <f t="shared" si="141"/>
        <v>0</v>
      </c>
      <c r="T384" s="4" t="str">
        <f t="shared" si="142"/>
        <v>A+J=</v>
      </c>
      <c r="U384" s="33">
        <f t="shared" si="143"/>
        <v>45138</v>
      </c>
      <c r="V384" s="3"/>
      <c r="W384" s="151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3">
        <f t="shared" si="145"/>
        <v>44945</v>
      </c>
      <c r="B385" s="124">
        <f t="shared" ca="1" si="129"/>
        <v>16326835.335000001</v>
      </c>
      <c r="C385" s="7">
        <f t="shared" si="130"/>
        <v>15000000</v>
      </c>
      <c r="D385" s="96">
        <f t="shared" si="147"/>
        <v>44944</v>
      </c>
      <c r="E385" s="94">
        <f ca="1">IF(D385&lt;$B$1,VLOOKUP(D385,[1]DI!$A$4:$B$15000,2,FALSE),0)</f>
        <v>0.13650000000000001</v>
      </c>
      <c r="F385" s="14">
        <f t="shared" ca="1" si="131"/>
        <v>1.00050788</v>
      </c>
      <c r="G385" s="14">
        <f ca="1">(TRUNC(PRODUCT($F$12:$F384),16))</f>
        <v>1.16252296024118</v>
      </c>
      <c r="H385" s="14">
        <f t="shared" ca="1" si="132"/>
        <v>1.0933646065081599</v>
      </c>
      <c r="I385" s="14">
        <f t="shared" ca="1" si="133"/>
        <v>1.06325278</v>
      </c>
      <c r="J385" s="13">
        <f t="shared" si="146"/>
        <v>0.05</v>
      </c>
      <c r="K385" s="33">
        <f t="shared" si="134"/>
        <v>44770</v>
      </c>
      <c r="L385" s="2">
        <f t="shared" si="135"/>
        <v>121</v>
      </c>
      <c r="M385" s="17">
        <f t="shared" si="136"/>
        <v>121</v>
      </c>
      <c r="N385" s="12">
        <f t="shared" si="137"/>
        <v>1.0237035910000001</v>
      </c>
      <c r="O385" s="12">
        <f t="shared" ca="1" si="138"/>
        <v>1.0884556889999999</v>
      </c>
      <c r="P385" s="17">
        <f t="shared" si="139"/>
        <v>0</v>
      </c>
      <c r="Q385" s="14">
        <f t="shared" ca="1" si="140"/>
        <v>1326835.335</v>
      </c>
      <c r="R385" s="21">
        <f t="shared" si="144"/>
        <v>0</v>
      </c>
      <c r="S385" s="14">
        <f t="shared" si="141"/>
        <v>0</v>
      </c>
      <c r="T385" s="4" t="str">
        <f t="shared" si="142"/>
        <v>A+J=</v>
      </c>
      <c r="U385" s="33">
        <f t="shared" si="143"/>
        <v>45138</v>
      </c>
      <c r="V385" s="3"/>
      <c r="W385" s="151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3">
        <f t="shared" si="145"/>
        <v>44946</v>
      </c>
      <c r="B386" s="124">
        <f t="shared" ca="1" si="129"/>
        <v>16338290.475</v>
      </c>
      <c r="C386" s="7">
        <f t="shared" si="130"/>
        <v>15000000</v>
      </c>
      <c r="D386" s="96">
        <f t="shared" si="147"/>
        <v>44945</v>
      </c>
      <c r="E386" s="94">
        <f ca="1">IF(D386&lt;$B$1,VLOOKUP(D386,[1]DI!$A$4:$B$15000,2,FALSE),0)</f>
        <v>0.13650000000000001</v>
      </c>
      <c r="F386" s="14">
        <f t="shared" ca="1" si="131"/>
        <v>1.00050788</v>
      </c>
      <c r="G386" s="14">
        <f ca="1">(TRUNC(PRODUCT($F$12:$F385),16))</f>
        <v>1.1631133824022299</v>
      </c>
      <c r="H386" s="14">
        <f t="shared" ca="1" si="132"/>
        <v>1.0933646065081599</v>
      </c>
      <c r="I386" s="14">
        <f t="shared" ca="1" si="133"/>
        <v>1.0637927899999999</v>
      </c>
      <c r="J386" s="13">
        <f t="shared" si="146"/>
        <v>0.05</v>
      </c>
      <c r="K386" s="33">
        <f t="shared" si="134"/>
        <v>44770</v>
      </c>
      <c r="L386" s="2">
        <f t="shared" si="135"/>
        <v>122</v>
      </c>
      <c r="M386" s="17">
        <f t="shared" si="136"/>
        <v>122</v>
      </c>
      <c r="N386" s="12">
        <f t="shared" si="137"/>
        <v>1.0239018120000001</v>
      </c>
      <c r="O386" s="12">
        <f t="shared" ca="1" si="138"/>
        <v>1.0892193649999999</v>
      </c>
      <c r="P386" s="17">
        <f t="shared" si="139"/>
        <v>0</v>
      </c>
      <c r="Q386" s="14">
        <f t="shared" ca="1" si="140"/>
        <v>1338290.4750000001</v>
      </c>
      <c r="R386" s="21">
        <f t="shared" si="144"/>
        <v>0</v>
      </c>
      <c r="S386" s="14">
        <f t="shared" si="141"/>
        <v>0</v>
      </c>
      <c r="T386" s="4" t="str">
        <f t="shared" si="142"/>
        <v>A+J=</v>
      </c>
      <c r="U386" s="33">
        <f t="shared" si="143"/>
        <v>45138</v>
      </c>
      <c r="V386" s="3"/>
      <c r="W386" s="151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3">
        <f t="shared" si="145"/>
        <v>44949</v>
      </c>
      <c r="B387" s="124">
        <f t="shared" ca="1" si="129"/>
        <v>16349753.564999999</v>
      </c>
      <c r="C387" s="7">
        <f t="shared" si="130"/>
        <v>15000000</v>
      </c>
      <c r="D387" s="96">
        <f t="shared" si="147"/>
        <v>44946</v>
      </c>
      <c r="E387" s="94">
        <f ca="1">IF(D387&lt;$B$1,VLOOKUP(D387,[1]DI!$A$4:$B$15000,2,FALSE),0)</f>
        <v>0.13650000000000001</v>
      </c>
      <c r="F387" s="14">
        <f t="shared" ca="1" si="131"/>
        <v>1.00050788</v>
      </c>
      <c r="G387" s="14">
        <f ca="1">(TRUNC(PRODUCT($F$12:$F386),16))</f>
        <v>1.1637041044268801</v>
      </c>
      <c r="H387" s="14">
        <f t="shared" ca="1" si="132"/>
        <v>1.0933646065081599</v>
      </c>
      <c r="I387" s="14">
        <f t="shared" ca="1" si="133"/>
        <v>1.06433307</v>
      </c>
      <c r="J387" s="13">
        <f t="shared" si="146"/>
        <v>0.05</v>
      </c>
      <c r="K387" s="33">
        <f t="shared" si="134"/>
        <v>44770</v>
      </c>
      <c r="L387" s="2">
        <f t="shared" si="135"/>
        <v>123</v>
      </c>
      <c r="M387" s="17">
        <f t="shared" si="136"/>
        <v>123</v>
      </c>
      <c r="N387" s="12">
        <f t="shared" si="137"/>
        <v>1.02410007</v>
      </c>
      <c r="O387" s="12">
        <f t="shared" ca="1" si="138"/>
        <v>1.0899835710000001</v>
      </c>
      <c r="P387" s="17">
        <f t="shared" si="139"/>
        <v>0</v>
      </c>
      <c r="Q387" s="14">
        <f t="shared" ca="1" si="140"/>
        <v>1349753.5649999999</v>
      </c>
      <c r="R387" s="21">
        <f t="shared" si="144"/>
        <v>0</v>
      </c>
      <c r="S387" s="14">
        <f t="shared" si="141"/>
        <v>0</v>
      </c>
      <c r="T387" s="4" t="str">
        <f t="shared" si="142"/>
        <v>A+J=</v>
      </c>
      <c r="U387" s="33">
        <f t="shared" si="143"/>
        <v>45138</v>
      </c>
      <c r="V387" s="3"/>
      <c r="W387" s="151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3">
        <f t="shared" si="145"/>
        <v>44950</v>
      </c>
      <c r="B388" s="124">
        <f t="shared" ca="1" si="129"/>
        <v>16361224.65</v>
      </c>
      <c r="C388" s="7">
        <f t="shared" si="130"/>
        <v>15000000</v>
      </c>
      <c r="D388" s="96">
        <f t="shared" si="147"/>
        <v>44949</v>
      </c>
      <c r="E388" s="94">
        <f ca="1">IF(D388&lt;$B$1,VLOOKUP(D388,[1]DI!$A$4:$B$15000,2,FALSE),0)</f>
        <v>0.13650000000000001</v>
      </c>
      <c r="F388" s="14">
        <f t="shared" ca="1" si="131"/>
        <v>1.00050788</v>
      </c>
      <c r="G388" s="14">
        <f ca="1">(TRUNC(PRODUCT($F$12:$F387),16))</f>
        <v>1.1642951264674399</v>
      </c>
      <c r="H388" s="14">
        <f t="shared" ca="1" si="132"/>
        <v>1.0933646065081599</v>
      </c>
      <c r="I388" s="14">
        <f t="shared" ca="1" si="133"/>
        <v>1.06487362</v>
      </c>
      <c r="J388" s="13">
        <f t="shared" si="146"/>
        <v>0.05</v>
      </c>
      <c r="K388" s="33">
        <f t="shared" si="134"/>
        <v>44770</v>
      </c>
      <c r="L388" s="2">
        <f t="shared" si="135"/>
        <v>124</v>
      </c>
      <c r="M388" s="17">
        <f t="shared" si="136"/>
        <v>124</v>
      </c>
      <c r="N388" s="12">
        <f t="shared" si="137"/>
        <v>1.0242983670000001</v>
      </c>
      <c r="O388" s="12">
        <f t="shared" ca="1" si="138"/>
        <v>1.0907483099999999</v>
      </c>
      <c r="P388" s="17">
        <f t="shared" si="139"/>
        <v>0</v>
      </c>
      <c r="Q388" s="14">
        <f t="shared" ca="1" si="140"/>
        <v>1361224.65</v>
      </c>
      <c r="R388" s="21">
        <f t="shared" si="144"/>
        <v>0</v>
      </c>
      <c r="S388" s="14">
        <f t="shared" si="141"/>
        <v>0</v>
      </c>
      <c r="T388" s="4" t="str">
        <f t="shared" si="142"/>
        <v>A+J=</v>
      </c>
      <c r="U388" s="33">
        <f t="shared" si="143"/>
        <v>45138</v>
      </c>
      <c r="V388" s="3"/>
      <c r="W388" s="151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3">
        <f t="shared" si="145"/>
        <v>44951</v>
      </c>
      <c r="B389" s="124">
        <f t="shared" ca="1" si="129"/>
        <v>16372703.865</v>
      </c>
      <c r="C389" s="7">
        <f t="shared" si="130"/>
        <v>15000000</v>
      </c>
      <c r="D389" s="96">
        <f t="shared" si="147"/>
        <v>44950</v>
      </c>
      <c r="E389" s="94">
        <f ca="1">IF(D389&lt;$B$1,VLOOKUP(D389,[1]DI!$A$4:$B$15000,2,FALSE),0)</f>
        <v>0.13650000000000001</v>
      </c>
      <c r="F389" s="14">
        <f t="shared" ca="1" si="131"/>
        <v>1.00050788</v>
      </c>
      <c r="G389" s="14">
        <f ca="1">(TRUNC(PRODUCT($F$12:$F388),16))</f>
        <v>1.16488644867627</v>
      </c>
      <c r="H389" s="14">
        <f t="shared" ca="1" si="132"/>
        <v>1.0933646065081599</v>
      </c>
      <c r="I389" s="14">
        <f t="shared" ca="1" si="133"/>
        <v>1.06541445</v>
      </c>
      <c r="J389" s="13">
        <f t="shared" si="146"/>
        <v>0.05</v>
      </c>
      <c r="K389" s="33">
        <f t="shared" si="134"/>
        <v>44770</v>
      </c>
      <c r="L389" s="2">
        <f t="shared" si="135"/>
        <v>125</v>
      </c>
      <c r="M389" s="17">
        <f t="shared" si="136"/>
        <v>125</v>
      </c>
      <c r="N389" s="12">
        <f t="shared" si="137"/>
        <v>1.0244967030000001</v>
      </c>
      <c r="O389" s="12">
        <f t="shared" ca="1" si="138"/>
        <v>1.091513591</v>
      </c>
      <c r="P389" s="17">
        <f t="shared" si="139"/>
        <v>0</v>
      </c>
      <c r="Q389" s="14">
        <f t="shared" ca="1" si="140"/>
        <v>1372703.865</v>
      </c>
      <c r="R389" s="21">
        <f t="shared" si="144"/>
        <v>0</v>
      </c>
      <c r="S389" s="14">
        <f t="shared" si="141"/>
        <v>0</v>
      </c>
      <c r="T389" s="4" t="str">
        <f t="shared" si="142"/>
        <v>A+J=</v>
      </c>
      <c r="U389" s="33">
        <f t="shared" si="143"/>
        <v>45138</v>
      </c>
      <c r="V389" s="3"/>
      <c r="W389" s="151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3">
        <f t="shared" si="145"/>
        <v>44952</v>
      </c>
      <c r="B390" s="124">
        <f t="shared" ca="1" si="129"/>
        <v>16384191.060000001</v>
      </c>
      <c r="C390" s="7">
        <f t="shared" si="130"/>
        <v>15000000</v>
      </c>
      <c r="D390" s="96">
        <f t="shared" si="147"/>
        <v>44951</v>
      </c>
      <c r="E390" s="94">
        <f ca="1">IF(D390&lt;$B$1,VLOOKUP(D390,[1]DI!$A$4:$B$15000,2,FALSE),0)</f>
        <v>0.13650000000000001</v>
      </c>
      <c r="F390" s="14">
        <f t="shared" ca="1" si="131"/>
        <v>1.00050788</v>
      </c>
      <c r="G390" s="14">
        <f ca="1">(TRUNC(PRODUCT($F$12:$F389),16))</f>
        <v>1.1654780712058199</v>
      </c>
      <c r="H390" s="14">
        <f t="shared" ca="1" si="132"/>
        <v>1.0933646065081599</v>
      </c>
      <c r="I390" s="14">
        <f t="shared" ca="1" si="133"/>
        <v>1.06595555</v>
      </c>
      <c r="J390" s="13">
        <f t="shared" si="146"/>
        <v>0.05</v>
      </c>
      <c r="K390" s="33">
        <f t="shared" si="134"/>
        <v>44770</v>
      </c>
      <c r="L390" s="2">
        <f t="shared" si="135"/>
        <v>126</v>
      </c>
      <c r="M390" s="17">
        <f t="shared" si="136"/>
        <v>126</v>
      </c>
      <c r="N390" s="12">
        <f t="shared" si="137"/>
        <v>1.0246950770000001</v>
      </c>
      <c r="O390" s="12">
        <f t="shared" ca="1" si="138"/>
        <v>1.0922794039999999</v>
      </c>
      <c r="P390" s="17">
        <f t="shared" si="139"/>
        <v>0</v>
      </c>
      <c r="Q390" s="14">
        <f t="shared" ca="1" si="140"/>
        <v>1384191.06</v>
      </c>
      <c r="R390" s="21">
        <f t="shared" si="144"/>
        <v>0</v>
      </c>
      <c r="S390" s="14">
        <f t="shared" si="141"/>
        <v>0</v>
      </c>
      <c r="T390" s="4" t="str">
        <f t="shared" si="142"/>
        <v>A+J=</v>
      </c>
      <c r="U390" s="33">
        <f t="shared" si="143"/>
        <v>45138</v>
      </c>
      <c r="V390" s="3"/>
      <c r="W390" s="151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3">
        <f t="shared" si="145"/>
        <v>44953</v>
      </c>
      <c r="B391" s="124">
        <f t="shared" ca="1" si="129"/>
        <v>16395686.4</v>
      </c>
      <c r="C391" s="7">
        <f t="shared" si="130"/>
        <v>15000000</v>
      </c>
      <c r="D391" s="96">
        <f t="shared" si="147"/>
        <v>44952</v>
      </c>
      <c r="E391" s="94">
        <f ca="1">IF(D391&lt;$B$1,VLOOKUP(D391,[1]DI!$A$4:$B$15000,2,FALSE),0)</f>
        <v>0.13650000000000001</v>
      </c>
      <c r="F391" s="14">
        <f t="shared" ca="1" si="131"/>
        <v>1.00050788</v>
      </c>
      <c r="G391" s="14">
        <f ca="1">(TRUNC(PRODUCT($F$12:$F390),16))</f>
        <v>1.1660699942086299</v>
      </c>
      <c r="H391" s="14">
        <f t="shared" ca="1" si="132"/>
        <v>1.0933646065081599</v>
      </c>
      <c r="I391" s="14">
        <f t="shared" ca="1" si="133"/>
        <v>1.06649693</v>
      </c>
      <c r="J391" s="13">
        <f t="shared" si="146"/>
        <v>0.05</v>
      </c>
      <c r="K391" s="33">
        <f t="shared" si="134"/>
        <v>44770</v>
      </c>
      <c r="L391" s="2">
        <f t="shared" si="135"/>
        <v>127</v>
      </c>
      <c r="M391" s="17">
        <f t="shared" si="136"/>
        <v>127</v>
      </c>
      <c r="N391" s="12">
        <f t="shared" si="137"/>
        <v>1.0248934890000001</v>
      </c>
      <c r="O391" s="12">
        <f t="shared" ca="1" si="138"/>
        <v>1.0930457600000001</v>
      </c>
      <c r="P391" s="17">
        <f t="shared" si="139"/>
        <v>0</v>
      </c>
      <c r="Q391" s="14">
        <f t="shared" ca="1" si="140"/>
        <v>1395686.3999999999</v>
      </c>
      <c r="R391" s="21">
        <f t="shared" si="144"/>
        <v>0</v>
      </c>
      <c r="S391" s="14">
        <f t="shared" si="141"/>
        <v>0</v>
      </c>
      <c r="T391" s="4" t="str">
        <f t="shared" si="142"/>
        <v>A+J=</v>
      </c>
      <c r="U391" s="33">
        <f t="shared" si="143"/>
        <v>45138</v>
      </c>
      <c r="V391" s="3"/>
      <c r="W391" s="151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3">
        <f t="shared" si="145"/>
        <v>44956</v>
      </c>
      <c r="B392" s="124">
        <f t="shared" ca="1" si="129"/>
        <v>16407189.705</v>
      </c>
      <c r="C392" s="7">
        <f t="shared" si="130"/>
        <v>15000000</v>
      </c>
      <c r="D392" s="96">
        <f t="shared" si="147"/>
        <v>44953</v>
      </c>
      <c r="E392" s="94">
        <f ca="1">IF(D392&lt;$B$1,VLOOKUP(D392,[1]DI!$A$4:$B$15000,2,FALSE),0)</f>
        <v>0.13650000000000001</v>
      </c>
      <c r="F392" s="14">
        <f t="shared" ca="1" si="131"/>
        <v>1.00050788</v>
      </c>
      <c r="G392" s="14">
        <f ca="1">(TRUNC(PRODUCT($F$12:$F391),16))</f>
        <v>1.1666622178372801</v>
      </c>
      <c r="H392" s="14">
        <f t="shared" ca="1" si="132"/>
        <v>1.0933646065081599</v>
      </c>
      <c r="I392" s="14">
        <f t="shared" ca="1" si="133"/>
        <v>1.06703858</v>
      </c>
      <c r="J392" s="13">
        <f t="shared" si="146"/>
        <v>0.05</v>
      </c>
      <c r="K392" s="33">
        <f t="shared" si="134"/>
        <v>44770</v>
      </c>
      <c r="L392" s="2">
        <f t="shared" si="135"/>
        <v>128</v>
      </c>
      <c r="M392" s="17">
        <f t="shared" si="136"/>
        <v>128</v>
      </c>
      <c r="N392" s="12">
        <f t="shared" si="137"/>
        <v>1.025091939</v>
      </c>
      <c r="O392" s="12">
        <f t="shared" ca="1" si="138"/>
        <v>1.093812647</v>
      </c>
      <c r="P392" s="17">
        <f t="shared" si="139"/>
        <v>0</v>
      </c>
      <c r="Q392" s="14">
        <f t="shared" ca="1" si="140"/>
        <v>1407189.7050000001</v>
      </c>
      <c r="R392" s="21">
        <f t="shared" si="144"/>
        <v>0</v>
      </c>
      <c r="S392" s="14">
        <f t="shared" si="141"/>
        <v>0</v>
      </c>
      <c r="T392" s="4" t="str">
        <f t="shared" si="142"/>
        <v>A+J=</v>
      </c>
      <c r="U392" s="33">
        <f t="shared" si="143"/>
        <v>45138</v>
      </c>
      <c r="V392" s="3"/>
      <c r="W392" s="151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3">
        <f t="shared" si="145"/>
        <v>44957</v>
      </c>
      <c r="B393" s="124">
        <f t="shared" ca="1" si="129"/>
        <v>16418701.185000001</v>
      </c>
      <c r="C393" s="7">
        <f t="shared" si="130"/>
        <v>15000000</v>
      </c>
      <c r="D393" s="96">
        <f t="shared" si="147"/>
        <v>44956</v>
      </c>
      <c r="E393" s="94">
        <f ca="1">IF(D393&lt;$B$1,VLOOKUP(D393,[1]DI!$A$4:$B$15000,2,FALSE),0)</f>
        <v>0.13650000000000001</v>
      </c>
      <c r="F393" s="14">
        <f t="shared" ca="1" si="131"/>
        <v>1.00050788</v>
      </c>
      <c r="G393" s="14">
        <f ca="1">(TRUNC(PRODUCT($F$12:$F392),16))</f>
        <v>1.1672547422444799</v>
      </c>
      <c r="H393" s="14">
        <f t="shared" ca="1" si="132"/>
        <v>1.0933646065081599</v>
      </c>
      <c r="I393" s="14">
        <f t="shared" ca="1" si="133"/>
        <v>1.06758051</v>
      </c>
      <c r="J393" s="13">
        <f t="shared" si="146"/>
        <v>0.05</v>
      </c>
      <c r="K393" s="33">
        <f t="shared" si="134"/>
        <v>44770</v>
      </c>
      <c r="L393" s="2">
        <f t="shared" si="135"/>
        <v>129</v>
      </c>
      <c r="M393" s="17">
        <f t="shared" si="136"/>
        <v>129</v>
      </c>
      <c r="N393" s="12">
        <f t="shared" si="137"/>
        <v>1.025290429</v>
      </c>
      <c r="O393" s="12">
        <f t="shared" ca="1" si="138"/>
        <v>1.094580079</v>
      </c>
      <c r="P393" s="17">
        <f t="shared" si="139"/>
        <v>0</v>
      </c>
      <c r="Q393" s="14">
        <f t="shared" ca="1" si="140"/>
        <v>1418701.1850000001</v>
      </c>
      <c r="R393" s="21">
        <f t="shared" si="144"/>
        <v>0</v>
      </c>
      <c r="S393" s="14">
        <f t="shared" si="141"/>
        <v>0</v>
      </c>
      <c r="T393" s="4" t="str">
        <f t="shared" si="142"/>
        <v>A+J=</v>
      </c>
      <c r="U393" s="33">
        <f t="shared" si="143"/>
        <v>45138</v>
      </c>
      <c r="V393" s="3"/>
      <c r="W393" s="151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3">
        <f t="shared" si="145"/>
        <v>44958</v>
      </c>
      <c r="B394" s="124">
        <f t="shared" ca="1" si="129"/>
        <v>16430220.645</v>
      </c>
      <c r="C394" s="7">
        <f t="shared" si="130"/>
        <v>15000000</v>
      </c>
      <c r="D394" s="96">
        <f t="shared" si="147"/>
        <v>44957</v>
      </c>
      <c r="E394" s="94">
        <f ca="1">IF(D394&lt;$B$1,VLOOKUP(D394,[1]DI!$A$4:$B$15000,2,FALSE),0)</f>
        <v>0.13650000000000001</v>
      </c>
      <c r="F394" s="14">
        <f t="shared" ca="1" si="131"/>
        <v>1.00050788</v>
      </c>
      <c r="G394" s="14">
        <f ca="1">(TRUNC(PRODUCT($F$12:$F393),16))</f>
        <v>1.16784756758297</v>
      </c>
      <c r="H394" s="14">
        <f t="shared" ca="1" si="132"/>
        <v>1.0933646065081599</v>
      </c>
      <c r="I394" s="14">
        <f t="shared" ca="1" si="133"/>
        <v>1.0681227099999999</v>
      </c>
      <c r="J394" s="13">
        <f t="shared" si="146"/>
        <v>0.05</v>
      </c>
      <c r="K394" s="33">
        <f t="shared" si="134"/>
        <v>44770</v>
      </c>
      <c r="L394" s="2">
        <f t="shared" si="135"/>
        <v>130</v>
      </c>
      <c r="M394" s="17">
        <f t="shared" si="136"/>
        <v>130</v>
      </c>
      <c r="N394" s="12">
        <f t="shared" si="137"/>
        <v>1.025488956</v>
      </c>
      <c r="O394" s="12">
        <f t="shared" ca="1" si="138"/>
        <v>1.095348043</v>
      </c>
      <c r="P394" s="17">
        <f t="shared" si="139"/>
        <v>0</v>
      </c>
      <c r="Q394" s="14">
        <f t="shared" ca="1" si="140"/>
        <v>1430220.645</v>
      </c>
      <c r="R394" s="21">
        <f t="shared" si="144"/>
        <v>0</v>
      </c>
      <c r="S394" s="14">
        <f t="shared" si="141"/>
        <v>0</v>
      </c>
      <c r="T394" s="4" t="str">
        <f t="shared" si="142"/>
        <v>A+J=</v>
      </c>
      <c r="U394" s="33">
        <f t="shared" si="143"/>
        <v>45138</v>
      </c>
      <c r="V394" s="3"/>
      <c r="W394" s="151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3">
        <f t="shared" si="145"/>
        <v>44959</v>
      </c>
      <c r="B395" s="124">
        <f t="shared" ref="B395:B458" ca="1" si="148">IF(A395&lt;=TODAY(),C395+Q395,IF(AND(A395&gt;TODAY(),A395&lt;=$B$1),IF(VLOOKUP(TODAY(),$A$10:$E$5000,4,FALSE)=0,"n.d",C395+Q395),"n.d"))</f>
        <v>16441748.265000001</v>
      </c>
      <c r="C395" s="7">
        <f t="shared" ref="C395:C458" si="149">(C394-S394)</f>
        <v>15000000</v>
      </c>
      <c r="D395" s="96">
        <f t="shared" si="147"/>
        <v>44958</v>
      </c>
      <c r="E395" s="94">
        <f ca="1">IF(D395&lt;$B$1,VLOOKUP(D395,[1]DI!$A$4:$B$15000,2,FALSE),0)</f>
        <v>0.13650000000000001</v>
      </c>
      <c r="F395" s="14">
        <f t="shared" ref="F395:F458" ca="1" si="150">ROUND(((1+E395)^(1/252)),8)</f>
        <v>1.00050788</v>
      </c>
      <c r="G395" s="14">
        <f ca="1">(TRUNC(PRODUCT($F$12:$F394),16))</f>
        <v>1.1684406940056</v>
      </c>
      <c r="H395" s="14">
        <f t="shared" ref="H395:H458" ca="1" si="151">IF(P394&gt;0,G394,H394)</f>
        <v>1.0933646065081599</v>
      </c>
      <c r="I395" s="14">
        <f t="shared" ref="I395:I458" ca="1" si="152">ROUND(G395/H395,8)</f>
        <v>1.0686651899999999</v>
      </c>
      <c r="J395" s="13">
        <f t="shared" si="146"/>
        <v>0.05</v>
      </c>
      <c r="K395" s="33">
        <f t="shared" ref="K395:K458" si="153">IF(P394&gt;0,VLOOKUP(P394,W$12:AG$150,2),K394)</f>
        <v>44770</v>
      </c>
      <c r="L395" s="2">
        <f t="shared" ref="L395:L458" si="154">IF(A395&gt;K395,IF(NETWORKDAYS(K395,A395,$W$160:$W$544)-1=0,1,NETWORKDAYS(K395,A395,$W$160:$W$544)-1),0)</f>
        <v>131</v>
      </c>
      <c r="M395" s="17">
        <f t="shared" ref="M395:M458" si="155">IF(AND(L395=1,L394=1),1,IF(L395&gt;0,IF(L395=L394,L395+1,L395),0))</f>
        <v>131</v>
      </c>
      <c r="N395" s="12">
        <f t="shared" ref="N395:N458" si="156">ROUND((J395+1)^(M395/252),9)</f>
        <v>1.0256875219999999</v>
      </c>
      <c r="O395" s="12">
        <f t="shared" ref="O395:O458" ca="1" si="157">ROUND(I395*N395,9)</f>
        <v>1.0961165509999999</v>
      </c>
      <c r="P395" s="17">
        <f t="shared" ref="P395:P458" si="158">IF(VLOOKUP(A395,X$12:AE$150,8)=VLOOKUP(A394,X$12:AE$150,8),0,VLOOKUP(A395,X$12:AE$150,8))</f>
        <v>0</v>
      </c>
      <c r="Q395" s="14">
        <f t="shared" ref="Q395:Q458" ca="1" si="159">TRUNC(((O395-1)*C395),8)</f>
        <v>1441748.2649999999</v>
      </c>
      <c r="R395" s="21">
        <f t="shared" si="144"/>
        <v>0</v>
      </c>
      <c r="S395" s="14">
        <f t="shared" ref="S395:S458" si="160">IF(R395&gt;0,TRUNC(R395*C395,8),0)</f>
        <v>0</v>
      </c>
      <c r="T395" s="4" t="str">
        <f t="shared" ref="T395:T458" si="161">IF(P394&gt;0,VLOOKUP(P394,W$12:AG$150,10),T394)</f>
        <v>A+J=</v>
      </c>
      <c r="U395" s="33">
        <f t="shared" ref="U395:U458" si="162">IF(P394&gt;0,VLOOKUP(P394,W$12:AG$150,11),U394)</f>
        <v>45138</v>
      </c>
      <c r="V395" s="3"/>
      <c r="W395" s="151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3">
        <f t="shared" si="145"/>
        <v>44960</v>
      </c>
      <c r="B396" s="124">
        <f t="shared" ca="1" si="148"/>
        <v>16453283.865</v>
      </c>
      <c r="C396" s="7">
        <f t="shared" si="149"/>
        <v>15000000</v>
      </c>
      <c r="D396" s="96">
        <f t="shared" si="147"/>
        <v>44959</v>
      </c>
      <c r="E396" s="94">
        <f ca="1">IF(D396&lt;$B$1,VLOOKUP(D396,[1]DI!$A$4:$B$15000,2,FALSE),0)</f>
        <v>0.13650000000000001</v>
      </c>
      <c r="F396" s="14">
        <f t="shared" ca="1" si="150"/>
        <v>1.00050788</v>
      </c>
      <c r="G396" s="14">
        <f ca="1">(TRUNC(PRODUCT($F$12:$F395),16))</f>
        <v>1.16903412166527</v>
      </c>
      <c r="H396" s="14">
        <f t="shared" ca="1" si="151"/>
        <v>1.0933646065081599</v>
      </c>
      <c r="I396" s="14">
        <f t="shared" ca="1" si="152"/>
        <v>1.0692079400000001</v>
      </c>
      <c r="J396" s="13">
        <f t="shared" si="146"/>
        <v>0.05</v>
      </c>
      <c r="K396" s="33">
        <f t="shared" si="153"/>
        <v>44770</v>
      </c>
      <c r="L396" s="2">
        <f t="shared" si="154"/>
        <v>132</v>
      </c>
      <c r="M396" s="17">
        <f t="shared" si="155"/>
        <v>132</v>
      </c>
      <c r="N396" s="12">
        <f t="shared" si="156"/>
        <v>1.0258861260000001</v>
      </c>
      <c r="O396" s="12">
        <f t="shared" ca="1" si="157"/>
        <v>1.0968855909999999</v>
      </c>
      <c r="P396" s="17">
        <f t="shared" si="158"/>
        <v>0</v>
      </c>
      <c r="Q396" s="14">
        <f t="shared" ca="1" si="159"/>
        <v>1453283.865</v>
      </c>
      <c r="R396" s="21">
        <f t="shared" ref="R396:R459" si="163">IF($P396&gt;0,VLOOKUP($P396,$W$12:$AC$150,7),0)</f>
        <v>0</v>
      </c>
      <c r="S396" s="14">
        <f t="shared" si="160"/>
        <v>0</v>
      </c>
      <c r="T396" s="4" t="str">
        <f t="shared" si="161"/>
        <v>A+J=</v>
      </c>
      <c r="U396" s="33">
        <f t="shared" si="162"/>
        <v>45138</v>
      </c>
      <c r="V396" s="3"/>
      <c r="W396" s="151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3">
        <f t="shared" ref="A397:A460" si="164">WORKDAY($A396,1,$W$166:$W$544)</f>
        <v>44963</v>
      </c>
      <c r="B397" s="124">
        <f t="shared" ca="1" si="148"/>
        <v>16464827.654999999</v>
      </c>
      <c r="C397" s="7">
        <f t="shared" si="149"/>
        <v>15000000</v>
      </c>
      <c r="D397" s="96">
        <f t="shared" si="147"/>
        <v>44960</v>
      </c>
      <c r="E397" s="94">
        <f ca="1">IF(D397&lt;$B$1,VLOOKUP(D397,[1]DI!$A$4:$B$15000,2,FALSE),0)</f>
        <v>0.13650000000000001</v>
      </c>
      <c r="F397" s="14">
        <f t="shared" ca="1" si="150"/>
        <v>1.00050788</v>
      </c>
      <c r="G397" s="14">
        <f ca="1">(TRUNC(PRODUCT($F$12:$F396),16))</f>
        <v>1.16962785071498</v>
      </c>
      <c r="H397" s="14">
        <f t="shared" ca="1" si="151"/>
        <v>1.0933646065081599</v>
      </c>
      <c r="I397" s="14">
        <f t="shared" ca="1" si="152"/>
        <v>1.0697509700000001</v>
      </c>
      <c r="J397" s="13">
        <f t="shared" ref="J397:J460" si="165">J396</f>
        <v>0.05</v>
      </c>
      <c r="K397" s="33">
        <f t="shared" si="153"/>
        <v>44770</v>
      </c>
      <c r="L397" s="2">
        <f t="shared" si="154"/>
        <v>133</v>
      </c>
      <c r="M397" s="17">
        <f t="shared" si="155"/>
        <v>133</v>
      </c>
      <c r="N397" s="12">
        <f t="shared" si="156"/>
        <v>1.0260847689999999</v>
      </c>
      <c r="O397" s="12">
        <f t="shared" ca="1" si="157"/>
        <v>1.097655177</v>
      </c>
      <c r="P397" s="17">
        <f t="shared" si="158"/>
        <v>0</v>
      </c>
      <c r="Q397" s="14">
        <f t="shared" ca="1" si="159"/>
        <v>1464827.655</v>
      </c>
      <c r="R397" s="21">
        <f t="shared" si="163"/>
        <v>0</v>
      </c>
      <c r="S397" s="14">
        <f t="shared" si="160"/>
        <v>0</v>
      </c>
      <c r="T397" s="4" t="str">
        <f t="shared" si="161"/>
        <v>A+J=</v>
      </c>
      <c r="U397" s="33">
        <f t="shared" si="162"/>
        <v>45138</v>
      </c>
      <c r="V397" s="3"/>
      <c r="W397" s="151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3">
        <f t="shared" si="164"/>
        <v>44964</v>
      </c>
      <c r="B398" s="124">
        <f t="shared" ca="1" si="148"/>
        <v>16476379.605</v>
      </c>
      <c r="C398" s="7">
        <f t="shared" si="149"/>
        <v>15000000</v>
      </c>
      <c r="D398" s="96">
        <f t="shared" si="147"/>
        <v>44963</v>
      </c>
      <c r="E398" s="94">
        <f ca="1">IF(D398&lt;$B$1,VLOOKUP(D398,[1]DI!$A$4:$B$15000,2,FALSE),0)</f>
        <v>0.13650000000000001</v>
      </c>
      <c r="F398" s="14">
        <f t="shared" ca="1" si="150"/>
        <v>1.00050788</v>
      </c>
      <c r="G398" s="14">
        <f ca="1">(TRUNC(PRODUCT($F$12:$F397),16))</f>
        <v>1.1702218813078</v>
      </c>
      <c r="H398" s="14">
        <f t="shared" ca="1" si="151"/>
        <v>1.0933646065081599</v>
      </c>
      <c r="I398" s="14">
        <f t="shared" ca="1" si="152"/>
        <v>1.0702942799999999</v>
      </c>
      <c r="J398" s="13">
        <f t="shared" si="165"/>
        <v>0.05</v>
      </c>
      <c r="K398" s="33">
        <f t="shared" si="153"/>
        <v>44770</v>
      </c>
      <c r="L398" s="2">
        <f t="shared" si="154"/>
        <v>134</v>
      </c>
      <c r="M398" s="17">
        <f t="shared" si="155"/>
        <v>134</v>
      </c>
      <c r="N398" s="12">
        <f t="shared" si="156"/>
        <v>1.0262834510000001</v>
      </c>
      <c r="O398" s="12">
        <f t="shared" ca="1" si="157"/>
        <v>1.0984253070000001</v>
      </c>
      <c r="P398" s="17">
        <f t="shared" si="158"/>
        <v>0</v>
      </c>
      <c r="Q398" s="14">
        <f t="shared" ca="1" si="159"/>
        <v>1476379.605</v>
      </c>
      <c r="R398" s="21">
        <f t="shared" si="163"/>
        <v>0</v>
      </c>
      <c r="S398" s="14">
        <f t="shared" si="160"/>
        <v>0</v>
      </c>
      <c r="T398" s="4" t="str">
        <f t="shared" si="161"/>
        <v>A+J=</v>
      </c>
      <c r="U398" s="33">
        <f t="shared" si="162"/>
        <v>45138</v>
      </c>
      <c r="V398" s="3"/>
      <c r="W398" s="151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3">
        <f t="shared" si="164"/>
        <v>44965</v>
      </c>
      <c r="B399" s="124">
        <f t="shared" ca="1" si="148"/>
        <v>16487939.550000001</v>
      </c>
      <c r="C399" s="7">
        <f t="shared" si="149"/>
        <v>15000000</v>
      </c>
      <c r="D399" s="96">
        <f t="shared" ref="D399:D462" si="166">WORKDAY($A399,-1,$W$160:$W$544)</f>
        <v>44964</v>
      </c>
      <c r="E399" s="94">
        <f ca="1">IF(D399&lt;$B$1,VLOOKUP(D399,[1]DI!$A$4:$B$15000,2,FALSE),0)</f>
        <v>0.13650000000000001</v>
      </c>
      <c r="F399" s="14">
        <f t="shared" ca="1" si="150"/>
        <v>1.00050788</v>
      </c>
      <c r="G399" s="14">
        <f ca="1">(TRUNC(PRODUCT($F$12:$F398),16))</f>
        <v>1.17081621359688</v>
      </c>
      <c r="H399" s="14">
        <f t="shared" ca="1" si="151"/>
        <v>1.0933646065081599</v>
      </c>
      <c r="I399" s="14">
        <f t="shared" ca="1" si="152"/>
        <v>1.0708378599999999</v>
      </c>
      <c r="J399" s="13">
        <f t="shared" si="165"/>
        <v>0.05</v>
      </c>
      <c r="K399" s="33">
        <f t="shared" si="153"/>
        <v>44770</v>
      </c>
      <c r="L399" s="2">
        <f t="shared" si="154"/>
        <v>135</v>
      </c>
      <c r="M399" s="17">
        <f t="shared" si="155"/>
        <v>135</v>
      </c>
      <c r="N399" s="12">
        <f t="shared" si="156"/>
        <v>1.02648217</v>
      </c>
      <c r="O399" s="12">
        <f t="shared" ca="1" si="157"/>
        <v>1.09919597</v>
      </c>
      <c r="P399" s="17">
        <f t="shared" si="158"/>
        <v>0</v>
      </c>
      <c r="Q399" s="14">
        <f t="shared" ca="1" si="159"/>
        <v>1487939.55</v>
      </c>
      <c r="R399" s="21">
        <f t="shared" si="163"/>
        <v>0</v>
      </c>
      <c r="S399" s="14">
        <f t="shared" si="160"/>
        <v>0</v>
      </c>
      <c r="T399" s="4" t="str">
        <f t="shared" si="161"/>
        <v>A+J=</v>
      </c>
      <c r="U399" s="33">
        <f t="shared" si="162"/>
        <v>45138</v>
      </c>
      <c r="V399" s="3"/>
      <c r="W399" s="151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3">
        <f t="shared" si="164"/>
        <v>44966</v>
      </c>
      <c r="B400" s="124">
        <f t="shared" ca="1" si="148"/>
        <v>16499507.699999999</v>
      </c>
      <c r="C400" s="7">
        <f t="shared" si="149"/>
        <v>15000000</v>
      </c>
      <c r="D400" s="96">
        <f t="shared" si="166"/>
        <v>44965</v>
      </c>
      <c r="E400" s="94">
        <f ca="1">IF(D400&lt;$B$1,VLOOKUP(D400,[1]DI!$A$4:$B$15000,2,FALSE),0)</f>
        <v>0.13650000000000001</v>
      </c>
      <c r="F400" s="14">
        <f t="shared" ca="1" si="150"/>
        <v>1.00050788</v>
      </c>
      <c r="G400" s="14">
        <f ca="1">(TRUNC(PRODUCT($F$12:$F399),16))</f>
        <v>1.1714108477354399</v>
      </c>
      <c r="H400" s="14">
        <f t="shared" ca="1" si="151"/>
        <v>1.0933646065081599</v>
      </c>
      <c r="I400" s="14">
        <f t="shared" ca="1" si="152"/>
        <v>1.07138172</v>
      </c>
      <c r="J400" s="13">
        <f t="shared" si="165"/>
        <v>0.05</v>
      </c>
      <c r="K400" s="33">
        <f t="shared" si="153"/>
        <v>44770</v>
      </c>
      <c r="L400" s="2">
        <f t="shared" si="154"/>
        <v>136</v>
      </c>
      <c r="M400" s="17">
        <f t="shared" si="155"/>
        <v>136</v>
      </c>
      <c r="N400" s="12">
        <f t="shared" si="156"/>
        <v>1.0266809290000001</v>
      </c>
      <c r="O400" s="12">
        <f t="shared" ca="1" si="157"/>
        <v>1.0999671799999999</v>
      </c>
      <c r="P400" s="17">
        <f t="shared" si="158"/>
        <v>0</v>
      </c>
      <c r="Q400" s="14">
        <f t="shared" ca="1" si="159"/>
        <v>1499507.7</v>
      </c>
      <c r="R400" s="21">
        <f t="shared" si="163"/>
        <v>0</v>
      </c>
      <c r="S400" s="14">
        <f t="shared" si="160"/>
        <v>0</v>
      </c>
      <c r="T400" s="4" t="str">
        <f t="shared" si="161"/>
        <v>A+J=</v>
      </c>
      <c r="U400" s="33">
        <f t="shared" si="162"/>
        <v>45138</v>
      </c>
      <c r="V400" s="3"/>
      <c r="W400" s="151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3">
        <f t="shared" si="164"/>
        <v>44967</v>
      </c>
      <c r="B401" s="124">
        <f t="shared" ca="1" si="148"/>
        <v>16511083.83</v>
      </c>
      <c r="C401" s="7">
        <f t="shared" si="149"/>
        <v>15000000</v>
      </c>
      <c r="D401" s="96">
        <f t="shared" si="166"/>
        <v>44966</v>
      </c>
      <c r="E401" s="94">
        <f ca="1">IF(D401&lt;$B$1,VLOOKUP(D401,[1]DI!$A$4:$B$15000,2,FALSE),0)</f>
        <v>0.13650000000000001</v>
      </c>
      <c r="F401" s="14">
        <f t="shared" ca="1" si="150"/>
        <v>1.00050788</v>
      </c>
      <c r="G401" s="14">
        <f ca="1">(TRUNC(PRODUCT($F$12:$F400),16))</f>
        <v>1.1720057838767901</v>
      </c>
      <c r="H401" s="14">
        <f t="shared" ca="1" si="151"/>
        <v>1.0933646065081599</v>
      </c>
      <c r="I401" s="14">
        <f t="shared" ca="1" si="152"/>
        <v>1.07192585</v>
      </c>
      <c r="J401" s="13">
        <f t="shared" si="165"/>
        <v>0.05</v>
      </c>
      <c r="K401" s="33">
        <f t="shared" si="153"/>
        <v>44770</v>
      </c>
      <c r="L401" s="2">
        <f t="shared" si="154"/>
        <v>137</v>
      </c>
      <c r="M401" s="17">
        <f t="shared" si="155"/>
        <v>137</v>
      </c>
      <c r="N401" s="12">
        <f t="shared" si="156"/>
        <v>1.0268797249999999</v>
      </c>
      <c r="O401" s="12">
        <f t="shared" ca="1" si="157"/>
        <v>1.1007389219999999</v>
      </c>
      <c r="P401" s="17">
        <f t="shared" si="158"/>
        <v>0</v>
      </c>
      <c r="Q401" s="14">
        <f t="shared" ca="1" si="159"/>
        <v>1511083.83</v>
      </c>
      <c r="R401" s="21">
        <f t="shared" si="163"/>
        <v>0</v>
      </c>
      <c r="S401" s="14">
        <f t="shared" si="160"/>
        <v>0</v>
      </c>
      <c r="T401" s="4" t="str">
        <f t="shared" si="161"/>
        <v>A+J=</v>
      </c>
      <c r="U401" s="33">
        <f t="shared" si="162"/>
        <v>45138</v>
      </c>
      <c r="V401" s="3"/>
      <c r="W401" s="151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3">
        <f t="shared" si="164"/>
        <v>44970</v>
      </c>
      <c r="B402" s="124">
        <f t="shared" ca="1" si="148"/>
        <v>16522668.164999999</v>
      </c>
      <c r="C402" s="7">
        <f t="shared" si="149"/>
        <v>15000000</v>
      </c>
      <c r="D402" s="96">
        <f t="shared" si="166"/>
        <v>44967</v>
      </c>
      <c r="E402" s="94">
        <f ca="1">IF(D402&lt;$B$1,VLOOKUP(D402,[1]DI!$A$4:$B$15000,2,FALSE),0)</f>
        <v>0.13650000000000001</v>
      </c>
      <c r="F402" s="14">
        <f t="shared" ca="1" si="150"/>
        <v>1.00050788</v>
      </c>
      <c r="G402" s="14">
        <f ca="1">(TRUNC(PRODUCT($F$12:$F401),16))</f>
        <v>1.1726010221743</v>
      </c>
      <c r="H402" s="14">
        <f t="shared" ca="1" si="151"/>
        <v>1.0933646065081599</v>
      </c>
      <c r="I402" s="14">
        <f t="shared" ca="1" si="152"/>
        <v>1.07247026</v>
      </c>
      <c r="J402" s="13">
        <f t="shared" si="165"/>
        <v>0.05</v>
      </c>
      <c r="K402" s="33">
        <f t="shared" si="153"/>
        <v>44770</v>
      </c>
      <c r="L402" s="2">
        <f t="shared" si="154"/>
        <v>138</v>
      </c>
      <c r="M402" s="17">
        <f t="shared" si="155"/>
        <v>138</v>
      </c>
      <c r="N402" s="12">
        <f t="shared" si="156"/>
        <v>1.0270785609999999</v>
      </c>
      <c r="O402" s="12">
        <f t="shared" ca="1" si="157"/>
        <v>1.101511211</v>
      </c>
      <c r="P402" s="17">
        <f t="shared" si="158"/>
        <v>0</v>
      </c>
      <c r="Q402" s="14">
        <f t="shared" ca="1" si="159"/>
        <v>1522668.165</v>
      </c>
      <c r="R402" s="21">
        <f t="shared" si="163"/>
        <v>0</v>
      </c>
      <c r="S402" s="14">
        <f t="shared" si="160"/>
        <v>0</v>
      </c>
      <c r="T402" s="4" t="str">
        <f t="shared" si="161"/>
        <v>A+J=</v>
      </c>
      <c r="U402" s="33">
        <f t="shared" si="162"/>
        <v>45138</v>
      </c>
      <c r="V402" s="3"/>
      <c r="W402" s="151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3">
        <f t="shared" si="164"/>
        <v>44971</v>
      </c>
      <c r="B403" s="124">
        <f t="shared" ca="1" si="148"/>
        <v>16534260.51</v>
      </c>
      <c r="C403" s="7">
        <f t="shared" si="149"/>
        <v>15000000</v>
      </c>
      <c r="D403" s="96">
        <f t="shared" si="166"/>
        <v>44970</v>
      </c>
      <c r="E403" s="94">
        <f ca="1">IF(D403&lt;$B$1,VLOOKUP(D403,[1]DI!$A$4:$B$15000,2,FALSE),0)</f>
        <v>0.13650000000000001</v>
      </c>
      <c r="F403" s="14">
        <f t="shared" ca="1" si="150"/>
        <v>1.00050788</v>
      </c>
      <c r="G403" s="14">
        <f ca="1">(TRUNC(PRODUCT($F$12:$F402),16))</f>
        <v>1.17319656278144</v>
      </c>
      <c r="H403" s="14">
        <f t="shared" ca="1" si="151"/>
        <v>1.0933646065081599</v>
      </c>
      <c r="I403" s="14">
        <f t="shared" ca="1" si="152"/>
        <v>1.07301494</v>
      </c>
      <c r="J403" s="13">
        <f t="shared" si="165"/>
        <v>0.05</v>
      </c>
      <c r="K403" s="33">
        <f t="shared" si="153"/>
        <v>44770</v>
      </c>
      <c r="L403" s="2">
        <f t="shared" si="154"/>
        <v>139</v>
      </c>
      <c r="M403" s="17">
        <f t="shared" si="155"/>
        <v>139</v>
      </c>
      <c r="N403" s="12">
        <f t="shared" si="156"/>
        <v>1.0272774339999999</v>
      </c>
      <c r="O403" s="12">
        <f t="shared" ca="1" si="157"/>
        <v>1.102284034</v>
      </c>
      <c r="P403" s="17">
        <f t="shared" si="158"/>
        <v>0</v>
      </c>
      <c r="Q403" s="14">
        <f t="shared" ca="1" si="159"/>
        <v>1534260.51</v>
      </c>
      <c r="R403" s="21">
        <f t="shared" si="163"/>
        <v>0</v>
      </c>
      <c r="S403" s="14">
        <f t="shared" si="160"/>
        <v>0</v>
      </c>
      <c r="T403" s="4" t="str">
        <f t="shared" si="161"/>
        <v>A+J=</v>
      </c>
      <c r="U403" s="33">
        <f t="shared" si="162"/>
        <v>45138</v>
      </c>
      <c r="V403" s="3"/>
      <c r="W403" s="151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3">
        <f t="shared" si="164"/>
        <v>44972</v>
      </c>
      <c r="B404" s="124">
        <f t="shared" ca="1" si="148"/>
        <v>16545861.225</v>
      </c>
      <c r="C404" s="7">
        <f t="shared" si="149"/>
        <v>15000000</v>
      </c>
      <c r="D404" s="96">
        <f t="shared" si="166"/>
        <v>44971</v>
      </c>
      <c r="E404" s="94">
        <f ca="1">IF(D404&lt;$B$1,VLOOKUP(D404,[1]DI!$A$4:$B$15000,2,FALSE),0)</f>
        <v>0.13650000000000001</v>
      </c>
      <c r="F404" s="14">
        <f t="shared" ca="1" si="150"/>
        <v>1.00050788</v>
      </c>
      <c r="G404" s="14">
        <f ca="1">(TRUNC(PRODUCT($F$12:$F403),16))</f>
        <v>1.1737924058517499</v>
      </c>
      <c r="H404" s="14">
        <f t="shared" ca="1" si="151"/>
        <v>1.0933646065081599</v>
      </c>
      <c r="I404" s="14">
        <f t="shared" ca="1" si="152"/>
        <v>1.07355991</v>
      </c>
      <c r="J404" s="13">
        <f t="shared" si="165"/>
        <v>0.05</v>
      </c>
      <c r="K404" s="33">
        <f t="shared" si="153"/>
        <v>44770</v>
      </c>
      <c r="L404" s="2">
        <f t="shared" si="154"/>
        <v>140</v>
      </c>
      <c r="M404" s="17">
        <f t="shared" si="155"/>
        <v>140</v>
      </c>
      <c r="N404" s="12">
        <f t="shared" si="156"/>
        <v>1.0274763469999999</v>
      </c>
      <c r="O404" s="12">
        <f t="shared" ca="1" si="157"/>
        <v>1.1030574150000001</v>
      </c>
      <c r="P404" s="17">
        <f t="shared" si="158"/>
        <v>0</v>
      </c>
      <c r="Q404" s="14">
        <f t="shared" ca="1" si="159"/>
        <v>1545861.2250000001</v>
      </c>
      <c r="R404" s="21">
        <f t="shared" si="163"/>
        <v>0</v>
      </c>
      <c r="S404" s="14">
        <f t="shared" si="160"/>
        <v>0</v>
      </c>
      <c r="T404" s="4" t="str">
        <f t="shared" si="161"/>
        <v>A+J=</v>
      </c>
      <c r="U404" s="33">
        <f t="shared" si="162"/>
        <v>45138</v>
      </c>
      <c r="V404" s="3"/>
      <c r="W404" s="151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3">
        <f t="shared" si="164"/>
        <v>44973</v>
      </c>
      <c r="B405" s="124">
        <f t="shared" ca="1" si="148"/>
        <v>16557469.935000001</v>
      </c>
      <c r="C405" s="7">
        <f t="shared" si="149"/>
        <v>15000000</v>
      </c>
      <c r="D405" s="96">
        <f t="shared" si="166"/>
        <v>44972</v>
      </c>
      <c r="E405" s="94">
        <f ca="1">IF(D405&lt;$B$1,VLOOKUP(D405,[1]DI!$A$4:$B$15000,2,FALSE),0)</f>
        <v>0.13650000000000001</v>
      </c>
      <c r="F405" s="14">
        <f t="shared" ca="1" si="150"/>
        <v>1.00050788</v>
      </c>
      <c r="G405" s="14">
        <f ca="1">(TRUNC(PRODUCT($F$12:$F404),16))</f>
        <v>1.1743885515388299</v>
      </c>
      <c r="H405" s="14">
        <f t="shared" ca="1" si="151"/>
        <v>1.0933646065081599</v>
      </c>
      <c r="I405" s="14">
        <f t="shared" ca="1" si="152"/>
        <v>1.0741051500000001</v>
      </c>
      <c r="J405" s="13">
        <f t="shared" si="165"/>
        <v>0.05</v>
      </c>
      <c r="K405" s="33">
        <f t="shared" si="153"/>
        <v>44770</v>
      </c>
      <c r="L405" s="2">
        <f t="shared" si="154"/>
        <v>141</v>
      </c>
      <c r="M405" s="17">
        <f t="shared" si="155"/>
        <v>141</v>
      </c>
      <c r="N405" s="12">
        <f t="shared" si="156"/>
        <v>1.027675297</v>
      </c>
      <c r="O405" s="12">
        <f t="shared" ca="1" si="157"/>
        <v>1.1038313289999999</v>
      </c>
      <c r="P405" s="17">
        <f t="shared" si="158"/>
        <v>0</v>
      </c>
      <c r="Q405" s="14">
        <f t="shared" ca="1" si="159"/>
        <v>1557469.9350000001</v>
      </c>
      <c r="R405" s="21">
        <f t="shared" si="163"/>
        <v>0</v>
      </c>
      <c r="S405" s="14">
        <f t="shared" si="160"/>
        <v>0</v>
      </c>
      <c r="T405" s="4" t="str">
        <f t="shared" si="161"/>
        <v>A+J=</v>
      </c>
      <c r="U405" s="33">
        <f t="shared" si="162"/>
        <v>45138</v>
      </c>
      <c r="V405" s="3"/>
      <c r="W405" s="151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3">
        <f t="shared" si="164"/>
        <v>44974</v>
      </c>
      <c r="B406" s="124">
        <f t="shared" ca="1" si="148"/>
        <v>16569086.715</v>
      </c>
      <c r="C406" s="7">
        <f t="shared" si="149"/>
        <v>15000000</v>
      </c>
      <c r="D406" s="96">
        <f t="shared" si="166"/>
        <v>44973</v>
      </c>
      <c r="E406" s="94">
        <f ca="1">IF(D406&lt;$B$1,VLOOKUP(D406,[1]DI!$A$4:$B$15000,2,FALSE),0)</f>
        <v>0.13650000000000001</v>
      </c>
      <c r="F406" s="14">
        <f t="shared" ca="1" si="150"/>
        <v>1.00050788</v>
      </c>
      <c r="G406" s="14">
        <f ca="1">(TRUNC(PRODUCT($F$12:$F405),16))</f>
        <v>1.1749849999963899</v>
      </c>
      <c r="H406" s="14">
        <f t="shared" ca="1" si="151"/>
        <v>1.0933646065081599</v>
      </c>
      <c r="I406" s="14">
        <f t="shared" ca="1" si="152"/>
        <v>1.0746506600000001</v>
      </c>
      <c r="J406" s="13">
        <f t="shared" si="165"/>
        <v>0.05</v>
      </c>
      <c r="K406" s="33">
        <f t="shared" si="153"/>
        <v>44770</v>
      </c>
      <c r="L406" s="2">
        <f t="shared" si="154"/>
        <v>142</v>
      </c>
      <c r="M406" s="17">
        <f t="shared" si="155"/>
        <v>142</v>
      </c>
      <c r="N406" s="12">
        <f t="shared" si="156"/>
        <v>1.0278742869999999</v>
      </c>
      <c r="O406" s="12">
        <f t="shared" ca="1" si="157"/>
        <v>1.1046057810000001</v>
      </c>
      <c r="P406" s="17">
        <f t="shared" si="158"/>
        <v>0</v>
      </c>
      <c r="Q406" s="14">
        <f t="shared" ca="1" si="159"/>
        <v>1569086.7150000001</v>
      </c>
      <c r="R406" s="21">
        <f t="shared" si="163"/>
        <v>0</v>
      </c>
      <c r="S406" s="14">
        <f t="shared" si="160"/>
        <v>0</v>
      </c>
      <c r="T406" s="4" t="str">
        <f t="shared" si="161"/>
        <v>A+J=</v>
      </c>
      <c r="U406" s="33">
        <f t="shared" si="162"/>
        <v>45138</v>
      </c>
      <c r="V406" s="3"/>
      <c r="W406" s="151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3">
        <f t="shared" si="164"/>
        <v>44979</v>
      </c>
      <c r="B407" s="124">
        <f t="shared" ca="1" si="148"/>
        <v>16580711.82</v>
      </c>
      <c r="C407" s="7">
        <f t="shared" si="149"/>
        <v>15000000</v>
      </c>
      <c r="D407" s="96">
        <f t="shared" si="166"/>
        <v>44974</v>
      </c>
      <c r="E407" s="94">
        <f ca="1">IF(D407&lt;$B$1,VLOOKUP(D407,[1]DI!$A$4:$B$15000,2,FALSE),0)</f>
        <v>0.13650000000000001</v>
      </c>
      <c r="F407" s="14">
        <f t="shared" ca="1" si="150"/>
        <v>1.00050788</v>
      </c>
      <c r="G407" s="14">
        <f ca="1">(TRUNC(PRODUCT($F$12:$F406),16))</f>
        <v>1.1755817513781901</v>
      </c>
      <c r="H407" s="14">
        <f t="shared" ca="1" si="151"/>
        <v>1.0933646065081599</v>
      </c>
      <c r="I407" s="14">
        <f t="shared" ca="1" si="152"/>
        <v>1.0751964599999999</v>
      </c>
      <c r="J407" s="13">
        <f t="shared" si="165"/>
        <v>0.05</v>
      </c>
      <c r="K407" s="33">
        <f t="shared" si="153"/>
        <v>44770</v>
      </c>
      <c r="L407" s="2">
        <f t="shared" si="154"/>
        <v>143</v>
      </c>
      <c r="M407" s="17">
        <f t="shared" si="155"/>
        <v>143</v>
      </c>
      <c r="N407" s="12">
        <f t="shared" si="156"/>
        <v>1.028073314</v>
      </c>
      <c r="O407" s="12">
        <f t="shared" ca="1" si="157"/>
        <v>1.1053807879999999</v>
      </c>
      <c r="P407" s="17">
        <f t="shared" si="158"/>
        <v>0</v>
      </c>
      <c r="Q407" s="14">
        <f t="shared" ca="1" si="159"/>
        <v>1580711.82</v>
      </c>
      <c r="R407" s="21">
        <f t="shared" si="163"/>
        <v>0</v>
      </c>
      <c r="S407" s="14">
        <f t="shared" si="160"/>
        <v>0</v>
      </c>
      <c r="T407" s="4" t="str">
        <f t="shared" si="161"/>
        <v>A+J=</v>
      </c>
      <c r="U407" s="33">
        <f t="shared" si="162"/>
        <v>45138</v>
      </c>
      <c r="V407" s="3"/>
      <c r="W407" s="151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3">
        <f t="shared" si="164"/>
        <v>44980</v>
      </c>
      <c r="B408" s="124">
        <f t="shared" ca="1" si="148"/>
        <v>16592344.995000001</v>
      </c>
      <c r="C408" s="7">
        <f t="shared" si="149"/>
        <v>15000000</v>
      </c>
      <c r="D408" s="96">
        <f t="shared" si="166"/>
        <v>44979</v>
      </c>
      <c r="E408" s="94">
        <f ca="1">IF(D408&lt;$B$1,VLOOKUP(D408,[1]DI!$A$4:$B$15000,2,FALSE),0)</f>
        <v>0.13650000000000001</v>
      </c>
      <c r="F408" s="14">
        <f t="shared" ca="1" si="150"/>
        <v>1.00050788</v>
      </c>
      <c r="G408" s="14">
        <f ca="1">(TRUNC(PRODUCT($F$12:$F407),16))</f>
        <v>1.17617880583808</v>
      </c>
      <c r="H408" s="14">
        <f t="shared" ca="1" si="151"/>
        <v>1.0933646065081599</v>
      </c>
      <c r="I408" s="14">
        <f t="shared" ca="1" si="152"/>
        <v>1.0757425300000001</v>
      </c>
      <c r="J408" s="13">
        <f t="shared" si="165"/>
        <v>0.05</v>
      </c>
      <c r="K408" s="33">
        <f t="shared" si="153"/>
        <v>44770</v>
      </c>
      <c r="L408" s="2">
        <f t="shared" si="154"/>
        <v>144</v>
      </c>
      <c r="M408" s="17">
        <f t="shared" si="155"/>
        <v>144</v>
      </c>
      <c r="N408" s="12">
        <f t="shared" si="156"/>
        <v>1.0282723810000001</v>
      </c>
      <c r="O408" s="12">
        <f t="shared" ca="1" si="157"/>
        <v>1.1061563329999999</v>
      </c>
      <c r="P408" s="17">
        <f t="shared" si="158"/>
        <v>0</v>
      </c>
      <c r="Q408" s="14">
        <f t="shared" ca="1" si="159"/>
        <v>1592344.9950000001</v>
      </c>
      <c r="R408" s="21">
        <f t="shared" si="163"/>
        <v>0</v>
      </c>
      <c r="S408" s="14">
        <f t="shared" si="160"/>
        <v>0</v>
      </c>
      <c r="T408" s="4" t="str">
        <f t="shared" si="161"/>
        <v>A+J=</v>
      </c>
      <c r="U408" s="33">
        <f t="shared" si="162"/>
        <v>45138</v>
      </c>
      <c r="V408" s="3"/>
      <c r="W408" s="151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3">
        <f t="shared" si="164"/>
        <v>44981</v>
      </c>
      <c r="B409" s="124">
        <f t="shared" ca="1" si="148"/>
        <v>16603986.359999999</v>
      </c>
      <c r="C409" s="7">
        <f t="shared" si="149"/>
        <v>15000000</v>
      </c>
      <c r="D409" s="96">
        <f t="shared" si="166"/>
        <v>44980</v>
      </c>
      <c r="E409" s="94">
        <f ca="1">IF(D409&lt;$B$1,VLOOKUP(D409,[1]DI!$A$4:$B$15000,2,FALSE),0)</f>
        <v>0.13650000000000001</v>
      </c>
      <c r="F409" s="14">
        <f t="shared" ca="1" si="150"/>
        <v>1.00050788</v>
      </c>
      <c r="G409" s="14">
        <f ca="1">(TRUNC(PRODUCT($F$12:$F408),16))</f>
        <v>1.17677616352999</v>
      </c>
      <c r="H409" s="14">
        <f t="shared" ca="1" si="151"/>
        <v>1.0933646065081599</v>
      </c>
      <c r="I409" s="14">
        <f t="shared" ca="1" si="152"/>
        <v>1.0762888799999999</v>
      </c>
      <c r="J409" s="13">
        <f t="shared" si="165"/>
        <v>0.05</v>
      </c>
      <c r="K409" s="33">
        <f t="shared" si="153"/>
        <v>44770</v>
      </c>
      <c r="L409" s="2">
        <f t="shared" si="154"/>
        <v>145</v>
      </c>
      <c r="M409" s="17">
        <f t="shared" si="155"/>
        <v>145</v>
      </c>
      <c r="N409" s="12">
        <f t="shared" si="156"/>
        <v>1.0284714859999999</v>
      </c>
      <c r="O409" s="12">
        <f t="shared" ca="1" si="157"/>
        <v>1.106932424</v>
      </c>
      <c r="P409" s="17">
        <f t="shared" si="158"/>
        <v>0</v>
      </c>
      <c r="Q409" s="14">
        <f t="shared" ca="1" si="159"/>
        <v>1603986.36</v>
      </c>
      <c r="R409" s="21">
        <f t="shared" si="163"/>
        <v>0</v>
      </c>
      <c r="S409" s="14">
        <f t="shared" si="160"/>
        <v>0</v>
      </c>
      <c r="T409" s="4" t="str">
        <f t="shared" si="161"/>
        <v>A+J=</v>
      </c>
      <c r="U409" s="33">
        <f t="shared" si="162"/>
        <v>45138</v>
      </c>
      <c r="V409" s="3"/>
      <c r="W409" s="151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3">
        <f t="shared" si="164"/>
        <v>44984</v>
      </c>
      <c r="B410" s="124">
        <f t="shared" ca="1" si="148"/>
        <v>16615635.765000001</v>
      </c>
      <c r="C410" s="7">
        <f t="shared" si="149"/>
        <v>15000000</v>
      </c>
      <c r="D410" s="96">
        <f t="shared" si="166"/>
        <v>44981</v>
      </c>
      <c r="E410" s="94">
        <f ca="1">IF(D410&lt;$B$1,VLOOKUP(D410,[1]DI!$A$4:$B$15000,2,FALSE),0)</f>
        <v>0.13650000000000001</v>
      </c>
      <c r="F410" s="14">
        <f t="shared" ca="1" si="150"/>
        <v>1.00050788</v>
      </c>
      <c r="G410" s="14">
        <f ca="1">(TRUNC(PRODUCT($F$12:$F409),16))</f>
        <v>1.1773738246079199</v>
      </c>
      <c r="H410" s="14">
        <f t="shared" ca="1" si="151"/>
        <v>1.0933646065081599</v>
      </c>
      <c r="I410" s="14">
        <f t="shared" ca="1" si="152"/>
        <v>1.0768355000000001</v>
      </c>
      <c r="J410" s="13">
        <f t="shared" si="165"/>
        <v>0.05</v>
      </c>
      <c r="K410" s="33">
        <f t="shared" si="153"/>
        <v>44770</v>
      </c>
      <c r="L410" s="2">
        <f t="shared" si="154"/>
        <v>146</v>
      </c>
      <c r="M410" s="17">
        <f t="shared" si="155"/>
        <v>146</v>
      </c>
      <c r="N410" s="12">
        <f t="shared" si="156"/>
        <v>1.0286706290000001</v>
      </c>
      <c r="O410" s="12">
        <f t="shared" ca="1" si="157"/>
        <v>1.1077090510000001</v>
      </c>
      <c r="P410" s="17">
        <f t="shared" si="158"/>
        <v>0</v>
      </c>
      <c r="Q410" s="14">
        <f t="shared" ca="1" si="159"/>
        <v>1615635.7649999999</v>
      </c>
      <c r="R410" s="21">
        <f t="shared" si="163"/>
        <v>0</v>
      </c>
      <c r="S410" s="14">
        <f t="shared" si="160"/>
        <v>0</v>
      </c>
      <c r="T410" s="4" t="str">
        <f t="shared" si="161"/>
        <v>A+J=</v>
      </c>
      <c r="U410" s="33">
        <f t="shared" si="162"/>
        <v>45138</v>
      </c>
      <c r="V410" s="3"/>
      <c r="W410" s="151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3">
        <f t="shared" si="164"/>
        <v>44985</v>
      </c>
      <c r="B411" s="124">
        <f t="shared" ca="1" si="148"/>
        <v>16627293.390000001</v>
      </c>
      <c r="C411" s="7">
        <f t="shared" si="149"/>
        <v>15000000</v>
      </c>
      <c r="D411" s="96">
        <f t="shared" si="166"/>
        <v>44984</v>
      </c>
      <c r="E411" s="94">
        <f ca="1">IF(D411&lt;$B$1,VLOOKUP(D411,[1]DI!$A$4:$B$15000,2,FALSE),0)</f>
        <v>0.13650000000000001</v>
      </c>
      <c r="F411" s="14">
        <f t="shared" ca="1" si="150"/>
        <v>1.00050788</v>
      </c>
      <c r="G411" s="14">
        <f ca="1">(TRUNC(PRODUCT($F$12:$F410),16))</f>
        <v>1.17797178922596</v>
      </c>
      <c r="H411" s="14">
        <f t="shared" ca="1" si="151"/>
        <v>1.0933646065081599</v>
      </c>
      <c r="I411" s="14">
        <f t="shared" ca="1" si="152"/>
        <v>1.0773824000000001</v>
      </c>
      <c r="J411" s="13">
        <f t="shared" si="165"/>
        <v>0.05</v>
      </c>
      <c r="K411" s="33">
        <f t="shared" si="153"/>
        <v>44770</v>
      </c>
      <c r="L411" s="2">
        <f t="shared" si="154"/>
        <v>147</v>
      </c>
      <c r="M411" s="17">
        <f t="shared" si="155"/>
        <v>147</v>
      </c>
      <c r="N411" s="12">
        <f t="shared" si="156"/>
        <v>1.0288698110000001</v>
      </c>
      <c r="O411" s="12">
        <f t="shared" ca="1" si="157"/>
        <v>1.1084862259999999</v>
      </c>
      <c r="P411" s="17">
        <f t="shared" si="158"/>
        <v>0</v>
      </c>
      <c r="Q411" s="14">
        <f t="shared" ca="1" si="159"/>
        <v>1627293.39</v>
      </c>
      <c r="R411" s="21">
        <f t="shared" si="163"/>
        <v>0</v>
      </c>
      <c r="S411" s="14">
        <f t="shared" si="160"/>
        <v>0</v>
      </c>
      <c r="T411" s="4" t="str">
        <f t="shared" si="161"/>
        <v>A+J=</v>
      </c>
      <c r="U411" s="33">
        <f t="shared" si="162"/>
        <v>45138</v>
      </c>
      <c r="V411" s="3"/>
      <c r="W411" s="151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3">
        <f t="shared" si="164"/>
        <v>44986</v>
      </c>
      <c r="B412" s="124">
        <f t="shared" ca="1" si="148"/>
        <v>16638959.4</v>
      </c>
      <c r="C412" s="7">
        <f t="shared" si="149"/>
        <v>15000000</v>
      </c>
      <c r="D412" s="96">
        <f t="shared" si="166"/>
        <v>44985</v>
      </c>
      <c r="E412" s="94">
        <f ca="1">IF(D412&lt;$B$1,VLOOKUP(D412,[1]DI!$A$4:$B$15000,2,FALSE),0)</f>
        <v>0.13650000000000001</v>
      </c>
      <c r="F412" s="14">
        <f t="shared" ca="1" si="150"/>
        <v>1.00050788</v>
      </c>
      <c r="G412" s="14">
        <f ca="1">(TRUNC(PRODUCT($F$12:$F411),16))</f>
        <v>1.17857005753827</v>
      </c>
      <c r="H412" s="14">
        <f t="shared" ca="1" si="151"/>
        <v>1.0933646065081599</v>
      </c>
      <c r="I412" s="14">
        <f t="shared" ca="1" si="152"/>
        <v>1.0779295900000001</v>
      </c>
      <c r="J412" s="13">
        <f t="shared" si="165"/>
        <v>0.05</v>
      </c>
      <c r="K412" s="33">
        <f t="shared" si="153"/>
        <v>44770</v>
      </c>
      <c r="L412" s="2">
        <f t="shared" si="154"/>
        <v>148</v>
      </c>
      <c r="M412" s="17">
        <f t="shared" si="155"/>
        <v>148</v>
      </c>
      <c r="N412" s="12">
        <f t="shared" si="156"/>
        <v>1.029069032</v>
      </c>
      <c r="O412" s="12">
        <f t="shared" ca="1" si="157"/>
        <v>1.10926396</v>
      </c>
      <c r="P412" s="17">
        <f t="shared" si="158"/>
        <v>0</v>
      </c>
      <c r="Q412" s="14">
        <f t="shared" ca="1" si="159"/>
        <v>1638959.4</v>
      </c>
      <c r="R412" s="21">
        <f t="shared" si="163"/>
        <v>0</v>
      </c>
      <c r="S412" s="14">
        <f t="shared" si="160"/>
        <v>0</v>
      </c>
      <c r="T412" s="4" t="str">
        <f t="shared" si="161"/>
        <v>A+J=</v>
      </c>
      <c r="U412" s="33">
        <f t="shared" si="162"/>
        <v>45138</v>
      </c>
      <c r="V412" s="3"/>
      <c r="W412" s="151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3">
        <f t="shared" si="164"/>
        <v>44987</v>
      </c>
      <c r="B413" s="124">
        <f t="shared" ca="1" si="148"/>
        <v>16650633.300000001</v>
      </c>
      <c r="C413" s="7">
        <f t="shared" si="149"/>
        <v>15000000</v>
      </c>
      <c r="D413" s="96">
        <f t="shared" si="166"/>
        <v>44986</v>
      </c>
      <c r="E413" s="94">
        <f ca="1">IF(D413&lt;$B$1,VLOOKUP(D413,[1]DI!$A$4:$B$15000,2,FALSE),0)</f>
        <v>0.13650000000000001</v>
      </c>
      <c r="F413" s="14">
        <f t="shared" ca="1" si="150"/>
        <v>1.00050788</v>
      </c>
      <c r="G413" s="14">
        <f ca="1">(TRUNC(PRODUCT($F$12:$F412),16))</f>
        <v>1.1791686296991</v>
      </c>
      <c r="H413" s="14">
        <f t="shared" ca="1" si="151"/>
        <v>1.0933646065081599</v>
      </c>
      <c r="I413" s="14">
        <f t="shared" ca="1" si="152"/>
        <v>1.0784770400000001</v>
      </c>
      <c r="J413" s="13">
        <f t="shared" si="165"/>
        <v>0.05</v>
      </c>
      <c r="K413" s="33">
        <f t="shared" si="153"/>
        <v>44770</v>
      </c>
      <c r="L413" s="2">
        <f t="shared" si="154"/>
        <v>149</v>
      </c>
      <c r="M413" s="17">
        <f t="shared" si="155"/>
        <v>149</v>
      </c>
      <c r="N413" s="12">
        <f t="shared" si="156"/>
        <v>1.0292682909999999</v>
      </c>
      <c r="O413" s="12">
        <f t="shared" ca="1" si="157"/>
        <v>1.11004222</v>
      </c>
      <c r="P413" s="17">
        <f t="shared" si="158"/>
        <v>0</v>
      </c>
      <c r="Q413" s="14">
        <f t="shared" ca="1" si="159"/>
        <v>1650633.3</v>
      </c>
      <c r="R413" s="21">
        <f t="shared" si="163"/>
        <v>0</v>
      </c>
      <c r="S413" s="14">
        <f t="shared" si="160"/>
        <v>0</v>
      </c>
      <c r="T413" s="4" t="str">
        <f t="shared" si="161"/>
        <v>A+J=</v>
      </c>
      <c r="U413" s="33">
        <f t="shared" si="162"/>
        <v>45138</v>
      </c>
      <c r="V413" s="3"/>
      <c r="W413" s="151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3">
        <f t="shared" si="164"/>
        <v>44988</v>
      </c>
      <c r="B414" s="124">
        <f t="shared" ca="1" si="148"/>
        <v>16662315.585000001</v>
      </c>
      <c r="C414" s="7">
        <f t="shared" si="149"/>
        <v>15000000</v>
      </c>
      <c r="D414" s="96">
        <f t="shared" si="166"/>
        <v>44987</v>
      </c>
      <c r="E414" s="94">
        <f ca="1">IF(D414&lt;$B$1,VLOOKUP(D414,[1]DI!$A$4:$B$15000,2,FALSE),0)</f>
        <v>0.13650000000000001</v>
      </c>
      <c r="F414" s="14">
        <f t="shared" ca="1" si="150"/>
        <v>1.00050788</v>
      </c>
      <c r="G414" s="14">
        <f ca="1">(TRUNC(PRODUCT($F$12:$F413),16))</f>
        <v>1.1797675058627499</v>
      </c>
      <c r="H414" s="14">
        <f t="shared" ca="1" si="151"/>
        <v>1.0933646065081599</v>
      </c>
      <c r="I414" s="14">
        <f t="shared" ca="1" si="152"/>
        <v>1.0790247799999999</v>
      </c>
      <c r="J414" s="13">
        <f t="shared" si="165"/>
        <v>0.05</v>
      </c>
      <c r="K414" s="33">
        <f t="shared" si="153"/>
        <v>44770</v>
      </c>
      <c r="L414" s="2">
        <f t="shared" si="154"/>
        <v>150</v>
      </c>
      <c r="M414" s="17">
        <f t="shared" si="155"/>
        <v>150</v>
      </c>
      <c r="N414" s="12">
        <f t="shared" si="156"/>
        <v>1.029467589</v>
      </c>
      <c r="O414" s="12">
        <f t="shared" ca="1" si="157"/>
        <v>1.110821039</v>
      </c>
      <c r="P414" s="17">
        <f t="shared" si="158"/>
        <v>0</v>
      </c>
      <c r="Q414" s="14">
        <f t="shared" ca="1" si="159"/>
        <v>1662315.585</v>
      </c>
      <c r="R414" s="21">
        <f t="shared" si="163"/>
        <v>0</v>
      </c>
      <c r="S414" s="14">
        <f t="shared" si="160"/>
        <v>0</v>
      </c>
      <c r="T414" s="4" t="str">
        <f t="shared" si="161"/>
        <v>A+J=</v>
      </c>
      <c r="U414" s="33">
        <f t="shared" si="162"/>
        <v>45138</v>
      </c>
      <c r="V414" s="3"/>
      <c r="W414" s="151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3">
        <f t="shared" si="164"/>
        <v>44991</v>
      </c>
      <c r="B415" s="124">
        <f t="shared" ca="1" si="148"/>
        <v>16674006.074999999</v>
      </c>
      <c r="C415" s="7">
        <f t="shared" si="149"/>
        <v>15000000</v>
      </c>
      <c r="D415" s="96">
        <f t="shared" si="166"/>
        <v>44988</v>
      </c>
      <c r="E415" s="94">
        <f ca="1">IF(D415&lt;$B$1,VLOOKUP(D415,[1]DI!$A$4:$B$15000,2,FALSE),0)</f>
        <v>0.13650000000000001</v>
      </c>
      <c r="F415" s="14">
        <f t="shared" ca="1" si="150"/>
        <v>1.00050788</v>
      </c>
      <c r="G415" s="14">
        <f ca="1">(TRUNC(PRODUCT($F$12:$F414),16))</f>
        <v>1.1803666861836299</v>
      </c>
      <c r="H415" s="14">
        <f t="shared" ca="1" si="151"/>
        <v>1.0933646065081599</v>
      </c>
      <c r="I415" s="14">
        <f t="shared" ca="1" si="152"/>
        <v>1.0795728</v>
      </c>
      <c r="J415" s="13">
        <f t="shared" si="165"/>
        <v>0.05</v>
      </c>
      <c r="K415" s="33">
        <f t="shared" si="153"/>
        <v>44770</v>
      </c>
      <c r="L415" s="2">
        <f t="shared" si="154"/>
        <v>151</v>
      </c>
      <c r="M415" s="17">
        <f t="shared" si="155"/>
        <v>151</v>
      </c>
      <c r="N415" s="12">
        <f t="shared" si="156"/>
        <v>1.0296669249999999</v>
      </c>
      <c r="O415" s="12">
        <f t="shared" ca="1" si="157"/>
        <v>1.1116004049999999</v>
      </c>
      <c r="P415" s="17">
        <f t="shared" si="158"/>
        <v>0</v>
      </c>
      <c r="Q415" s="14">
        <f t="shared" ca="1" si="159"/>
        <v>1674006.075</v>
      </c>
      <c r="R415" s="21">
        <f t="shared" si="163"/>
        <v>0</v>
      </c>
      <c r="S415" s="14">
        <f t="shared" si="160"/>
        <v>0</v>
      </c>
      <c r="T415" s="4" t="str">
        <f t="shared" si="161"/>
        <v>A+J=</v>
      </c>
      <c r="U415" s="33">
        <f t="shared" si="162"/>
        <v>45138</v>
      </c>
      <c r="V415" s="3"/>
      <c r="W415" s="151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3">
        <f t="shared" si="164"/>
        <v>44992</v>
      </c>
      <c r="B416" s="124">
        <f t="shared" ca="1" si="148"/>
        <v>16685704.664999999</v>
      </c>
      <c r="C416" s="7">
        <f t="shared" si="149"/>
        <v>15000000</v>
      </c>
      <c r="D416" s="96">
        <f t="shared" si="166"/>
        <v>44991</v>
      </c>
      <c r="E416" s="94">
        <f ca="1">IF(D416&lt;$B$1,VLOOKUP(D416,[1]DI!$A$4:$B$15000,2,FALSE),0)</f>
        <v>0.13650000000000001</v>
      </c>
      <c r="F416" s="14">
        <f t="shared" ca="1" si="150"/>
        <v>1.00050788</v>
      </c>
      <c r="G416" s="14">
        <f ca="1">(TRUNC(PRODUCT($F$12:$F415),16))</f>
        <v>1.18096617081621</v>
      </c>
      <c r="H416" s="14">
        <f t="shared" ca="1" si="151"/>
        <v>1.0933646065081599</v>
      </c>
      <c r="I416" s="14">
        <f t="shared" ca="1" si="152"/>
        <v>1.08012109</v>
      </c>
      <c r="J416" s="13">
        <f t="shared" si="165"/>
        <v>0.05</v>
      </c>
      <c r="K416" s="33">
        <f t="shared" si="153"/>
        <v>44770</v>
      </c>
      <c r="L416" s="2">
        <f t="shared" si="154"/>
        <v>152</v>
      </c>
      <c r="M416" s="17">
        <f t="shared" si="155"/>
        <v>152</v>
      </c>
      <c r="N416" s="12">
        <f t="shared" si="156"/>
        <v>1.0298662999999999</v>
      </c>
      <c r="O416" s="12">
        <f t="shared" ca="1" si="157"/>
        <v>1.1123803109999999</v>
      </c>
      <c r="P416" s="17">
        <f t="shared" si="158"/>
        <v>0</v>
      </c>
      <c r="Q416" s="14">
        <f t="shared" ca="1" si="159"/>
        <v>1685704.665</v>
      </c>
      <c r="R416" s="21">
        <f t="shared" si="163"/>
        <v>0</v>
      </c>
      <c r="S416" s="14">
        <f t="shared" si="160"/>
        <v>0</v>
      </c>
      <c r="T416" s="4" t="str">
        <f t="shared" si="161"/>
        <v>A+J=</v>
      </c>
      <c r="U416" s="33">
        <f t="shared" si="162"/>
        <v>45138</v>
      </c>
      <c r="V416" s="3"/>
      <c r="W416" s="151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3">
        <f t="shared" si="164"/>
        <v>44993</v>
      </c>
      <c r="B417" s="124">
        <f t="shared" ca="1" si="148"/>
        <v>16697411.460000001</v>
      </c>
      <c r="C417" s="7">
        <f t="shared" si="149"/>
        <v>15000000</v>
      </c>
      <c r="D417" s="96">
        <f t="shared" si="166"/>
        <v>44992</v>
      </c>
      <c r="E417" s="94">
        <f ca="1">IF(D417&lt;$B$1,VLOOKUP(D417,[1]DI!$A$4:$B$15000,2,FALSE),0)</f>
        <v>0.13650000000000001</v>
      </c>
      <c r="F417" s="14">
        <f t="shared" ca="1" si="150"/>
        <v>1.00050788</v>
      </c>
      <c r="G417" s="14">
        <f ca="1">(TRUNC(PRODUCT($F$12:$F416),16))</f>
        <v>1.1815659599150401</v>
      </c>
      <c r="H417" s="14">
        <f t="shared" ca="1" si="151"/>
        <v>1.0933646065081599</v>
      </c>
      <c r="I417" s="14">
        <f t="shared" ca="1" si="152"/>
        <v>1.0806696600000001</v>
      </c>
      <c r="J417" s="13">
        <f t="shared" si="165"/>
        <v>0.05</v>
      </c>
      <c r="K417" s="33">
        <f t="shared" si="153"/>
        <v>44770</v>
      </c>
      <c r="L417" s="2">
        <f t="shared" si="154"/>
        <v>153</v>
      </c>
      <c r="M417" s="17">
        <f t="shared" si="155"/>
        <v>153</v>
      </c>
      <c r="N417" s="12">
        <f t="shared" si="156"/>
        <v>1.0300657129999999</v>
      </c>
      <c r="O417" s="12">
        <f t="shared" ca="1" si="157"/>
        <v>1.1131607640000001</v>
      </c>
      <c r="P417" s="17">
        <f t="shared" si="158"/>
        <v>0</v>
      </c>
      <c r="Q417" s="14">
        <f t="shared" ca="1" si="159"/>
        <v>1697411.46</v>
      </c>
      <c r="R417" s="21">
        <f t="shared" si="163"/>
        <v>0</v>
      </c>
      <c r="S417" s="14">
        <f t="shared" si="160"/>
        <v>0</v>
      </c>
      <c r="T417" s="4" t="str">
        <f t="shared" si="161"/>
        <v>A+J=</v>
      </c>
      <c r="U417" s="33">
        <f t="shared" si="162"/>
        <v>45138</v>
      </c>
      <c r="V417" s="3"/>
      <c r="W417" s="151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3">
        <f t="shared" si="164"/>
        <v>44994</v>
      </c>
      <c r="B418" s="124">
        <f t="shared" ca="1" si="148"/>
        <v>16709126.52</v>
      </c>
      <c r="C418" s="7">
        <f t="shared" si="149"/>
        <v>15000000</v>
      </c>
      <c r="D418" s="96">
        <f t="shared" si="166"/>
        <v>44993</v>
      </c>
      <c r="E418" s="94">
        <f ca="1">IF(D418&lt;$B$1,VLOOKUP(D418,[1]DI!$A$4:$B$15000,2,FALSE),0)</f>
        <v>0.13650000000000001</v>
      </c>
      <c r="F418" s="14">
        <f t="shared" ca="1" si="150"/>
        <v>1.00050788</v>
      </c>
      <c r="G418" s="14">
        <f ca="1">(TRUNC(PRODUCT($F$12:$F417),16))</f>
        <v>1.18216605363476</v>
      </c>
      <c r="H418" s="14">
        <f t="shared" ca="1" si="151"/>
        <v>1.0933646065081599</v>
      </c>
      <c r="I418" s="14">
        <f t="shared" ca="1" si="152"/>
        <v>1.08121851</v>
      </c>
      <c r="J418" s="13">
        <f t="shared" si="165"/>
        <v>0.05</v>
      </c>
      <c r="K418" s="33">
        <f t="shared" si="153"/>
        <v>44770</v>
      </c>
      <c r="L418" s="2">
        <f t="shared" si="154"/>
        <v>154</v>
      </c>
      <c r="M418" s="17">
        <f t="shared" si="155"/>
        <v>154</v>
      </c>
      <c r="N418" s="12">
        <f t="shared" si="156"/>
        <v>1.030265166</v>
      </c>
      <c r="O418" s="12">
        <f t="shared" ca="1" si="157"/>
        <v>1.1139417680000001</v>
      </c>
      <c r="P418" s="17">
        <f t="shared" si="158"/>
        <v>0</v>
      </c>
      <c r="Q418" s="14">
        <f t="shared" ca="1" si="159"/>
        <v>1709126.52</v>
      </c>
      <c r="R418" s="21">
        <f t="shared" si="163"/>
        <v>0</v>
      </c>
      <c r="S418" s="14">
        <f t="shared" si="160"/>
        <v>0</v>
      </c>
      <c r="T418" s="4" t="str">
        <f t="shared" si="161"/>
        <v>A+J=</v>
      </c>
      <c r="U418" s="33">
        <f t="shared" si="162"/>
        <v>45138</v>
      </c>
      <c r="V418" s="3"/>
      <c r="W418" s="151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3">
        <f t="shared" si="164"/>
        <v>44995</v>
      </c>
      <c r="B419" s="124">
        <f t="shared" ca="1" si="148"/>
        <v>16720849.785</v>
      </c>
      <c r="C419" s="7">
        <f t="shared" si="149"/>
        <v>15000000</v>
      </c>
      <c r="D419" s="96">
        <f t="shared" si="166"/>
        <v>44994</v>
      </c>
      <c r="E419" s="94">
        <f ca="1">IF(D419&lt;$B$1,VLOOKUP(D419,[1]DI!$A$4:$B$15000,2,FALSE),0)</f>
        <v>0.13650000000000001</v>
      </c>
      <c r="F419" s="14">
        <f t="shared" ca="1" si="150"/>
        <v>1.00050788</v>
      </c>
      <c r="G419" s="14">
        <f ca="1">(TRUNC(PRODUCT($F$12:$F418),16))</f>
        <v>1.18276645213008</v>
      </c>
      <c r="H419" s="14">
        <f t="shared" ca="1" si="151"/>
        <v>1.0933646065081599</v>
      </c>
      <c r="I419" s="14">
        <f t="shared" ca="1" si="152"/>
        <v>1.08176764</v>
      </c>
      <c r="J419" s="13">
        <f t="shared" si="165"/>
        <v>0.05</v>
      </c>
      <c r="K419" s="33">
        <f t="shared" si="153"/>
        <v>44770</v>
      </c>
      <c r="L419" s="2">
        <f t="shared" si="154"/>
        <v>155</v>
      </c>
      <c r="M419" s="17">
        <f t="shared" si="155"/>
        <v>155</v>
      </c>
      <c r="N419" s="12">
        <f t="shared" si="156"/>
        <v>1.0304646559999999</v>
      </c>
      <c r="O419" s="12">
        <f t="shared" ca="1" si="157"/>
        <v>1.1147233190000001</v>
      </c>
      <c r="P419" s="17">
        <f t="shared" si="158"/>
        <v>0</v>
      </c>
      <c r="Q419" s="14">
        <f t="shared" ca="1" si="159"/>
        <v>1720849.7849999999</v>
      </c>
      <c r="R419" s="21">
        <f t="shared" si="163"/>
        <v>0</v>
      </c>
      <c r="S419" s="14">
        <f t="shared" si="160"/>
        <v>0</v>
      </c>
      <c r="T419" s="4" t="str">
        <f t="shared" si="161"/>
        <v>A+J=</v>
      </c>
      <c r="U419" s="33">
        <f t="shared" si="162"/>
        <v>45138</v>
      </c>
      <c r="V419" s="3"/>
      <c r="W419" s="151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3">
        <f t="shared" si="164"/>
        <v>44998</v>
      </c>
      <c r="B420" s="124">
        <f t="shared" ca="1" si="148"/>
        <v>16732581.314999999</v>
      </c>
      <c r="C420" s="7">
        <f t="shared" si="149"/>
        <v>15000000</v>
      </c>
      <c r="D420" s="96">
        <f t="shared" si="166"/>
        <v>44995</v>
      </c>
      <c r="E420" s="94">
        <f ca="1">IF(D420&lt;$B$1,VLOOKUP(D420,[1]DI!$A$4:$B$15000,2,FALSE),0)</f>
        <v>0.13650000000000001</v>
      </c>
      <c r="F420" s="14">
        <f t="shared" ca="1" si="150"/>
        <v>1.00050788</v>
      </c>
      <c r="G420" s="14">
        <f ca="1">(TRUNC(PRODUCT($F$12:$F419),16))</f>
        <v>1.1833671555557901</v>
      </c>
      <c r="H420" s="14">
        <f t="shared" ca="1" si="151"/>
        <v>1.0933646065081599</v>
      </c>
      <c r="I420" s="14">
        <f t="shared" ca="1" si="152"/>
        <v>1.0823170499999999</v>
      </c>
      <c r="J420" s="13">
        <f t="shared" si="165"/>
        <v>0.05</v>
      </c>
      <c r="K420" s="33">
        <f t="shared" si="153"/>
        <v>44770</v>
      </c>
      <c r="L420" s="2">
        <f t="shared" si="154"/>
        <v>156</v>
      </c>
      <c r="M420" s="17">
        <f t="shared" si="155"/>
        <v>156</v>
      </c>
      <c r="N420" s="12">
        <f t="shared" si="156"/>
        <v>1.0306641860000001</v>
      </c>
      <c r="O420" s="12">
        <f t="shared" ca="1" si="157"/>
        <v>1.1155054209999999</v>
      </c>
      <c r="P420" s="17">
        <f t="shared" si="158"/>
        <v>0</v>
      </c>
      <c r="Q420" s="14">
        <f t="shared" ca="1" si="159"/>
        <v>1732581.3149999999</v>
      </c>
      <c r="R420" s="21">
        <f t="shared" si="163"/>
        <v>0</v>
      </c>
      <c r="S420" s="14">
        <f t="shared" si="160"/>
        <v>0</v>
      </c>
      <c r="T420" s="4" t="str">
        <f t="shared" si="161"/>
        <v>A+J=</v>
      </c>
      <c r="U420" s="33">
        <f t="shared" si="162"/>
        <v>45138</v>
      </c>
      <c r="V420" s="3"/>
      <c r="W420" s="151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3">
        <f t="shared" si="164"/>
        <v>44999</v>
      </c>
      <c r="B421" s="124">
        <f t="shared" ca="1" si="148"/>
        <v>16744321.095000001</v>
      </c>
      <c r="C421" s="7">
        <f t="shared" si="149"/>
        <v>15000000</v>
      </c>
      <c r="D421" s="96">
        <f t="shared" si="166"/>
        <v>44998</v>
      </c>
      <c r="E421" s="94">
        <f ca="1">IF(D421&lt;$B$1,VLOOKUP(D421,[1]DI!$A$4:$B$15000,2,FALSE),0)</f>
        <v>0.13650000000000001</v>
      </c>
      <c r="F421" s="14">
        <f t="shared" ca="1" si="150"/>
        <v>1.00050788</v>
      </c>
      <c r="G421" s="14">
        <f ca="1">(TRUNC(PRODUCT($F$12:$F420),16))</f>
        <v>1.1839681640667501</v>
      </c>
      <c r="H421" s="14">
        <f t="shared" ca="1" si="151"/>
        <v>1.0933646065081599</v>
      </c>
      <c r="I421" s="14">
        <f t="shared" ca="1" si="152"/>
        <v>1.08286674</v>
      </c>
      <c r="J421" s="13">
        <f t="shared" si="165"/>
        <v>0.05</v>
      </c>
      <c r="K421" s="33">
        <f t="shared" si="153"/>
        <v>44770</v>
      </c>
      <c r="L421" s="2">
        <f t="shared" si="154"/>
        <v>157</v>
      </c>
      <c r="M421" s="17">
        <f t="shared" si="155"/>
        <v>157</v>
      </c>
      <c r="N421" s="12">
        <f t="shared" si="156"/>
        <v>1.0308637540000001</v>
      </c>
      <c r="O421" s="12">
        <f t="shared" ca="1" si="157"/>
        <v>1.116288073</v>
      </c>
      <c r="P421" s="17">
        <f t="shared" si="158"/>
        <v>0</v>
      </c>
      <c r="Q421" s="14">
        <f t="shared" ca="1" si="159"/>
        <v>1744321.095</v>
      </c>
      <c r="R421" s="21">
        <f t="shared" si="163"/>
        <v>0</v>
      </c>
      <c r="S421" s="14">
        <f t="shared" si="160"/>
        <v>0</v>
      </c>
      <c r="T421" s="4" t="str">
        <f t="shared" si="161"/>
        <v>A+J=</v>
      </c>
      <c r="U421" s="33">
        <f t="shared" si="162"/>
        <v>45138</v>
      </c>
      <c r="V421" s="3"/>
      <c r="W421" s="151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3">
        <f t="shared" si="164"/>
        <v>45000</v>
      </c>
      <c r="B422" s="124">
        <f t="shared" ca="1" si="148"/>
        <v>16756068.945</v>
      </c>
      <c r="C422" s="7">
        <f t="shared" si="149"/>
        <v>15000000</v>
      </c>
      <c r="D422" s="96">
        <f t="shared" si="166"/>
        <v>44999</v>
      </c>
      <c r="E422" s="94">
        <f ca="1">IF(D422&lt;$B$1,VLOOKUP(D422,[1]DI!$A$4:$B$15000,2,FALSE),0)</f>
        <v>0.13650000000000001</v>
      </c>
      <c r="F422" s="14">
        <f t="shared" ca="1" si="150"/>
        <v>1.00050788</v>
      </c>
      <c r="G422" s="14">
        <f ca="1">(TRUNC(PRODUCT($F$12:$F421),16))</f>
        <v>1.1845694778179201</v>
      </c>
      <c r="H422" s="14">
        <f t="shared" ca="1" si="151"/>
        <v>1.0933646065081599</v>
      </c>
      <c r="I422" s="14">
        <f t="shared" ca="1" si="152"/>
        <v>1.0834166999999999</v>
      </c>
      <c r="J422" s="13">
        <f t="shared" si="165"/>
        <v>0.05</v>
      </c>
      <c r="K422" s="33">
        <f t="shared" si="153"/>
        <v>44770</v>
      </c>
      <c r="L422" s="2">
        <f t="shared" si="154"/>
        <v>158</v>
      </c>
      <c r="M422" s="17">
        <f t="shared" si="155"/>
        <v>158</v>
      </c>
      <c r="N422" s="12">
        <f t="shared" si="156"/>
        <v>1.0310633600000001</v>
      </c>
      <c r="O422" s="12">
        <f t="shared" ca="1" si="157"/>
        <v>1.1170712629999999</v>
      </c>
      <c r="P422" s="17">
        <f t="shared" si="158"/>
        <v>0</v>
      </c>
      <c r="Q422" s="14">
        <f t="shared" ca="1" si="159"/>
        <v>1756068.9450000001</v>
      </c>
      <c r="R422" s="21">
        <f t="shared" si="163"/>
        <v>0</v>
      </c>
      <c r="S422" s="14">
        <f t="shared" si="160"/>
        <v>0</v>
      </c>
      <c r="T422" s="4" t="str">
        <f t="shared" si="161"/>
        <v>A+J=</v>
      </c>
      <c r="U422" s="33">
        <f t="shared" si="162"/>
        <v>45138</v>
      </c>
      <c r="V422" s="3"/>
      <c r="W422" s="151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3">
        <f t="shared" si="164"/>
        <v>45001</v>
      </c>
      <c r="B423" s="124">
        <f t="shared" ca="1" si="148"/>
        <v>16767825.225</v>
      </c>
      <c r="C423" s="7">
        <f t="shared" si="149"/>
        <v>15000000</v>
      </c>
      <c r="D423" s="96">
        <f t="shared" si="166"/>
        <v>45000</v>
      </c>
      <c r="E423" s="94">
        <f ca="1">IF(D423&lt;$B$1,VLOOKUP(D423,[1]DI!$A$4:$B$15000,2,FALSE),0)</f>
        <v>0.13650000000000001</v>
      </c>
      <c r="F423" s="14">
        <f t="shared" ca="1" si="150"/>
        <v>1.00050788</v>
      </c>
      <c r="G423" s="14">
        <f ca="1">(TRUNC(PRODUCT($F$12:$F422),16))</f>
        <v>1.1851710969643099</v>
      </c>
      <c r="H423" s="14">
        <f t="shared" ca="1" si="151"/>
        <v>1.0933646065081599</v>
      </c>
      <c r="I423" s="14">
        <f t="shared" ca="1" si="152"/>
        <v>1.08396695</v>
      </c>
      <c r="J423" s="13">
        <f t="shared" si="165"/>
        <v>0.05</v>
      </c>
      <c r="K423" s="33">
        <f t="shared" si="153"/>
        <v>44770</v>
      </c>
      <c r="L423" s="2">
        <f t="shared" si="154"/>
        <v>159</v>
      </c>
      <c r="M423" s="17">
        <f t="shared" si="155"/>
        <v>159</v>
      </c>
      <c r="N423" s="12">
        <f t="shared" si="156"/>
        <v>1.0312630060000001</v>
      </c>
      <c r="O423" s="12">
        <f t="shared" ca="1" si="157"/>
        <v>1.117855015</v>
      </c>
      <c r="P423" s="17">
        <f t="shared" si="158"/>
        <v>0</v>
      </c>
      <c r="Q423" s="14">
        <f t="shared" ca="1" si="159"/>
        <v>1767825.2250000001</v>
      </c>
      <c r="R423" s="21">
        <f t="shared" si="163"/>
        <v>0</v>
      </c>
      <c r="S423" s="14">
        <f t="shared" si="160"/>
        <v>0</v>
      </c>
      <c r="T423" s="4" t="str">
        <f t="shared" si="161"/>
        <v>A+J=</v>
      </c>
      <c r="U423" s="33">
        <f t="shared" si="162"/>
        <v>45138</v>
      </c>
      <c r="V423" s="3"/>
      <c r="W423" s="151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3">
        <f t="shared" si="164"/>
        <v>45002</v>
      </c>
      <c r="B424" s="124">
        <f t="shared" ca="1" si="148"/>
        <v>16779589.605</v>
      </c>
      <c r="C424" s="7">
        <f t="shared" si="149"/>
        <v>15000000</v>
      </c>
      <c r="D424" s="96">
        <f t="shared" si="166"/>
        <v>45001</v>
      </c>
      <c r="E424" s="94">
        <f ca="1">IF(D424&lt;$B$1,VLOOKUP(D424,[1]DI!$A$4:$B$15000,2,FALSE),0)</f>
        <v>0.13650000000000001</v>
      </c>
      <c r="F424" s="14">
        <f t="shared" ca="1" si="150"/>
        <v>1.00050788</v>
      </c>
      <c r="G424" s="14">
        <f ca="1">(TRUNC(PRODUCT($F$12:$F423),16))</f>
        <v>1.18577302166104</v>
      </c>
      <c r="H424" s="14">
        <f t="shared" ca="1" si="151"/>
        <v>1.0933646065081599</v>
      </c>
      <c r="I424" s="14">
        <f t="shared" ca="1" si="152"/>
        <v>1.08451747</v>
      </c>
      <c r="J424" s="13">
        <f t="shared" si="165"/>
        <v>0.05</v>
      </c>
      <c r="K424" s="33">
        <f t="shared" si="153"/>
        <v>44770</v>
      </c>
      <c r="L424" s="2">
        <f t="shared" si="154"/>
        <v>160</v>
      </c>
      <c r="M424" s="17">
        <f t="shared" si="155"/>
        <v>160</v>
      </c>
      <c r="N424" s="12">
        <f t="shared" si="156"/>
        <v>1.0314626899999999</v>
      </c>
      <c r="O424" s="12">
        <f t="shared" ca="1" si="157"/>
        <v>1.118639307</v>
      </c>
      <c r="P424" s="17">
        <f t="shared" si="158"/>
        <v>0</v>
      </c>
      <c r="Q424" s="14">
        <f t="shared" ca="1" si="159"/>
        <v>1779589.605</v>
      </c>
      <c r="R424" s="21">
        <f t="shared" si="163"/>
        <v>0</v>
      </c>
      <c r="S424" s="14">
        <f t="shared" si="160"/>
        <v>0</v>
      </c>
      <c r="T424" s="4" t="str">
        <f t="shared" si="161"/>
        <v>A+J=</v>
      </c>
      <c r="U424" s="33">
        <f t="shared" si="162"/>
        <v>45138</v>
      </c>
      <c r="V424" s="3"/>
      <c r="W424" s="151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3">
        <f t="shared" si="164"/>
        <v>45005</v>
      </c>
      <c r="B425" s="124">
        <f t="shared" ca="1" si="148"/>
        <v>16791362.385000002</v>
      </c>
      <c r="C425" s="7">
        <f t="shared" si="149"/>
        <v>15000000</v>
      </c>
      <c r="D425" s="96">
        <f t="shared" si="166"/>
        <v>45002</v>
      </c>
      <c r="E425" s="94">
        <f ca="1">IF(D425&lt;$B$1,VLOOKUP(D425,[1]DI!$A$4:$B$15000,2,FALSE),0)</f>
        <v>0.13650000000000001</v>
      </c>
      <c r="F425" s="14">
        <f t="shared" ca="1" si="150"/>
        <v>1.00050788</v>
      </c>
      <c r="G425" s="14">
        <f ca="1">(TRUNC(PRODUCT($F$12:$F424),16))</f>
        <v>1.18637525206328</v>
      </c>
      <c r="H425" s="14">
        <f t="shared" ca="1" si="151"/>
        <v>1.0933646065081599</v>
      </c>
      <c r="I425" s="14">
        <f t="shared" ca="1" si="152"/>
        <v>1.08506828</v>
      </c>
      <c r="J425" s="13">
        <f t="shared" si="165"/>
        <v>0.05</v>
      </c>
      <c r="K425" s="33">
        <f t="shared" si="153"/>
        <v>44770</v>
      </c>
      <c r="L425" s="2">
        <f t="shared" si="154"/>
        <v>161</v>
      </c>
      <c r="M425" s="17">
        <f t="shared" si="155"/>
        <v>161</v>
      </c>
      <c r="N425" s="12">
        <f t="shared" si="156"/>
        <v>1.031662412</v>
      </c>
      <c r="O425" s="12">
        <f t="shared" ca="1" si="157"/>
        <v>1.119424159</v>
      </c>
      <c r="P425" s="17">
        <f t="shared" si="158"/>
        <v>0</v>
      </c>
      <c r="Q425" s="14">
        <f t="shared" ca="1" si="159"/>
        <v>1791362.385</v>
      </c>
      <c r="R425" s="21">
        <f t="shared" si="163"/>
        <v>0</v>
      </c>
      <c r="S425" s="14">
        <f t="shared" si="160"/>
        <v>0</v>
      </c>
      <c r="T425" s="4" t="str">
        <f t="shared" si="161"/>
        <v>A+J=</v>
      </c>
      <c r="U425" s="33">
        <f t="shared" si="162"/>
        <v>45138</v>
      </c>
      <c r="V425" s="3"/>
      <c r="W425" s="151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3">
        <f t="shared" si="164"/>
        <v>45006</v>
      </c>
      <c r="B426" s="124">
        <f t="shared" ca="1" si="148"/>
        <v>16803143.295000002</v>
      </c>
      <c r="C426" s="7">
        <f t="shared" si="149"/>
        <v>15000000</v>
      </c>
      <c r="D426" s="96">
        <f t="shared" si="166"/>
        <v>45005</v>
      </c>
      <c r="E426" s="94">
        <f ca="1">IF(D426&lt;$B$1,VLOOKUP(D426,[1]DI!$A$4:$B$15000,2,FALSE),0)</f>
        <v>0.13650000000000001</v>
      </c>
      <c r="F426" s="14">
        <f t="shared" ca="1" si="150"/>
        <v>1.00050788</v>
      </c>
      <c r="G426" s="14">
        <f ca="1">(TRUNC(PRODUCT($F$12:$F425),16))</f>
        <v>1.1869777883263</v>
      </c>
      <c r="H426" s="14">
        <f t="shared" ca="1" si="151"/>
        <v>1.0933646065081599</v>
      </c>
      <c r="I426" s="14">
        <f t="shared" ca="1" si="152"/>
        <v>1.0856193599999999</v>
      </c>
      <c r="J426" s="13">
        <f t="shared" si="165"/>
        <v>0.05</v>
      </c>
      <c r="K426" s="33">
        <f t="shared" si="153"/>
        <v>44770</v>
      </c>
      <c r="L426" s="2">
        <f t="shared" si="154"/>
        <v>162</v>
      </c>
      <c r="M426" s="17">
        <f t="shared" si="155"/>
        <v>162</v>
      </c>
      <c r="N426" s="12">
        <f t="shared" si="156"/>
        <v>1.031862174</v>
      </c>
      <c r="O426" s="12">
        <f t="shared" ca="1" si="157"/>
        <v>1.120209553</v>
      </c>
      <c r="P426" s="17">
        <f t="shared" si="158"/>
        <v>0</v>
      </c>
      <c r="Q426" s="14">
        <f t="shared" ca="1" si="159"/>
        <v>1803143.2949999999</v>
      </c>
      <c r="R426" s="21">
        <f t="shared" si="163"/>
        <v>0</v>
      </c>
      <c r="S426" s="14">
        <f t="shared" si="160"/>
        <v>0</v>
      </c>
      <c r="T426" s="4" t="str">
        <f t="shared" si="161"/>
        <v>A+J=</v>
      </c>
      <c r="U426" s="33">
        <f t="shared" si="162"/>
        <v>45138</v>
      </c>
      <c r="V426" s="3"/>
      <c r="W426" s="151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3">
        <f t="shared" si="164"/>
        <v>45007</v>
      </c>
      <c r="B427" s="124">
        <f t="shared" ca="1" si="148"/>
        <v>16814932.620000001</v>
      </c>
      <c r="C427" s="7">
        <f t="shared" si="149"/>
        <v>15000000</v>
      </c>
      <c r="D427" s="96">
        <f t="shared" si="166"/>
        <v>45006</v>
      </c>
      <c r="E427" s="94">
        <f ca="1">IF(D427&lt;$B$1,VLOOKUP(D427,[1]DI!$A$4:$B$15000,2,FALSE),0)</f>
        <v>0.13650000000000001</v>
      </c>
      <c r="F427" s="14">
        <f t="shared" ca="1" si="150"/>
        <v>1.00050788</v>
      </c>
      <c r="G427" s="14">
        <f ca="1">(TRUNC(PRODUCT($F$12:$F426),16))</f>
        <v>1.18758063060543</v>
      </c>
      <c r="H427" s="14">
        <f t="shared" ca="1" si="151"/>
        <v>1.0933646065081599</v>
      </c>
      <c r="I427" s="14">
        <f t="shared" ca="1" si="152"/>
        <v>1.0861707300000001</v>
      </c>
      <c r="J427" s="13">
        <f t="shared" si="165"/>
        <v>0.05</v>
      </c>
      <c r="K427" s="33">
        <f t="shared" si="153"/>
        <v>44770</v>
      </c>
      <c r="L427" s="2">
        <f t="shared" si="154"/>
        <v>163</v>
      </c>
      <c r="M427" s="17">
        <f t="shared" si="155"/>
        <v>163</v>
      </c>
      <c r="N427" s="12">
        <f t="shared" si="156"/>
        <v>1.0320619740000001</v>
      </c>
      <c r="O427" s="12">
        <f t="shared" ca="1" si="157"/>
        <v>1.120995508</v>
      </c>
      <c r="P427" s="17">
        <f t="shared" si="158"/>
        <v>0</v>
      </c>
      <c r="Q427" s="14">
        <f t="shared" ca="1" si="159"/>
        <v>1814932.62</v>
      </c>
      <c r="R427" s="21">
        <f t="shared" si="163"/>
        <v>0</v>
      </c>
      <c r="S427" s="14">
        <f t="shared" si="160"/>
        <v>0</v>
      </c>
      <c r="T427" s="4" t="str">
        <f t="shared" si="161"/>
        <v>A+J=</v>
      </c>
      <c r="U427" s="33">
        <f t="shared" si="162"/>
        <v>45138</v>
      </c>
      <c r="V427" s="3"/>
      <c r="W427" s="151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3">
        <f t="shared" si="164"/>
        <v>45008</v>
      </c>
      <c r="B428" s="124">
        <f t="shared" ca="1" si="148"/>
        <v>16826730.045000002</v>
      </c>
      <c r="C428" s="7">
        <f t="shared" si="149"/>
        <v>15000000</v>
      </c>
      <c r="D428" s="96">
        <f t="shared" si="166"/>
        <v>45007</v>
      </c>
      <c r="E428" s="94">
        <f ca="1">IF(D428&lt;$B$1,VLOOKUP(D428,[1]DI!$A$4:$B$15000,2,FALSE),0)</f>
        <v>0.13650000000000001</v>
      </c>
      <c r="F428" s="14">
        <f t="shared" ca="1" si="150"/>
        <v>1.00050788</v>
      </c>
      <c r="G428" s="14">
        <f ca="1">(TRUNC(PRODUCT($F$12:$F427),16))</f>
        <v>1.1881837790561101</v>
      </c>
      <c r="H428" s="14">
        <f t="shared" ca="1" si="151"/>
        <v>1.0933646065081599</v>
      </c>
      <c r="I428" s="14">
        <f t="shared" ca="1" si="152"/>
        <v>1.0867223699999999</v>
      </c>
      <c r="J428" s="13">
        <f t="shared" si="165"/>
        <v>0.05</v>
      </c>
      <c r="K428" s="33">
        <f t="shared" si="153"/>
        <v>44770</v>
      </c>
      <c r="L428" s="2">
        <f t="shared" si="154"/>
        <v>164</v>
      </c>
      <c r="M428" s="17">
        <f t="shared" si="155"/>
        <v>164</v>
      </c>
      <c r="N428" s="12">
        <f t="shared" si="156"/>
        <v>1.032261812</v>
      </c>
      <c r="O428" s="12">
        <f t="shared" ca="1" si="157"/>
        <v>1.1217820030000001</v>
      </c>
      <c r="P428" s="17">
        <f t="shared" si="158"/>
        <v>0</v>
      </c>
      <c r="Q428" s="14">
        <f t="shared" ca="1" si="159"/>
        <v>1826730.0449999999</v>
      </c>
      <c r="R428" s="21">
        <f t="shared" si="163"/>
        <v>0</v>
      </c>
      <c r="S428" s="14">
        <f t="shared" si="160"/>
        <v>0</v>
      </c>
      <c r="T428" s="4" t="str">
        <f t="shared" si="161"/>
        <v>A+J=</v>
      </c>
      <c r="U428" s="33">
        <f t="shared" si="162"/>
        <v>45138</v>
      </c>
      <c r="V428" s="3"/>
      <c r="W428" s="151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3">
        <f t="shared" si="164"/>
        <v>45009</v>
      </c>
      <c r="B429" s="124">
        <f t="shared" ca="1" si="148"/>
        <v>16838535.914999999</v>
      </c>
      <c r="C429" s="7">
        <f t="shared" si="149"/>
        <v>15000000</v>
      </c>
      <c r="D429" s="96">
        <f t="shared" si="166"/>
        <v>45008</v>
      </c>
      <c r="E429" s="94">
        <f ca="1">IF(D429&lt;$B$1,VLOOKUP(D429,[1]DI!$A$4:$B$15000,2,FALSE),0)</f>
        <v>0.13650000000000001</v>
      </c>
      <c r="F429" s="14">
        <f t="shared" ca="1" si="150"/>
        <v>1.00050788</v>
      </c>
      <c r="G429" s="14">
        <f ca="1">(TRUNC(PRODUCT($F$12:$F428),16))</f>
        <v>1.1887872338338099</v>
      </c>
      <c r="H429" s="14">
        <f t="shared" ca="1" si="151"/>
        <v>1.0933646065081599</v>
      </c>
      <c r="I429" s="14">
        <f t="shared" ca="1" si="152"/>
        <v>1.0872743</v>
      </c>
      <c r="J429" s="13">
        <f t="shared" si="165"/>
        <v>0.05</v>
      </c>
      <c r="K429" s="33">
        <f t="shared" si="153"/>
        <v>44770</v>
      </c>
      <c r="L429" s="2">
        <f t="shared" si="154"/>
        <v>165</v>
      </c>
      <c r="M429" s="17">
        <f t="shared" si="155"/>
        <v>165</v>
      </c>
      <c r="N429" s="12">
        <f t="shared" si="156"/>
        <v>1.0324616900000001</v>
      </c>
      <c r="O429" s="12">
        <f t="shared" ca="1" si="157"/>
        <v>1.1225690610000001</v>
      </c>
      <c r="P429" s="17">
        <f t="shared" si="158"/>
        <v>0</v>
      </c>
      <c r="Q429" s="14">
        <f t="shared" ca="1" si="159"/>
        <v>1838535.915</v>
      </c>
      <c r="R429" s="21">
        <f t="shared" si="163"/>
        <v>0</v>
      </c>
      <c r="S429" s="14">
        <f t="shared" si="160"/>
        <v>0</v>
      </c>
      <c r="T429" s="4" t="str">
        <f t="shared" si="161"/>
        <v>A+J=</v>
      </c>
      <c r="U429" s="33">
        <f t="shared" si="162"/>
        <v>45138</v>
      </c>
      <c r="V429" s="3"/>
      <c r="W429" s="151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3">
        <f t="shared" si="164"/>
        <v>45012</v>
      </c>
      <c r="B430" s="124">
        <f t="shared" ca="1" si="148"/>
        <v>16850349.914999999</v>
      </c>
      <c r="C430" s="7">
        <f t="shared" si="149"/>
        <v>15000000</v>
      </c>
      <c r="D430" s="96">
        <f t="shared" si="166"/>
        <v>45009</v>
      </c>
      <c r="E430" s="94">
        <f ca="1">IF(D430&lt;$B$1,VLOOKUP(D430,[1]DI!$A$4:$B$15000,2,FALSE),0)</f>
        <v>0.13650000000000001</v>
      </c>
      <c r="F430" s="14">
        <f t="shared" ca="1" si="150"/>
        <v>1.00050788</v>
      </c>
      <c r="G430" s="14">
        <f ca="1">(TRUNC(PRODUCT($F$12:$F429),16))</f>
        <v>1.1893909950941299</v>
      </c>
      <c r="H430" s="14">
        <f t="shared" ca="1" si="151"/>
        <v>1.0933646065081599</v>
      </c>
      <c r="I430" s="14">
        <f t="shared" ca="1" si="152"/>
        <v>1.0878265</v>
      </c>
      <c r="J430" s="13">
        <f t="shared" si="165"/>
        <v>0.05</v>
      </c>
      <c r="K430" s="33">
        <f t="shared" si="153"/>
        <v>44770</v>
      </c>
      <c r="L430" s="2">
        <f t="shared" si="154"/>
        <v>166</v>
      </c>
      <c r="M430" s="17">
        <f t="shared" si="155"/>
        <v>166</v>
      </c>
      <c r="N430" s="12">
        <f t="shared" si="156"/>
        <v>1.032661606</v>
      </c>
      <c r="O430" s="12">
        <f t="shared" ca="1" si="157"/>
        <v>1.1233566610000001</v>
      </c>
      <c r="P430" s="17">
        <f t="shared" si="158"/>
        <v>0</v>
      </c>
      <c r="Q430" s="14">
        <f t="shared" ca="1" si="159"/>
        <v>1850349.915</v>
      </c>
      <c r="R430" s="21">
        <f t="shared" si="163"/>
        <v>0</v>
      </c>
      <c r="S430" s="14">
        <f t="shared" si="160"/>
        <v>0</v>
      </c>
      <c r="T430" s="4" t="str">
        <f t="shared" si="161"/>
        <v>A+J=</v>
      </c>
      <c r="U430" s="33">
        <f t="shared" si="162"/>
        <v>45138</v>
      </c>
      <c r="V430" s="3"/>
      <c r="W430" s="151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3">
        <f t="shared" si="164"/>
        <v>45013</v>
      </c>
      <c r="B431" s="124">
        <f t="shared" ca="1" si="148"/>
        <v>16862172.344999999</v>
      </c>
      <c r="C431" s="7">
        <f t="shared" si="149"/>
        <v>15000000</v>
      </c>
      <c r="D431" s="96">
        <f t="shared" si="166"/>
        <v>45012</v>
      </c>
      <c r="E431" s="94">
        <f ca="1">IF(D431&lt;$B$1,VLOOKUP(D431,[1]DI!$A$4:$B$15000,2,FALSE),0)</f>
        <v>0.13650000000000001</v>
      </c>
      <c r="F431" s="14">
        <f t="shared" ca="1" si="150"/>
        <v>1.00050788</v>
      </c>
      <c r="G431" s="14">
        <f ca="1">(TRUNC(PRODUCT($F$12:$F430),16))</f>
        <v>1.1899950629927201</v>
      </c>
      <c r="H431" s="14">
        <f t="shared" ca="1" si="151"/>
        <v>1.0933646065081599</v>
      </c>
      <c r="I431" s="14">
        <f t="shared" ca="1" si="152"/>
        <v>1.08837899</v>
      </c>
      <c r="J431" s="13">
        <f t="shared" si="165"/>
        <v>0.05</v>
      </c>
      <c r="K431" s="33">
        <f t="shared" si="153"/>
        <v>44770</v>
      </c>
      <c r="L431" s="2">
        <f t="shared" si="154"/>
        <v>167</v>
      </c>
      <c r="M431" s="17">
        <f t="shared" si="155"/>
        <v>167</v>
      </c>
      <c r="N431" s="12">
        <f t="shared" si="156"/>
        <v>1.032861561</v>
      </c>
      <c r="O431" s="12">
        <f t="shared" ca="1" si="157"/>
        <v>1.124144823</v>
      </c>
      <c r="P431" s="17">
        <f t="shared" si="158"/>
        <v>0</v>
      </c>
      <c r="Q431" s="14">
        <f t="shared" ca="1" si="159"/>
        <v>1862172.345</v>
      </c>
      <c r="R431" s="21">
        <f t="shared" si="163"/>
        <v>0</v>
      </c>
      <c r="S431" s="14">
        <f t="shared" si="160"/>
        <v>0</v>
      </c>
      <c r="T431" s="4" t="str">
        <f t="shared" si="161"/>
        <v>A+J=</v>
      </c>
      <c r="U431" s="33">
        <f t="shared" si="162"/>
        <v>45138</v>
      </c>
      <c r="V431" s="3"/>
      <c r="W431" s="151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3">
        <f t="shared" si="164"/>
        <v>45014</v>
      </c>
      <c r="B432" s="124">
        <f t="shared" ca="1" si="148"/>
        <v>16874002.890000001</v>
      </c>
      <c r="C432" s="7">
        <f t="shared" si="149"/>
        <v>15000000</v>
      </c>
      <c r="D432" s="96">
        <f t="shared" si="166"/>
        <v>45013</v>
      </c>
      <c r="E432" s="94">
        <f ca="1">IF(D432&lt;$B$1,VLOOKUP(D432,[1]DI!$A$4:$B$15000,2,FALSE),0)</f>
        <v>0.13650000000000001</v>
      </c>
      <c r="F432" s="14">
        <f t="shared" ca="1" si="150"/>
        <v>1.00050788</v>
      </c>
      <c r="G432" s="14">
        <f ca="1">(TRUNC(PRODUCT($F$12:$F431),16))</f>
        <v>1.19059943768531</v>
      </c>
      <c r="H432" s="14">
        <f t="shared" ca="1" si="151"/>
        <v>1.0933646065081599</v>
      </c>
      <c r="I432" s="14">
        <f t="shared" ca="1" si="152"/>
        <v>1.08893175</v>
      </c>
      <c r="J432" s="13">
        <f t="shared" si="165"/>
        <v>0.05</v>
      </c>
      <c r="K432" s="33">
        <f t="shared" si="153"/>
        <v>44770</v>
      </c>
      <c r="L432" s="2">
        <f t="shared" si="154"/>
        <v>168</v>
      </c>
      <c r="M432" s="17">
        <f t="shared" si="155"/>
        <v>168</v>
      </c>
      <c r="N432" s="12">
        <f t="shared" si="156"/>
        <v>1.0330615540000001</v>
      </c>
      <c r="O432" s="12">
        <f t="shared" ca="1" si="157"/>
        <v>1.124933526</v>
      </c>
      <c r="P432" s="17">
        <f t="shared" si="158"/>
        <v>0</v>
      </c>
      <c r="Q432" s="14">
        <f t="shared" ca="1" si="159"/>
        <v>1874002.89</v>
      </c>
      <c r="R432" s="21">
        <f t="shared" si="163"/>
        <v>0</v>
      </c>
      <c r="S432" s="14">
        <f t="shared" si="160"/>
        <v>0</v>
      </c>
      <c r="T432" s="4" t="str">
        <f t="shared" si="161"/>
        <v>A+J=</v>
      </c>
      <c r="U432" s="33">
        <f t="shared" si="162"/>
        <v>45138</v>
      </c>
      <c r="V432" s="3"/>
      <c r="W432" s="151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3">
        <f t="shared" si="164"/>
        <v>45015</v>
      </c>
      <c r="B433" s="124">
        <f t="shared" ca="1" si="148"/>
        <v>16885841.879999999</v>
      </c>
      <c r="C433" s="7">
        <f t="shared" si="149"/>
        <v>15000000</v>
      </c>
      <c r="D433" s="96">
        <f t="shared" si="166"/>
        <v>45014</v>
      </c>
      <c r="E433" s="94">
        <f ca="1">IF(D433&lt;$B$1,VLOOKUP(D433,[1]DI!$A$4:$B$15000,2,FALSE),0)</f>
        <v>0.13650000000000001</v>
      </c>
      <c r="F433" s="14">
        <f t="shared" ca="1" si="150"/>
        <v>1.00050788</v>
      </c>
      <c r="G433" s="14">
        <f ca="1">(TRUNC(PRODUCT($F$12:$F432),16))</f>
        <v>1.1912041193277201</v>
      </c>
      <c r="H433" s="14">
        <f t="shared" ca="1" si="151"/>
        <v>1.0933646065081599</v>
      </c>
      <c r="I433" s="14">
        <f t="shared" ca="1" si="152"/>
        <v>1.0894847999999999</v>
      </c>
      <c r="J433" s="13">
        <f t="shared" si="165"/>
        <v>0.05</v>
      </c>
      <c r="K433" s="33">
        <f t="shared" si="153"/>
        <v>44770</v>
      </c>
      <c r="L433" s="2">
        <f t="shared" si="154"/>
        <v>169</v>
      </c>
      <c r="M433" s="17">
        <f t="shared" si="155"/>
        <v>169</v>
      </c>
      <c r="N433" s="12">
        <f t="shared" si="156"/>
        <v>1.0332615860000001</v>
      </c>
      <c r="O433" s="12">
        <f t="shared" ca="1" si="157"/>
        <v>1.1257227919999999</v>
      </c>
      <c r="P433" s="17">
        <f t="shared" si="158"/>
        <v>0</v>
      </c>
      <c r="Q433" s="14">
        <f t="shared" ca="1" si="159"/>
        <v>1885841.88</v>
      </c>
      <c r="R433" s="21">
        <f t="shared" si="163"/>
        <v>0</v>
      </c>
      <c r="S433" s="14">
        <f t="shared" si="160"/>
        <v>0</v>
      </c>
      <c r="T433" s="4" t="str">
        <f t="shared" si="161"/>
        <v>A+J=</v>
      </c>
      <c r="U433" s="33">
        <f t="shared" si="162"/>
        <v>45138</v>
      </c>
      <c r="V433" s="3"/>
      <c r="W433" s="151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3">
        <f t="shared" si="164"/>
        <v>45016</v>
      </c>
      <c r="B434" s="124">
        <f t="shared" ca="1" si="148"/>
        <v>16897689.18</v>
      </c>
      <c r="C434" s="7">
        <f t="shared" si="149"/>
        <v>15000000</v>
      </c>
      <c r="D434" s="96">
        <f t="shared" si="166"/>
        <v>45015</v>
      </c>
      <c r="E434" s="94">
        <f ca="1">IF(D434&lt;$B$1,VLOOKUP(D434,[1]DI!$A$4:$B$15000,2,FALSE),0)</f>
        <v>0.13650000000000001</v>
      </c>
      <c r="F434" s="14">
        <f t="shared" ca="1" si="150"/>
        <v>1.00050788</v>
      </c>
      <c r="G434" s="14">
        <f ca="1">(TRUNC(PRODUCT($F$12:$F433),16))</f>
        <v>1.1918091080758499</v>
      </c>
      <c r="H434" s="14">
        <f t="shared" ca="1" si="151"/>
        <v>1.0933646065081599</v>
      </c>
      <c r="I434" s="14">
        <f t="shared" ca="1" si="152"/>
        <v>1.0900381299999999</v>
      </c>
      <c r="J434" s="13">
        <f t="shared" si="165"/>
        <v>0.05</v>
      </c>
      <c r="K434" s="33">
        <f t="shared" si="153"/>
        <v>44770</v>
      </c>
      <c r="L434" s="2">
        <f t="shared" si="154"/>
        <v>170</v>
      </c>
      <c r="M434" s="17">
        <f t="shared" si="155"/>
        <v>170</v>
      </c>
      <c r="N434" s="12">
        <f t="shared" si="156"/>
        <v>1.0334616569999999</v>
      </c>
      <c r="O434" s="12">
        <f t="shared" ca="1" si="157"/>
        <v>1.126512612</v>
      </c>
      <c r="P434" s="17">
        <f t="shared" si="158"/>
        <v>0</v>
      </c>
      <c r="Q434" s="14">
        <f t="shared" ca="1" si="159"/>
        <v>1897689.18</v>
      </c>
      <c r="R434" s="21">
        <f t="shared" si="163"/>
        <v>0</v>
      </c>
      <c r="S434" s="14">
        <f t="shared" si="160"/>
        <v>0</v>
      </c>
      <c r="T434" s="4" t="str">
        <f t="shared" si="161"/>
        <v>A+J=</v>
      </c>
      <c r="U434" s="33">
        <f t="shared" si="162"/>
        <v>45138</v>
      </c>
      <c r="V434" s="3"/>
      <c r="W434" s="151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3">
        <f t="shared" si="164"/>
        <v>45019</v>
      </c>
      <c r="B435" s="124">
        <f t="shared" ca="1" si="148"/>
        <v>16909544.774999999</v>
      </c>
      <c r="C435" s="7">
        <f t="shared" si="149"/>
        <v>15000000</v>
      </c>
      <c r="D435" s="96">
        <f t="shared" si="166"/>
        <v>45016</v>
      </c>
      <c r="E435" s="94">
        <f ca="1">IF(D435&lt;$B$1,VLOOKUP(D435,[1]DI!$A$4:$B$15000,2,FALSE),0)</f>
        <v>0.13650000000000001</v>
      </c>
      <c r="F435" s="14">
        <f t="shared" ca="1" si="150"/>
        <v>1.00050788</v>
      </c>
      <c r="G435" s="14">
        <f ca="1">(TRUNC(PRODUCT($F$12:$F434),16))</f>
        <v>1.1924144040856599</v>
      </c>
      <c r="H435" s="14">
        <f t="shared" ca="1" si="151"/>
        <v>1.0933646065081599</v>
      </c>
      <c r="I435" s="14">
        <f t="shared" ca="1" si="152"/>
        <v>1.09059174</v>
      </c>
      <c r="J435" s="13">
        <f t="shared" si="165"/>
        <v>0.05</v>
      </c>
      <c r="K435" s="33">
        <f t="shared" si="153"/>
        <v>44770</v>
      </c>
      <c r="L435" s="2">
        <f t="shared" si="154"/>
        <v>171</v>
      </c>
      <c r="M435" s="17">
        <f t="shared" si="155"/>
        <v>171</v>
      </c>
      <c r="N435" s="12">
        <f t="shared" si="156"/>
        <v>1.0336617669999999</v>
      </c>
      <c r="O435" s="12">
        <f t="shared" ca="1" si="157"/>
        <v>1.127302985</v>
      </c>
      <c r="P435" s="17">
        <f t="shared" si="158"/>
        <v>0</v>
      </c>
      <c r="Q435" s="14">
        <f t="shared" ca="1" si="159"/>
        <v>1909544.7749999999</v>
      </c>
      <c r="R435" s="21">
        <f t="shared" si="163"/>
        <v>0</v>
      </c>
      <c r="S435" s="14">
        <f t="shared" si="160"/>
        <v>0</v>
      </c>
      <c r="T435" s="4" t="str">
        <f t="shared" si="161"/>
        <v>A+J=</v>
      </c>
      <c r="U435" s="33">
        <f t="shared" si="162"/>
        <v>45138</v>
      </c>
      <c r="V435" s="3"/>
      <c r="W435" s="151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3">
        <f t="shared" si="164"/>
        <v>45020</v>
      </c>
      <c r="B436" s="124">
        <f t="shared" ca="1" si="148"/>
        <v>16921408.664999999</v>
      </c>
      <c r="C436" s="7">
        <f t="shared" si="149"/>
        <v>15000000</v>
      </c>
      <c r="D436" s="96">
        <f t="shared" si="166"/>
        <v>45019</v>
      </c>
      <c r="E436" s="94">
        <f ca="1">IF(D436&lt;$B$1,VLOOKUP(D436,[1]DI!$A$4:$B$15000,2,FALSE),0)</f>
        <v>0.13650000000000001</v>
      </c>
      <c r="F436" s="14">
        <f t="shared" ca="1" si="150"/>
        <v>1.00050788</v>
      </c>
      <c r="G436" s="14">
        <f ca="1">(TRUNC(PRODUCT($F$12:$F435),16))</f>
        <v>1.19302000751321</v>
      </c>
      <c r="H436" s="14">
        <f t="shared" ca="1" si="151"/>
        <v>1.0933646065081599</v>
      </c>
      <c r="I436" s="14">
        <f t="shared" ca="1" si="152"/>
        <v>1.09114563</v>
      </c>
      <c r="J436" s="13">
        <f t="shared" si="165"/>
        <v>0.05</v>
      </c>
      <c r="K436" s="33">
        <f t="shared" si="153"/>
        <v>44770</v>
      </c>
      <c r="L436" s="2">
        <f t="shared" si="154"/>
        <v>172</v>
      </c>
      <c r="M436" s="17">
        <f t="shared" si="155"/>
        <v>172</v>
      </c>
      <c r="N436" s="12">
        <f t="shared" si="156"/>
        <v>1.0338619149999999</v>
      </c>
      <c r="O436" s="12">
        <f t="shared" ca="1" si="157"/>
        <v>1.1280939109999999</v>
      </c>
      <c r="P436" s="17">
        <f t="shared" si="158"/>
        <v>0</v>
      </c>
      <c r="Q436" s="14">
        <f t="shared" ca="1" si="159"/>
        <v>1921408.665</v>
      </c>
      <c r="R436" s="21">
        <f t="shared" si="163"/>
        <v>0</v>
      </c>
      <c r="S436" s="14">
        <f t="shared" si="160"/>
        <v>0</v>
      </c>
      <c r="T436" s="4" t="str">
        <f t="shared" si="161"/>
        <v>A+J=</v>
      </c>
      <c r="U436" s="33">
        <f t="shared" si="162"/>
        <v>45138</v>
      </c>
      <c r="V436" s="3"/>
      <c r="W436" s="151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3">
        <f t="shared" si="164"/>
        <v>45021</v>
      </c>
      <c r="B437" s="124">
        <f t="shared" ca="1" si="148"/>
        <v>16933280.864999998</v>
      </c>
      <c r="C437" s="7">
        <f t="shared" si="149"/>
        <v>15000000</v>
      </c>
      <c r="D437" s="96">
        <f t="shared" si="166"/>
        <v>45020</v>
      </c>
      <c r="E437" s="94">
        <f ca="1">IF(D437&lt;$B$1,VLOOKUP(D437,[1]DI!$A$4:$B$15000,2,FALSE),0)</f>
        <v>0.13650000000000001</v>
      </c>
      <c r="F437" s="14">
        <f t="shared" ca="1" si="150"/>
        <v>1.00050788</v>
      </c>
      <c r="G437" s="14">
        <f ca="1">(TRUNC(PRODUCT($F$12:$F436),16))</f>
        <v>1.1936259185146201</v>
      </c>
      <c r="H437" s="14">
        <f t="shared" ca="1" si="151"/>
        <v>1.0933646065081599</v>
      </c>
      <c r="I437" s="14">
        <f t="shared" ca="1" si="152"/>
        <v>1.0916998</v>
      </c>
      <c r="J437" s="13">
        <f t="shared" si="165"/>
        <v>0.05</v>
      </c>
      <c r="K437" s="33">
        <f t="shared" si="153"/>
        <v>44770</v>
      </c>
      <c r="L437" s="2">
        <f t="shared" si="154"/>
        <v>173</v>
      </c>
      <c r="M437" s="17">
        <f t="shared" si="155"/>
        <v>173</v>
      </c>
      <c r="N437" s="12">
        <f t="shared" si="156"/>
        <v>1.0340621029999999</v>
      </c>
      <c r="O437" s="12">
        <f t="shared" ca="1" si="157"/>
        <v>1.1288853910000001</v>
      </c>
      <c r="P437" s="17">
        <f t="shared" si="158"/>
        <v>0</v>
      </c>
      <c r="Q437" s="14">
        <f t="shared" ca="1" si="159"/>
        <v>1933280.865</v>
      </c>
      <c r="R437" s="21">
        <f t="shared" si="163"/>
        <v>0</v>
      </c>
      <c r="S437" s="14">
        <f t="shared" si="160"/>
        <v>0</v>
      </c>
      <c r="T437" s="4" t="str">
        <f t="shared" si="161"/>
        <v>A+J=</v>
      </c>
      <c r="U437" s="33">
        <f t="shared" si="162"/>
        <v>45138</v>
      </c>
      <c r="V437" s="3"/>
      <c r="W437" s="151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3">
        <f t="shared" si="164"/>
        <v>45022</v>
      </c>
      <c r="B438" s="124">
        <f t="shared" ca="1" si="148"/>
        <v>16945161.359999999</v>
      </c>
      <c r="C438" s="7">
        <f t="shared" si="149"/>
        <v>15000000</v>
      </c>
      <c r="D438" s="96">
        <f t="shared" si="166"/>
        <v>45021</v>
      </c>
      <c r="E438" s="94">
        <f ca="1">IF(D438&lt;$B$1,VLOOKUP(D438,[1]DI!$A$4:$B$15000,2,FALSE),0)</f>
        <v>0.13650000000000001</v>
      </c>
      <c r="F438" s="14">
        <f t="shared" ca="1" si="150"/>
        <v>1.00050788</v>
      </c>
      <c r="G438" s="14">
        <f ca="1">(TRUNC(PRODUCT($F$12:$F437),16))</f>
        <v>1.19423213724612</v>
      </c>
      <c r="H438" s="14">
        <f t="shared" ca="1" si="151"/>
        <v>1.0933646065081599</v>
      </c>
      <c r="I438" s="14">
        <f t="shared" ca="1" si="152"/>
        <v>1.0922542500000001</v>
      </c>
      <c r="J438" s="13">
        <f t="shared" si="165"/>
        <v>0.05</v>
      </c>
      <c r="K438" s="33">
        <f t="shared" si="153"/>
        <v>44770</v>
      </c>
      <c r="L438" s="2">
        <f t="shared" si="154"/>
        <v>174</v>
      </c>
      <c r="M438" s="17">
        <f t="shared" si="155"/>
        <v>174</v>
      </c>
      <c r="N438" s="12">
        <f t="shared" si="156"/>
        <v>1.0342623289999999</v>
      </c>
      <c r="O438" s="12">
        <f t="shared" ca="1" si="157"/>
        <v>1.129677424</v>
      </c>
      <c r="P438" s="17">
        <f t="shared" si="158"/>
        <v>0</v>
      </c>
      <c r="Q438" s="14">
        <f t="shared" ca="1" si="159"/>
        <v>1945161.36</v>
      </c>
      <c r="R438" s="21">
        <f t="shared" si="163"/>
        <v>0</v>
      </c>
      <c r="S438" s="14">
        <f t="shared" si="160"/>
        <v>0</v>
      </c>
      <c r="T438" s="4" t="str">
        <f t="shared" si="161"/>
        <v>A+J=</v>
      </c>
      <c r="U438" s="33">
        <f t="shared" si="162"/>
        <v>45138</v>
      </c>
      <c r="V438" s="3"/>
      <c r="W438" s="151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3">
        <f t="shared" si="164"/>
        <v>45026</v>
      </c>
      <c r="B439" s="124">
        <f t="shared" ca="1" si="148"/>
        <v>16957050.164999999</v>
      </c>
      <c r="C439" s="7">
        <f t="shared" si="149"/>
        <v>15000000</v>
      </c>
      <c r="D439" s="96">
        <f t="shared" si="166"/>
        <v>45022</v>
      </c>
      <c r="E439" s="94">
        <f ca="1">IF(D439&lt;$B$1,VLOOKUP(D439,[1]DI!$A$4:$B$15000,2,FALSE),0)</f>
        <v>0.13650000000000001</v>
      </c>
      <c r="F439" s="14">
        <f t="shared" ca="1" si="150"/>
        <v>1.00050788</v>
      </c>
      <c r="G439" s="14">
        <f ca="1">(TRUNC(PRODUCT($F$12:$F438),16))</f>
        <v>1.1948386638639801</v>
      </c>
      <c r="H439" s="14">
        <f t="shared" ca="1" si="151"/>
        <v>1.0933646065081599</v>
      </c>
      <c r="I439" s="14">
        <f t="shared" ca="1" si="152"/>
        <v>1.09280898</v>
      </c>
      <c r="J439" s="13">
        <f t="shared" si="165"/>
        <v>0.05</v>
      </c>
      <c r="K439" s="33">
        <f t="shared" si="153"/>
        <v>44770</v>
      </c>
      <c r="L439" s="2">
        <f t="shared" si="154"/>
        <v>175</v>
      </c>
      <c r="M439" s="17">
        <f t="shared" si="155"/>
        <v>175</v>
      </c>
      <c r="N439" s="12">
        <f t="shared" si="156"/>
        <v>1.034462593</v>
      </c>
      <c r="O439" s="12">
        <f t="shared" ca="1" si="157"/>
        <v>1.1304700110000001</v>
      </c>
      <c r="P439" s="17">
        <f t="shared" si="158"/>
        <v>0</v>
      </c>
      <c r="Q439" s="14">
        <f t="shared" ca="1" si="159"/>
        <v>1957050.165</v>
      </c>
      <c r="R439" s="21">
        <f t="shared" si="163"/>
        <v>0</v>
      </c>
      <c r="S439" s="14">
        <f t="shared" si="160"/>
        <v>0</v>
      </c>
      <c r="T439" s="4" t="str">
        <f t="shared" si="161"/>
        <v>A+J=</v>
      </c>
      <c r="U439" s="33">
        <f t="shared" si="162"/>
        <v>45138</v>
      </c>
      <c r="V439" s="3"/>
      <c r="W439" s="151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3">
        <f t="shared" si="164"/>
        <v>45027</v>
      </c>
      <c r="B440" s="124">
        <f t="shared" ca="1" si="148"/>
        <v>16968947.460000001</v>
      </c>
      <c r="C440" s="7">
        <f t="shared" si="149"/>
        <v>15000000</v>
      </c>
      <c r="D440" s="96">
        <f t="shared" si="166"/>
        <v>45026</v>
      </c>
      <c r="E440" s="94">
        <f ca="1">IF(D440&lt;$B$1,VLOOKUP(D440,[1]DI!$A$4:$B$15000,2,FALSE),0)</f>
        <v>0.13650000000000001</v>
      </c>
      <c r="F440" s="14">
        <f t="shared" ca="1" si="150"/>
        <v>1.00050788</v>
      </c>
      <c r="G440" s="14">
        <f ca="1">(TRUNC(PRODUCT($F$12:$F439),16))</f>
        <v>1.1954454985245799</v>
      </c>
      <c r="H440" s="14">
        <f t="shared" ca="1" si="151"/>
        <v>1.0933646065081599</v>
      </c>
      <c r="I440" s="14">
        <f t="shared" ca="1" si="152"/>
        <v>1.093364</v>
      </c>
      <c r="J440" s="13">
        <f t="shared" si="165"/>
        <v>0.05</v>
      </c>
      <c r="K440" s="33">
        <f t="shared" si="153"/>
        <v>44770</v>
      </c>
      <c r="L440" s="2">
        <f t="shared" si="154"/>
        <v>176</v>
      </c>
      <c r="M440" s="17">
        <f t="shared" si="155"/>
        <v>176</v>
      </c>
      <c r="N440" s="12">
        <f t="shared" si="156"/>
        <v>1.034662897</v>
      </c>
      <c r="O440" s="12">
        <f t="shared" ca="1" si="157"/>
        <v>1.1312631639999999</v>
      </c>
      <c r="P440" s="17">
        <f t="shared" si="158"/>
        <v>0</v>
      </c>
      <c r="Q440" s="14">
        <f t="shared" ca="1" si="159"/>
        <v>1968947.46</v>
      </c>
      <c r="R440" s="21">
        <f t="shared" si="163"/>
        <v>0</v>
      </c>
      <c r="S440" s="14">
        <f t="shared" si="160"/>
        <v>0</v>
      </c>
      <c r="T440" s="4" t="str">
        <f t="shared" si="161"/>
        <v>A+J=</v>
      </c>
      <c r="U440" s="33">
        <f t="shared" si="162"/>
        <v>45138</v>
      </c>
      <c r="V440" s="3"/>
      <c r="W440" s="151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3">
        <f t="shared" si="164"/>
        <v>45028</v>
      </c>
      <c r="B441" s="124">
        <f t="shared" ca="1" si="148"/>
        <v>16980853.050000001</v>
      </c>
      <c r="C441" s="7">
        <f t="shared" si="149"/>
        <v>15000000</v>
      </c>
      <c r="D441" s="96">
        <f t="shared" si="166"/>
        <v>45027</v>
      </c>
      <c r="E441" s="94">
        <f ca="1">IF(D441&lt;$B$1,VLOOKUP(D441,[1]DI!$A$4:$B$15000,2,FALSE),0)</f>
        <v>0.13650000000000001</v>
      </c>
      <c r="F441" s="14">
        <f t="shared" ca="1" si="150"/>
        <v>1.00050788</v>
      </c>
      <c r="G441" s="14">
        <f ca="1">(TRUNC(PRODUCT($F$12:$F440),16))</f>
        <v>1.19605264138437</v>
      </c>
      <c r="H441" s="14">
        <f t="shared" ca="1" si="151"/>
        <v>1.0933646065081599</v>
      </c>
      <c r="I441" s="14">
        <f t="shared" ca="1" si="152"/>
        <v>1.0939193</v>
      </c>
      <c r="J441" s="13">
        <f t="shared" si="165"/>
        <v>0.05</v>
      </c>
      <c r="K441" s="33">
        <f t="shared" si="153"/>
        <v>44770</v>
      </c>
      <c r="L441" s="2">
        <f t="shared" si="154"/>
        <v>177</v>
      </c>
      <c r="M441" s="17">
        <f t="shared" si="155"/>
        <v>177</v>
      </c>
      <c r="N441" s="12">
        <f t="shared" si="156"/>
        <v>1.0348632390000001</v>
      </c>
      <c r="O441" s="12">
        <f t="shared" ca="1" si="157"/>
        <v>1.13205687</v>
      </c>
      <c r="P441" s="17">
        <f t="shared" si="158"/>
        <v>0</v>
      </c>
      <c r="Q441" s="14">
        <f t="shared" ca="1" si="159"/>
        <v>1980853.05</v>
      </c>
      <c r="R441" s="21">
        <f t="shared" si="163"/>
        <v>0</v>
      </c>
      <c r="S441" s="14">
        <f t="shared" si="160"/>
        <v>0</v>
      </c>
      <c r="T441" s="4" t="str">
        <f t="shared" si="161"/>
        <v>A+J=</v>
      </c>
      <c r="U441" s="33">
        <f t="shared" si="162"/>
        <v>45138</v>
      </c>
      <c r="V441" s="3"/>
      <c r="W441" s="151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3">
        <f t="shared" si="164"/>
        <v>45029</v>
      </c>
      <c r="B442" s="124">
        <f t="shared" ca="1" si="148"/>
        <v>16992766.965</v>
      </c>
      <c r="C442" s="7">
        <f t="shared" si="149"/>
        <v>15000000</v>
      </c>
      <c r="D442" s="96">
        <f t="shared" si="166"/>
        <v>45028</v>
      </c>
      <c r="E442" s="94">
        <f ca="1">IF(D442&lt;$B$1,VLOOKUP(D442,[1]DI!$A$4:$B$15000,2,FALSE),0)</f>
        <v>0.13650000000000001</v>
      </c>
      <c r="F442" s="14">
        <f t="shared" ca="1" si="150"/>
        <v>1.00050788</v>
      </c>
      <c r="G442" s="14">
        <f ca="1">(TRUNC(PRODUCT($F$12:$F441),16))</f>
        <v>1.19666009259988</v>
      </c>
      <c r="H442" s="14">
        <f t="shared" ca="1" si="151"/>
        <v>1.0933646065081599</v>
      </c>
      <c r="I442" s="14">
        <f t="shared" ca="1" si="152"/>
        <v>1.0944748799999999</v>
      </c>
      <c r="J442" s="13">
        <f t="shared" si="165"/>
        <v>0.05</v>
      </c>
      <c r="K442" s="33">
        <f t="shared" si="153"/>
        <v>44770</v>
      </c>
      <c r="L442" s="2">
        <f t="shared" si="154"/>
        <v>178</v>
      </c>
      <c r="M442" s="17">
        <f t="shared" si="155"/>
        <v>178</v>
      </c>
      <c r="N442" s="12">
        <f t="shared" si="156"/>
        <v>1.0350636200000001</v>
      </c>
      <c r="O442" s="12">
        <f t="shared" ca="1" si="157"/>
        <v>1.132851131</v>
      </c>
      <c r="P442" s="17">
        <f t="shared" si="158"/>
        <v>0</v>
      </c>
      <c r="Q442" s="14">
        <f t="shared" ca="1" si="159"/>
        <v>1992766.9650000001</v>
      </c>
      <c r="R442" s="21">
        <f t="shared" si="163"/>
        <v>0</v>
      </c>
      <c r="S442" s="14">
        <f t="shared" si="160"/>
        <v>0</v>
      </c>
      <c r="T442" s="4" t="str">
        <f t="shared" si="161"/>
        <v>A+J=</v>
      </c>
      <c r="U442" s="33">
        <f t="shared" si="162"/>
        <v>45138</v>
      </c>
      <c r="V442" s="3"/>
      <c r="W442" s="151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3">
        <f t="shared" si="164"/>
        <v>45030</v>
      </c>
      <c r="B443" s="124">
        <f t="shared" ca="1" si="148"/>
        <v>17004689.219999999</v>
      </c>
      <c r="C443" s="7">
        <f t="shared" si="149"/>
        <v>15000000</v>
      </c>
      <c r="D443" s="96">
        <f t="shared" si="166"/>
        <v>45029</v>
      </c>
      <c r="E443" s="94">
        <f ca="1">IF(D443&lt;$B$1,VLOOKUP(D443,[1]DI!$A$4:$B$15000,2,FALSE),0)</f>
        <v>0.13650000000000001</v>
      </c>
      <c r="F443" s="14">
        <f t="shared" ca="1" si="150"/>
        <v>1.00050788</v>
      </c>
      <c r="G443" s="14">
        <f ca="1">(TRUNC(PRODUCT($F$12:$F442),16))</f>
        <v>1.19726785232771</v>
      </c>
      <c r="H443" s="14">
        <f t="shared" ca="1" si="151"/>
        <v>1.0933646065081599</v>
      </c>
      <c r="I443" s="14">
        <f t="shared" ca="1" si="152"/>
        <v>1.0950307399999999</v>
      </c>
      <c r="J443" s="13">
        <f t="shared" si="165"/>
        <v>0.05</v>
      </c>
      <c r="K443" s="33">
        <f t="shared" si="153"/>
        <v>44770</v>
      </c>
      <c r="L443" s="2">
        <f t="shared" si="154"/>
        <v>179</v>
      </c>
      <c r="M443" s="17">
        <f t="shared" si="155"/>
        <v>179</v>
      </c>
      <c r="N443" s="12">
        <f t="shared" si="156"/>
        <v>1.0352640399999999</v>
      </c>
      <c r="O443" s="12">
        <f t="shared" ca="1" si="157"/>
        <v>1.1336459480000001</v>
      </c>
      <c r="P443" s="17">
        <f t="shared" si="158"/>
        <v>0</v>
      </c>
      <c r="Q443" s="14">
        <f t="shared" ca="1" si="159"/>
        <v>2004689.22</v>
      </c>
      <c r="R443" s="21">
        <f t="shared" si="163"/>
        <v>0</v>
      </c>
      <c r="S443" s="14">
        <f t="shared" si="160"/>
        <v>0</v>
      </c>
      <c r="T443" s="4" t="str">
        <f t="shared" si="161"/>
        <v>A+J=</v>
      </c>
      <c r="U443" s="33">
        <f t="shared" si="162"/>
        <v>45138</v>
      </c>
      <c r="V443" s="3"/>
      <c r="W443" s="151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3">
        <f t="shared" si="164"/>
        <v>45033</v>
      </c>
      <c r="B444" s="124">
        <f t="shared" ca="1" si="148"/>
        <v>17016619.800000001</v>
      </c>
      <c r="C444" s="7">
        <f t="shared" si="149"/>
        <v>15000000</v>
      </c>
      <c r="D444" s="96">
        <f t="shared" si="166"/>
        <v>45030</v>
      </c>
      <c r="E444" s="94">
        <f ca="1">IF(D444&lt;$B$1,VLOOKUP(D444,[1]DI!$A$4:$B$15000,2,FALSE),0)</f>
        <v>0.13650000000000001</v>
      </c>
      <c r="F444" s="14">
        <f t="shared" ca="1" si="150"/>
        <v>1.00050788</v>
      </c>
      <c r="G444" s="14">
        <f ca="1">(TRUNC(PRODUCT($F$12:$F443),16))</f>
        <v>1.19787592072455</v>
      </c>
      <c r="H444" s="14">
        <f t="shared" ca="1" si="151"/>
        <v>1.0933646065081599</v>
      </c>
      <c r="I444" s="14">
        <f t="shared" ca="1" si="152"/>
        <v>1.0955868799999999</v>
      </c>
      <c r="J444" s="13">
        <f t="shared" si="165"/>
        <v>0.05</v>
      </c>
      <c r="K444" s="33">
        <f t="shared" si="153"/>
        <v>44770</v>
      </c>
      <c r="L444" s="2">
        <f t="shared" si="154"/>
        <v>180</v>
      </c>
      <c r="M444" s="17">
        <f t="shared" si="155"/>
        <v>180</v>
      </c>
      <c r="N444" s="12">
        <f t="shared" si="156"/>
        <v>1.0354644989999999</v>
      </c>
      <c r="O444" s="12">
        <f t="shared" ca="1" si="157"/>
        <v>1.1344413200000001</v>
      </c>
      <c r="P444" s="17">
        <f t="shared" si="158"/>
        <v>0</v>
      </c>
      <c r="Q444" s="14">
        <f t="shared" ca="1" si="159"/>
        <v>2016619.8</v>
      </c>
      <c r="R444" s="21">
        <f t="shared" si="163"/>
        <v>0</v>
      </c>
      <c r="S444" s="14">
        <f t="shared" si="160"/>
        <v>0</v>
      </c>
      <c r="T444" s="4" t="str">
        <f t="shared" si="161"/>
        <v>A+J=</v>
      </c>
      <c r="U444" s="33">
        <f t="shared" si="162"/>
        <v>45138</v>
      </c>
      <c r="V444" s="3"/>
      <c r="W444" s="151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3">
        <f t="shared" si="164"/>
        <v>45034</v>
      </c>
      <c r="B445" s="124">
        <f t="shared" ca="1" si="148"/>
        <v>17028558.855</v>
      </c>
      <c r="C445" s="7">
        <f t="shared" si="149"/>
        <v>15000000</v>
      </c>
      <c r="D445" s="96">
        <f t="shared" si="166"/>
        <v>45033</v>
      </c>
      <c r="E445" s="94">
        <f ca="1">IF(D445&lt;$B$1,VLOOKUP(D445,[1]DI!$A$4:$B$15000,2,FALSE),0)</f>
        <v>0.13650000000000001</v>
      </c>
      <c r="F445" s="14">
        <f t="shared" ca="1" si="150"/>
        <v>1.00050788</v>
      </c>
      <c r="G445" s="14">
        <f ca="1">(TRUNC(PRODUCT($F$12:$F444),16))</f>
        <v>1.1984842979471699</v>
      </c>
      <c r="H445" s="14">
        <f t="shared" ca="1" si="151"/>
        <v>1.0933646065081599</v>
      </c>
      <c r="I445" s="14">
        <f t="shared" ca="1" si="152"/>
        <v>1.09614331</v>
      </c>
      <c r="J445" s="13">
        <f t="shared" si="165"/>
        <v>0.05</v>
      </c>
      <c r="K445" s="33">
        <f t="shared" si="153"/>
        <v>44770</v>
      </c>
      <c r="L445" s="2">
        <f t="shared" si="154"/>
        <v>181</v>
      </c>
      <c r="M445" s="17">
        <f t="shared" si="155"/>
        <v>181</v>
      </c>
      <c r="N445" s="12">
        <f t="shared" si="156"/>
        <v>1.0356649959999999</v>
      </c>
      <c r="O445" s="12">
        <f t="shared" ca="1" si="157"/>
        <v>1.135237257</v>
      </c>
      <c r="P445" s="17">
        <f t="shared" si="158"/>
        <v>0</v>
      </c>
      <c r="Q445" s="14">
        <f t="shared" ca="1" si="159"/>
        <v>2028558.855</v>
      </c>
      <c r="R445" s="21">
        <f t="shared" si="163"/>
        <v>0</v>
      </c>
      <c r="S445" s="14">
        <f t="shared" si="160"/>
        <v>0</v>
      </c>
      <c r="T445" s="4" t="str">
        <f t="shared" si="161"/>
        <v>A+J=</v>
      </c>
      <c r="U445" s="33">
        <f t="shared" si="162"/>
        <v>45138</v>
      </c>
      <c r="V445" s="3"/>
      <c r="W445" s="151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3">
        <f t="shared" si="164"/>
        <v>45035</v>
      </c>
      <c r="B446" s="124">
        <f t="shared" ca="1" si="148"/>
        <v>17040506.265000001</v>
      </c>
      <c r="C446" s="7">
        <f t="shared" si="149"/>
        <v>15000000</v>
      </c>
      <c r="D446" s="96">
        <f t="shared" si="166"/>
        <v>45034</v>
      </c>
      <c r="E446" s="94">
        <f ca="1">IF(D446&lt;$B$1,VLOOKUP(D446,[1]DI!$A$4:$B$15000,2,FALSE),0)</f>
        <v>0.13650000000000001</v>
      </c>
      <c r="F446" s="14">
        <f t="shared" ca="1" si="150"/>
        <v>1.00050788</v>
      </c>
      <c r="G446" s="14">
        <f ca="1">(TRUNC(PRODUCT($F$12:$F445),16))</f>
        <v>1.1990929841524101</v>
      </c>
      <c r="H446" s="14">
        <f t="shared" ca="1" si="151"/>
        <v>1.0933646065081599</v>
      </c>
      <c r="I446" s="14">
        <f t="shared" ca="1" si="152"/>
        <v>1.0967000200000001</v>
      </c>
      <c r="J446" s="13">
        <f t="shared" si="165"/>
        <v>0.05</v>
      </c>
      <c r="K446" s="33">
        <f t="shared" si="153"/>
        <v>44770</v>
      </c>
      <c r="L446" s="2">
        <f t="shared" si="154"/>
        <v>182</v>
      </c>
      <c r="M446" s="17">
        <f t="shared" si="155"/>
        <v>182</v>
      </c>
      <c r="N446" s="12">
        <f t="shared" si="156"/>
        <v>1.0358655329999999</v>
      </c>
      <c r="O446" s="12">
        <f t="shared" ca="1" si="157"/>
        <v>1.136033751</v>
      </c>
      <c r="P446" s="17">
        <f t="shared" si="158"/>
        <v>0</v>
      </c>
      <c r="Q446" s="14">
        <f t="shared" ca="1" si="159"/>
        <v>2040506.2649999999</v>
      </c>
      <c r="R446" s="21">
        <f t="shared" si="163"/>
        <v>0</v>
      </c>
      <c r="S446" s="14">
        <f t="shared" si="160"/>
        <v>0</v>
      </c>
      <c r="T446" s="4" t="str">
        <f t="shared" si="161"/>
        <v>A+J=</v>
      </c>
      <c r="U446" s="33">
        <f t="shared" si="162"/>
        <v>45138</v>
      </c>
      <c r="V446" s="3"/>
      <c r="W446" s="151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3">
        <f t="shared" si="164"/>
        <v>45036</v>
      </c>
      <c r="B447" s="124">
        <f t="shared" ca="1" si="148"/>
        <v>17052462</v>
      </c>
      <c r="C447" s="7">
        <f t="shared" si="149"/>
        <v>15000000</v>
      </c>
      <c r="D447" s="96">
        <f t="shared" si="166"/>
        <v>45035</v>
      </c>
      <c r="E447" s="94">
        <f ca="1">IF(D447&lt;$B$1,VLOOKUP(D447,[1]DI!$A$4:$B$15000,2,FALSE),0)</f>
        <v>0.13650000000000001</v>
      </c>
      <c r="F447" s="14">
        <f t="shared" ca="1" si="150"/>
        <v>1.00050788</v>
      </c>
      <c r="G447" s="14">
        <f ca="1">(TRUNC(PRODUCT($F$12:$F446),16))</f>
        <v>1.1997019794971999</v>
      </c>
      <c r="H447" s="14">
        <f t="shared" ca="1" si="151"/>
        <v>1.0933646065081599</v>
      </c>
      <c r="I447" s="14">
        <f t="shared" ca="1" si="152"/>
        <v>1.0972570100000001</v>
      </c>
      <c r="J447" s="13">
        <f t="shared" si="165"/>
        <v>0.05</v>
      </c>
      <c r="K447" s="33">
        <f t="shared" si="153"/>
        <v>44770</v>
      </c>
      <c r="L447" s="2">
        <f t="shared" si="154"/>
        <v>183</v>
      </c>
      <c r="M447" s="17">
        <f t="shared" si="155"/>
        <v>183</v>
      </c>
      <c r="N447" s="12">
        <f t="shared" si="156"/>
        <v>1.036066108</v>
      </c>
      <c r="O447" s="12">
        <f t="shared" ca="1" si="157"/>
        <v>1.1368308</v>
      </c>
      <c r="P447" s="17">
        <f t="shared" si="158"/>
        <v>0</v>
      </c>
      <c r="Q447" s="14">
        <f t="shared" ca="1" si="159"/>
        <v>2052462</v>
      </c>
      <c r="R447" s="21">
        <f t="shared" si="163"/>
        <v>0</v>
      </c>
      <c r="S447" s="14">
        <f t="shared" si="160"/>
        <v>0</v>
      </c>
      <c r="T447" s="4" t="str">
        <f t="shared" si="161"/>
        <v>A+J=</v>
      </c>
      <c r="U447" s="33">
        <f t="shared" si="162"/>
        <v>45138</v>
      </c>
      <c r="V447" s="3"/>
      <c r="W447" s="151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3">
        <f t="shared" si="164"/>
        <v>45040</v>
      </c>
      <c r="B448" s="124">
        <f t="shared" ca="1" si="148"/>
        <v>17064426.239999998</v>
      </c>
      <c r="C448" s="7">
        <f t="shared" si="149"/>
        <v>15000000</v>
      </c>
      <c r="D448" s="96">
        <f t="shared" si="166"/>
        <v>45036</v>
      </c>
      <c r="E448" s="94">
        <f ca="1">IF(D448&lt;$B$1,VLOOKUP(D448,[1]DI!$A$4:$B$15000,2,FALSE),0)</f>
        <v>0.13650000000000001</v>
      </c>
      <c r="F448" s="14">
        <f t="shared" ca="1" si="150"/>
        <v>1.00050788</v>
      </c>
      <c r="G448" s="14">
        <f ca="1">(TRUNC(PRODUCT($F$12:$F447),16))</f>
        <v>1.2003112841385499</v>
      </c>
      <c r="H448" s="14">
        <f t="shared" ca="1" si="151"/>
        <v>1.0933646065081599</v>
      </c>
      <c r="I448" s="14">
        <f t="shared" ca="1" si="152"/>
        <v>1.0978142900000001</v>
      </c>
      <c r="J448" s="13">
        <f t="shared" si="165"/>
        <v>0.05</v>
      </c>
      <c r="K448" s="33">
        <f t="shared" si="153"/>
        <v>44770</v>
      </c>
      <c r="L448" s="2">
        <f t="shared" si="154"/>
        <v>184</v>
      </c>
      <c r="M448" s="17">
        <f t="shared" si="155"/>
        <v>184</v>
      </c>
      <c r="N448" s="12">
        <f t="shared" si="156"/>
        <v>1.0362667219999999</v>
      </c>
      <c r="O448" s="12">
        <f t="shared" ca="1" si="157"/>
        <v>1.1376284160000001</v>
      </c>
      <c r="P448" s="17">
        <f t="shared" si="158"/>
        <v>0</v>
      </c>
      <c r="Q448" s="14">
        <f t="shared" ca="1" si="159"/>
        <v>2064426.24</v>
      </c>
      <c r="R448" s="21">
        <f t="shared" si="163"/>
        <v>0</v>
      </c>
      <c r="S448" s="14">
        <f t="shared" si="160"/>
        <v>0</v>
      </c>
      <c r="T448" s="4" t="str">
        <f t="shared" si="161"/>
        <v>A+J=</v>
      </c>
      <c r="U448" s="33">
        <f t="shared" si="162"/>
        <v>45138</v>
      </c>
      <c r="V448" s="3"/>
      <c r="W448" s="151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3">
        <f t="shared" si="164"/>
        <v>45041</v>
      </c>
      <c r="B449" s="124">
        <f t="shared" ca="1" si="148"/>
        <v>17076398.670000002</v>
      </c>
      <c r="C449" s="7">
        <f t="shared" si="149"/>
        <v>15000000</v>
      </c>
      <c r="D449" s="96">
        <f t="shared" si="166"/>
        <v>45040</v>
      </c>
      <c r="E449" s="94">
        <f ca="1">IF(D449&lt;$B$1,VLOOKUP(D449,[1]DI!$A$4:$B$15000,2,FALSE),0)</f>
        <v>0.13650000000000001</v>
      </c>
      <c r="F449" s="14">
        <f t="shared" ca="1" si="150"/>
        <v>1.00050788</v>
      </c>
      <c r="G449" s="14">
        <f ca="1">(TRUNC(PRODUCT($F$12:$F448),16))</f>
        <v>1.20092089823354</v>
      </c>
      <c r="H449" s="14">
        <f t="shared" ca="1" si="151"/>
        <v>1.0933646065081599</v>
      </c>
      <c r="I449" s="14">
        <f t="shared" ca="1" si="152"/>
        <v>1.09837184</v>
      </c>
      <c r="J449" s="13">
        <f t="shared" si="165"/>
        <v>0.05</v>
      </c>
      <c r="K449" s="33">
        <f t="shared" si="153"/>
        <v>44770</v>
      </c>
      <c r="L449" s="2">
        <f t="shared" si="154"/>
        <v>185</v>
      </c>
      <c r="M449" s="17">
        <f t="shared" si="155"/>
        <v>185</v>
      </c>
      <c r="N449" s="12">
        <f t="shared" si="156"/>
        <v>1.036467375</v>
      </c>
      <c r="O449" s="12">
        <f t="shared" ca="1" si="157"/>
        <v>1.138426578</v>
      </c>
      <c r="P449" s="17">
        <f t="shared" si="158"/>
        <v>0</v>
      </c>
      <c r="Q449" s="14">
        <f t="shared" ca="1" si="159"/>
        <v>2076398.67</v>
      </c>
      <c r="R449" s="21">
        <f t="shared" si="163"/>
        <v>0</v>
      </c>
      <c r="S449" s="14">
        <f t="shared" si="160"/>
        <v>0</v>
      </c>
      <c r="T449" s="4" t="str">
        <f t="shared" si="161"/>
        <v>A+J=</v>
      </c>
      <c r="U449" s="33">
        <f t="shared" si="162"/>
        <v>45138</v>
      </c>
      <c r="V449" s="3"/>
      <c r="W449" s="151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3">
        <f t="shared" si="164"/>
        <v>45042</v>
      </c>
      <c r="B450" s="124">
        <f t="shared" ca="1" si="148"/>
        <v>17088379.59</v>
      </c>
      <c r="C450" s="7">
        <f t="shared" si="149"/>
        <v>15000000</v>
      </c>
      <c r="D450" s="96">
        <f t="shared" si="166"/>
        <v>45041</v>
      </c>
      <c r="E450" s="94">
        <f ca="1">IF(D450&lt;$B$1,VLOOKUP(D450,[1]DI!$A$4:$B$15000,2,FALSE),0)</f>
        <v>0.13650000000000001</v>
      </c>
      <c r="F450" s="14">
        <f t="shared" ca="1" si="150"/>
        <v>1.00050788</v>
      </c>
      <c r="G450" s="14">
        <f ca="1">(TRUNC(PRODUCT($F$12:$F449),16))</f>
        <v>1.2015308219393299</v>
      </c>
      <c r="H450" s="14">
        <f t="shared" ca="1" si="151"/>
        <v>1.0933646065081599</v>
      </c>
      <c r="I450" s="14">
        <f t="shared" ca="1" si="152"/>
        <v>1.0989296799999999</v>
      </c>
      <c r="J450" s="13">
        <f t="shared" si="165"/>
        <v>0.05</v>
      </c>
      <c r="K450" s="33">
        <f t="shared" si="153"/>
        <v>44770</v>
      </c>
      <c r="L450" s="2">
        <f t="shared" si="154"/>
        <v>186</v>
      </c>
      <c r="M450" s="17">
        <f t="shared" si="155"/>
        <v>186</v>
      </c>
      <c r="N450" s="12">
        <f t="shared" si="156"/>
        <v>1.0366680660000001</v>
      </c>
      <c r="O450" s="12">
        <f t="shared" ca="1" si="157"/>
        <v>1.1392253059999999</v>
      </c>
      <c r="P450" s="17">
        <f t="shared" si="158"/>
        <v>0</v>
      </c>
      <c r="Q450" s="14">
        <f t="shared" ca="1" si="159"/>
        <v>2088379.59</v>
      </c>
      <c r="R450" s="21">
        <f t="shared" si="163"/>
        <v>0</v>
      </c>
      <c r="S450" s="14">
        <f t="shared" si="160"/>
        <v>0</v>
      </c>
      <c r="T450" s="4" t="str">
        <f t="shared" si="161"/>
        <v>A+J=</v>
      </c>
      <c r="U450" s="33">
        <f t="shared" si="162"/>
        <v>45138</v>
      </c>
      <c r="V450" s="3"/>
      <c r="W450" s="151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3">
        <f t="shared" si="164"/>
        <v>45043</v>
      </c>
      <c r="B451" s="124">
        <f t="shared" ca="1" si="148"/>
        <v>17100369.045000002</v>
      </c>
      <c r="C451" s="7">
        <f t="shared" si="149"/>
        <v>15000000</v>
      </c>
      <c r="D451" s="96">
        <f t="shared" si="166"/>
        <v>45042</v>
      </c>
      <c r="E451" s="94">
        <f ca="1">IF(D451&lt;$B$1,VLOOKUP(D451,[1]DI!$A$4:$B$15000,2,FALSE),0)</f>
        <v>0.13650000000000001</v>
      </c>
      <c r="F451" s="14">
        <f t="shared" ca="1" si="150"/>
        <v>1.00050788</v>
      </c>
      <c r="G451" s="14">
        <f ca="1">(TRUNC(PRODUCT($F$12:$F450),16))</f>
        <v>1.2021410554131799</v>
      </c>
      <c r="H451" s="14">
        <f t="shared" ca="1" si="151"/>
        <v>1.0933646065081599</v>
      </c>
      <c r="I451" s="14">
        <f t="shared" ca="1" si="152"/>
        <v>1.0994878100000001</v>
      </c>
      <c r="J451" s="13">
        <f t="shared" si="165"/>
        <v>0.05</v>
      </c>
      <c r="K451" s="33">
        <f t="shared" si="153"/>
        <v>44770</v>
      </c>
      <c r="L451" s="2">
        <f t="shared" si="154"/>
        <v>187</v>
      </c>
      <c r="M451" s="17">
        <f t="shared" si="155"/>
        <v>187</v>
      </c>
      <c r="N451" s="12">
        <f t="shared" si="156"/>
        <v>1.0368687969999999</v>
      </c>
      <c r="O451" s="12">
        <f t="shared" ca="1" si="157"/>
        <v>1.1400246030000001</v>
      </c>
      <c r="P451" s="17">
        <f t="shared" si="158"/>
        <v>0</v>
      </c>
      <c r="Q451" s="14">
        <f t="shared" ca="1" si="159"/>
        <v>2100369.0449999999</v>
      </c>
      <c r="R451" s="21">
        <f t="shared" si="163"/>
        <v>0</v>
      </c>
      <c r="S451" s="14">
        <f t="shared" si="160"/>
        <v>0</v>
      </c>
      <c r="T451" s="4" t="str">
        <f t="shared" si="161"/>
        <v>A+J=</v>
      </c>
      <c r="U451" s="33">
        <f t="shared" si="162"/>
        <v>45138</v>
      </c>
      <c r="V451" s="3"/>
      <c r="W451" s="151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3">
        <f t="shared" si="164"/>
        <v>45044</v>
      </c>
      <c r="B452" s="124">
        <f t="shared" ca="1" si="148"/>
        <v>17112366.84</v>
      </c>
      <c r="C452" s="7">
        <f t="shared" si="149"/>
        <v>15000000</v>
      </c>
      <c r="D452" s="96">
        <f t="shared" si="166"/>
        <v>45043</v>
      </c>
      <c r="E452" s="94">
        <f ca="1">IF(D452&lt;$B$1,VLOOKUP(D452,[1]DI!$A$4:$B$15000,2,FALSE),0)</f>
        <v>0.13650000000000001</v>
      </c>
      <c r="F452" s="14">
        <f t="shared" ca="1" si="150"/>
        <v>1.00050788</v>
      </c>
      <c r="G452" s="14">
        <f ca="1">(TRUNC(PRODUCT($F$12:$F451),16))</f>
        <v>1.2027515988124</v>
      </c>
      <c r="H452" s="14">
        <f t="shared" ca="1" si="151"/>
        <v>1.0933646065081599</v>
      </c>
      <c r="I452" s="14">
        <f t="shared" ca="1" si="152"/>
        <v>1.1000462200000001</v>
      </c>
      <c r="J452" s="13">
        <f t="shared" si="165"/>
        <v>0.05</v>
      </c>
      <c r="K452" s="33">
        <f t="shared" si="153"/>
        <v>44770</v>
      </c>
      <c r="L452" s="2">
        <f t="shared" si="154"/>
        <v>188</v>
      </c>
      <c r="M452" s="17">
        <f t="shared" si="155"/>
        <v>188</v>
      </c>
      <c r="N452" s="12">
        <f t="shared" si="156"/>
        <v>1.037069566</v>
      </c>
      <c r="O452" s="12">
        <f t="shared" ca="1" si="157"/>
        <v>1.140824456</v>
      </c>
      <c r="P452" s="17">
        <f t="shared" si="158"/>
        <v>0</v>
      </c>
      <c r="Q452" s="14">
        <f t="shared" ca="1" si="159"/>
        <v>2112366.84</v>
      </c>
      <c r="R452" s="21">
        <f t="shared" si="163"/>
        <v>0</v>
      </c>
      <c r="S452" s="14">
        <f t="shared" si="160"/>
        <v>0</v>
      </c>
      <c r="T452" s="4" t="str">
        <f t="shared" si="161"/>
        <v>A+J=</v>
      </c>
      <c r="U452" s="33">
        <f t="shared" si="162"/>
        <v>45138</v>
      </c>
      <c r="V452" s="3"/>
      <c r="W452" s="151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3">
        <f t="shared" si="164"/>
        <v>45048</v>
      </c>
      <c r="B453" s="124">
        <f t="shared" ca="1" si="148"/>
        <v>17124373.02</v>
      </c>
      <c r="C453" s="7">
        <f t="shared" si="149"/>
        <v>15000000</v>
      </c>
      <c r="D453" s="96">
        <f t="shared" si="166"/>
        <v>45044</v>
      </c>
      <c r="E453" s="94">
        <f ca="1">IF(D453&lt;$B$1,VLOOKUP(D453,[1]DI!$A$4:$B$15000,2,FALSE),0)</f>
        <v>0.13650000000000001</v>
      </c>
      <c r="F453" s="14">
        <f t="shared" ca="1" si="150"/>
        <v>1.00050788</v>
      </c>
      <c r="G453" s="14">
        <f ca="1">(TRUNC(PRODUCT($F$12:$F452),16))</f>
        <v>1.20336245229441</v>
      </c>
      <c r="H453" s="14">
        <f t="shared" ca="1" si="151"/>
        <v>1.0933646065081599</v>
      </c>
      <c r="I453" s="14">
        <f t="shared" ca="1" si="152"/>
        <v>1.1006049099999999</v>
      </c>
      <c r="J453" s="13">
        <f t="shared" si="165"/>
        <v>0.05</v>
      </c>
      <c r="K453" s="33">
        <f t="shared" si="153"/>
        <v>44770</v>
      </c>
      <c r="L453" s="2">
        <f t="shared" si="154"/>
        <v>189</v>
      </c>
      <c r="M453" s="17">
        <f t="shared" si="155"/>
        <v>189</v>
      </c>
      <c r="N453" s="12">
        <f t="shared" si="156"/>
        <v>1.0372703750000001</v>
      </c>
      <c r="O453" s="12">
        <f t="shared" ca="1" si="157"/>
        <v>1.1416248680000001</v>
      </c>
      <c r="P453" s="17">
        <f t="shared" si="158"/>
        <v>0</v>
      </c>
      <c r="Q453" s="14">
        <f t="shared" ca="1" si="159"/>
        <v>2124373.02</v>
      </c>
      <c r="R453" s="21">
        <f t="shared" si="163"/>
        <v>0</v>
      </c>
      <c r="S453" s="14">
        <f t="shared" si="160"/>
        <v>0</v>
      </c>
      <c r="T453" s="4" t="str">
        <f t="shared" si="161"/>
        <v>A+J=</v>
      </c>
      <c r="U453" s="33">
        <f t="shared" si="162"/>
        <v>45138</v>
      </c>
      <c r="V453" s="3"/>
      <c r="W453" s="151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3">
        <f t="shared" si="164"/>
        <v>45049</v>
      </c>
      <c r="B454" s="124">
        <f t="shared" ca="1" si="148"/>
        <v>17136387.539999999</v>
      </c>
      <c r="C454" s="7">
        <f t="shared" si="149"/>
        <v>15000000</v>
      </c>
      <c r="D454" s="96">
        <f t="shared" si="166"/>
        <v>45048</v>
      </c>
      <c r="E454" s="94">
        <f ca="1">IF(D454&lt;$B$1,VLOOKUP(D454,[1]DI!$A$4:$B$15000,2,FALSE),0)</f>
        <v>0.13650000000000001</v>
      </c>
      <c r="F454" s="14">
        <f t="shared" ca="1" si="150"/>
        <v>1.00050788</v>
      </c>
      <c r="G454" s="14">
        <f ca="1">(TRUNC(PRODUCT($F$12:$F453),16))</f>
        <v>1.2039736160166801</v>
      </c>
      <c r="H454" s="14">
        <f t="shared" ca="1" si="151"/>
        <v>1.0933646065081599</v>
      </c>
      <c r="I454" s="14">
        <f t="shared" ca="1" si="152"/>
        <v>1.1011638800000001</v>
      </c>
      <c r="J454" s="13">
        <f t="shared" si="165"/>
        <v>0.05</v>
      </c>
      <c r="K454" s="33">
        <f t="shared" si="153"/>
        <v>44770</v>
      </c>
      <c r="L454" s="2">
        <f t="shared" si="154"/>
        <v>190</v>
      </c>
      <c r="M454" s="17">
        <f t="shared" si="155"/>
        <v>190</v>
      </c>
      <c r="N454" s="12">
        <f t="shared" si="156"/>
        <v>1.037471222</v>
      </c>
      <c r="O454" s="12">
        <f t="shared" ca="1" si="157"/>
        <v>1.1424258359999999</v>
      </c>
      <c r="P454" s="17">
        <f t="shared" si="158"/>
        <v>0</v>
      </c>
      <c r="Q454" s="14">
        <f t="shared" ca="1" si="159"/>
        <v>2136387.54</v>
      </c>
      <c r="R454" s="21">
        <f t="shared" si="163"/>
        <v>0</v>
      </c>
      <c r="S454" s="14">
        <f t="shared" si="160"/>
        <v>0</v>
      </c>
      <c r="T454" s="4" t="str">
        <f t="shared" si="161"/>
        <v>A+J=</v>
      </c>
      <c r="U454" s="33">
        <f t="shared" si="162"/>
        <v>45138</v>
      </c>
      <c r="V454" s="3"/>
      <c r="W454" s="151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3">
        <f t="shared" si="164"/>
        <v>45050</v>
      </c>
      <c r="B455" s="124">
        <f t="shared" ca="1" si="148"/>
        <v>17148410.594999999</v>
      </c>
      <c r="C455" s="7">
        <f t="shared" si="149"/>
        <v>15000000</v>
      </c>
      <c r="D455" s="96">
        <f t="shared" si="166"/>
        <v>45049</v>
      </c>
      <c r="E455" s="94">
        <f ca="1">IF(D455&lt;$B$1,VLOOKUP(D455,[1]DI!$A$4:$B$15000,2,FALSE),0)</f>
        <v>0.13650000000000001</v>
      </c>
      <c r="F455" s="14">
        <f t="shared" ca="1" si="150"/>
        <v>1.00050788</v>
      </c>
      <c r="G455" s="14">
        <f ca="1">(TRUNC(PRODUCT($F$12:$F454),16))</f>
        <v>1.2045850901367801</v>
      </c>
      <c r="H455" s="14">
        <f t="shared" ca="1" si="151"/>
        <v>1.0933646065081599</v>
      </c>
      <c r="I455" s="14">
        <f t="shared" ca="1" si="152"/>
        <v>1.10172314</v>
      </c>
      <c r="J455" s="13">
        <f t="shared" si="165"/>
        <v>0.05</v>
      </c>
      <c r="K455" s="33">
        <f t="shared" si="153"/>
        <v>44770</v>
      </c>
      <c r="L455" s="2">
        <f t="shared" si="154"/>
        <v>191</v>
      </c>
      <c r="M455" s="17">
        <f t="shared" si="155"/>
        <v>191</v>
      </c>
      <c r="N455" s="12">
        <f t="shared" si="156"/>
        <v>1.037672108</v>
      </c>
      <c r="O455" s="12">
        <f t="shared" ca="1" si="157"/>
        <v>1.143227373</v>
      </c>
      <c r="P455" s="17">
        <f t="shared" si="158"/>
        <v>0</v>
      </c>
      <c r="Q455" s="14">
        <f t="shared" ca="1" si="159"/>
        <v>2148410.5950000002</v>
      </c>
      <c r="R455" s="21">
        <f t="shared" si="163"/>
        <v>0</v>
      </c>
      <c r="S455" s="14">
        <f t="shared" si="160"/>
        <v>0</v>
      </c>
      <c r="T455" s="4" t="str">
        <f t="shared" si="161"/>
        <v>A+J=</v>
      </c>
      <c r="U455" s="33">
        <f t="shared" si="162"/>
        <v>45138</v>
      </c>
      <c r="V455" s="3"/>
      <c r="W455" s="151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3">
        <f t="shared" si="164"/>
        <v>45051</v>
      </c>
      <c r="B456" s="124">
        <f t="shared" ca="1" si="148"/>
        <v>17160442.184999999</v>
      </c>
      <c r="C456" s="7">
        <f t="shared" si="149"/>
        <v>15000000</v>
      </c>
      <c r="D456" s="96">
        <f t="shared" si="166"/>
        <v>45050</v>
      </c>
      <c r="E456" s="94">
        <f ca="1">IF(D456&lt;$B$1,VLOOKUP(D456,[1]DI!$A$4:$B$15000,2,FALSE),0)</f>
        <v>0.13650000000000001</v>
      </c>
      <c r="F456" s="14">
        <f t="shared" ca="1" si="150"/>
        <v>1.00050788</v>
      </c>
      <c r="G456" s="14">
        <f ca="1">(TRUNC(PRODUCT($F$12:$F455),16))</f>
        <v>1.20519687481236</v>
      </c>
      <c r="H456" s="14">
        <f t="shared" ca="1" si="151"/>
        <v>1.0933646065081599</v>
      </c>
      <c r="I456" s="14">
        <f t="shared" ca="1" si="152"/>
        <v>1.10228269</v>
      </c>
      <c r="J456" s="13">
        <f t="shared" si="165"/>
        <v>0.05</v>
      </c>
      <c r="K456" s="33">
        <f t="shared" si="153"/>
        <v>44770</v>
      </c>
      <c r="L456" s="2">
        <f t="shared" si="154"/>
        <v>192</v>
      </c>
      <c r="M456" s="17">
        <f t="shared" si="155"/>
        <v>192</v>
      </c>
      <c r="N456" s="12">
        <f t="shared" si="156"/>
        <v>1.0378730329999999</v>
      </c>
      <c r="O456" s="12">
        <f t="shared" ca="1" si="157"/>
        <v>1.1440294790000001</v>
      </c>
      <c r="P456" s="17">
        <f t="shared" si="158"/>
        <v>0</v>
      </c>
      <c r="Q456" s="14">
        <f t="shared" ca="1" si="159"/>
        <v>2160442.1850000001</v>
      </c>
      <c r="R456" s="21">
        <f t="shared" si="163"/>
        <v>0</v>
      </c>
      <c r="S456" s="14">
        <f t="shared" si="160"/>
        <v>0</v>
      </c>
      <c r="T456" s="4" t="str">
        <f t="shared" si="161"/>
        <v>A+J=</v>
      </c>
      <c r="U456" s="33">
        <f t="shared" si="162"/>
        <v>45138</v>
      </c>
      <c r="V456" s="3"/>
      <c r="W456" s="151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3">
        <f t="shared" si="164"/>
        <v>45054</v>
      </c>
      <c r="B457" s="124">
        <f t="shared" ca="1" si="148"/>
        <v>17172481.98</v>
      </c>
      <c r="C457" s="7">
        <f t="shared" si="149"/>
        <v>15000000</v>
      </c>
      <c r="D457" s="96">
        <f t="shared" si="166"/>
        <v>45051</v>
      </c>
      <c r="E457" s="94">
        <f ca="1">IF(D457&lt;$B$1,VLOOKUP(D457,[1]DI!$A$4:$B$15000,2,FALSE),0)</f>
        <v>0.13650000000000001</v>
      </c>
      <c r="F457" s="14">
        <f t="shared" ca="1" si="150"/>
        <v>1.00050788</v>
      </c>
      <c r="G457" s="14">
        <f ca="1">(TRUNC(PRODUCT($F$12:$F456),16))</f>
        <v>1.2058089702011401</v>
      </c>
      <c r="H457" s="14">
        <f t="shared" ca="1" si="151"/>
        <v>1.0933646065081599</v>
      </c>
      <c r="I457" s="14">
        <f t="shared" ca="1" si="152"/>
        <v>1.1028425100000001</v>
      </c>
      <c r="J457" s="13">
        <f t="shared" si="165"/>
        <v>0.05</v>
      </c>
      <c r="K457" s="33">
        <f t="shared" si="153"/>
        <v>44770</v>
      </c>
      <c r="L457" s="2">
        <f t="shared" si="154"/>
        <v>193</v>
      </c>
      <c r="M457" s="17">
        <f t="shared" si="155"/>
        <v>193</v>
      </c>
      <c r="N457" s="12">
        <f t="shared" si="156"/>
        <v>1.0380739969999999</v>
      </c>
      <c r="O457" s="12">
        <f t="shared" ca="1" si="157"/>
        <v>1.1448321319999999</v>
      </c>
      <c r="P457" s="17">
        <f t="shared" si="158"/>
        <v>0</v>
      </c>
      <c r="Q457" s="14">
        <f t="shared" ca="1" si="159"/>
        <v>2172481.98</v>
      </c>
      <c r="R457" s="21">
        <f t="shared" si="163"/>
        <v>0</v>
      </c>
      <c r="S457" s="14">
        <f t="shared" si="160"/>
        <v>0</v>
      </c>
      <c r="T457" s="4" t="str">
        <f t="shared" si="161"/>
        <v>A+J=</v>
      </c>
      <c r="U457" s="33">
        <f t="shared" si="162"/>
        <v>45138</v>
      </c>
      <c r="V457" s="3"/>
      <c r="W457" s="151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3">
        <f t="shared" si="164"/>
        <v>45055</v>
      </c>
      <c r="B458" s="124">
        <f t="shared" ca="1" si="148"/>
        <v>17184530.324999999</v>
      </c>
      <c r="C458" s="7">
        <f t="shared" si="149"/>
        <v>15000000</v>
      </c>
      <c r="D458" s="96">
        <f t="shared" si="166"/>
        <v>45054</v>
      </c>
      <c r="E458" s="94">
        <f ca="1">IF(D458&lt;$B$1,VLOOKUP(D458,[1]DI!$A$4:$B$15000,2,FALSE),0)</f>
        <v>0.13650000000000001</v>
      </c>
      <c r="F458" s="14">
        <f t="shared" ca="1" si="150"/>
        <v>1.00050788</v>
      </c>
      <c r="G458" s="14">
        <f ca="1">(TRUNC(PRODUCT($F$12:$F457),16))</f>
        <v>1.20642137646092</v>
      </c>
      <c r="H458" s="14">
        <f t="shared" ca="1" si="151"/>
        <v>1.0933646065081599</v>
      </c>
      <c r="I458" s="14">
        <f t="shared" ca="1" si="152"/>
        <v>1.10340262</v>
      </c>
      <c r="J458" s="13">
        <f t="shared" si="165"/>
        <v>0.05</v>
      </c>
      <c r="K458" s="33">
        <f t="shared" si="153"/>
        <v>44770</v>
      </c>
      <c r="L458" s="2">
        <f t="shared" si="154"/>
        <v>194</v>
      </c>
      <c r="M458" s="17">
        <f t="shared" si="155"/>
        <v>194</v>
      </c>
      <c r="N458" s="12">
        <f t="shared" si="156"/>
        <v>1.0382750000000001</v>
      </c>
      <c r="O458" s="12">
        <f t="shared" ca="1" si="157"/>
        <v>1.145635355</v>
      </c>
      <c r="P458" s="17">
        <f t="shared" si="158"/>
        <v>0</v>
      </c>
      <c r="Q458" s="14">
        <f t="shared" ca="1" si="159"/>
        <v>2184530.3250000002</v>
      </c>
      <c r="R458" s="21">
        <f t="shared" si="163"/>
        <v>0</v>
      </c>
      <c r="S458" s="14">
        <f t="shared" si="160"/>
        <v>0</v>
      </c>
      <c r="T458" s="4" t="str">
        <f t="shared" si="161"/>
        <v>A+J=</v>
      </c>
      <c r="U458" s="33">
        <f t="shared" si="162"/>
        <v>45138</v>
      </c>
      <c r="V458" s="3"/>
      <c r="W458" s="151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3">
        <f t="shared" si="164"/>
        <v>45056</v>
      </c>
      <c r="B459" s="124">
        <f t="shared" ref="B459:B516" ca="1" si="167">IF(A459&lt;=TODAY(),C459+Q459,IF(AND(A459&gt;TODAY(),A459&lt;=$B$1),IF(VLOOKUP(TODAY(),$A$10:$E$5000,4,FALSE)=0,"n.d",C459+Q459),"n.d"))</f>
        <v>17196587.190000001</v>
      </c>
      <c r="C459" s="7">
        <f t="shared" ref="C459:C516" si="168">(C458-S458)</f>
        <v>15000000</v>
      </c>
      <c r="D459" s="96">
        <f t="shared" si="166"/>
        <v>45055</v>
      </c>
      <c r="E459" s="94">
        <f ca="1">IF(D459&lt;$B$1,VLOOKUP(D459,[1]DI!$A$4:$B$15000,2,FALSE),0)</f>
        <v>0.13650000000000001</v>
      </c>
      <c r="F459" s="14">
        <f t="shared" ref="F459:F516" ca="1" si="169">ROUND(((1+E459)^(1/252)),8)</f>
        <v>1.00050788</v>
      </c>
      <c r="G459" s="14">
        <f ca="1">(TRUNC(PRODUCT($F$12:$F458),16))</f>
        <v>1.2070340937496</v>
      </c>
      <c r="H459" s="14">
        <f t="shared" ref="H459:H516" ca="1" si="170">IF(P458&gt;0,G458,H458)</f>
        <v>1.0933646065081599</v>
      </c>
      <c r="I459" s="14">
        <f t="shared" ref="I459:I516" ca="1" si="171">ROUND(G459/H459,8)</f>
        <v>1.1039630199999999</v>
      </c>
      <c r="J459" s="13">
        <f t="shared" si="165"/>
        <v>0.05</v>
      </c>
      <c r="K459" s="33">
        <f t="shared" ref="K459:K516" si="172">IF(P458&gt;0,VLOOKUP(P458,W$12:AG$150,2),K458)</f>
        <v>44770</v>
      </c>
      <c r="L459" s="2">
        <f t="shared" ref="L459:L516" si="173">IF(A459&gt;K459,IF(NETWORKDAYS(K459,A459,$W$160:$W$544)-1=0,1,NETWORKDAYS(K459,A459,$W$160:$W$544)-1),0)</f>
        <v>195</v>
      </c>
      <c r="M459" s="17">
        <f t="shared" ref="M459:M516" si="174">IF(AND(L459=1,L458=1),1,IF(L459&gt;0,IF(L459=L458,L459+1,L459),0))</f>
        <v>195</v>
      </c>
      <c r="N459" s="12">
        <f t="shared" ref="N459:N516" si="175">ROUND((J459+1)^(M459/252),9)</f>
        <v>1.038476041</v>
      </c>
      <c r="O459" s="12">
        <f t="shared" ref="O459:O516" ca="1" si="176">ROUND(I459*N459,9)</f>
        <v>1.1464391460000001</v>
      </c>
      <c r="P459" s="17">
        <f t="shared" ref="P459:P516" si="177">IF(VLOOKUP(A459,X$12:AE$150,8)=VLOOKUP(A458,X$12:AE$150,8),0,VLOOKUP(A459,X$12:AE$150,8))</f>
        <v>0</v>
      </c>
      <c r="Q459" s="14">
        <f t="shared" ref="Q459:Q516" ca="1" si="178">TRUNC(((O459-1)*C459),8)</f>
        <v>2196587.19</v>
      </c>
      <c r="R459" s="21">
        <f t="shared" si="163"/>
        <v>0</v>
      </c>
      <c r="S459" s="14">
        <f t="shared" ref="S459:S516" si="179">IF(R459&gt;0,TRUNC(R459*C459,8),0)</f>
        <v>0</v>
      </c>
      <c r="T459" s="4" t="str">
        <f t="shared" ref="T459:T516" si="180">IF(P458&gt;0,VLOOKUP(P458,W$12:AG$150,10),T458)</f>
        <v>A+J=</v>
      </c>
      <c r="U459" s="33">
        <f t="shared" ref="U459:U516" si="181">IF(P458&gt;0,VLOOKUP(P458,W$12:AG$150,11),U458)</f>
        <v>45138</v>
      </c>
      <c r="V459" s="3"/>
      <c r="W459" s="151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3">
        <f t="shared" si="164"/>
        <v>45057</v>
      </c>
      <c r="B460" s="124">
        <f t="shared" ca="1" si="167"/>
        <v>17208652.469999999</v>
      </c>
      <c r="C460" s="7">
        <f t="shared" si="168"/>
        <v>15000000</v>
      </c>
      <c r="D460" s="96">
        <f t="shared" si="166"/>
        <v>45056</v>
      </c>
      <c r="E460" s="94">
        <f ca="1">IF(D460&lt;$B$1,VLOOKUP(D460,[1]DI!$A$4:$B$15000,2,FALSE),0)</f>
        <v>0.13650000000000001</v>
      </c>
      <c r="F460" s="14">
        <f t="shared" ca="1" si="169"/>
        <v>1.00050788</v>
      </c>
      <c r="G460" s="14">
        <f ca="1">(TRUNC(PRODUCT($F$12:$F459),16))</f>
        <v>1.2076471222251299</v>
      </c>
      <c r="H460" s="14">
        <f t="shared" ca="1" si="170"/>
        <v>1.0933646065081599</v>
      </c>
      <c r="I460" s="14">
        <f t="shared" ca="1" si="171"/>
        <v>1.1045237000000001</v>
      </c>
      <c r="J460" s="13">
        <f t="shared" si="165"/>
        <v>0.05</v>
      </c>
      <c r="K460" s="33">
        <f t="shared" si="172"/>
        <v>44770</v>
      </c>
      <c r="L460" s="2">
        <f t="shared" si="173"/>
        <v>196</v>
      </c>
      <c r="M460" s="17">
        <f t="shared" si="174"/>
        <v>196</v>
      </c>
      <c r="N460" s="12">
        <f t="shared" si="175"/>
        <v>1.038677122</v>
      </c>
      <c r="O460" s="12">
        <f t="shared" ca="1" si="176"/>
        <v>1.1472434979999999</v>
      </c>
      <c r="P460" s="17">
        <f t="shared" si="177"/>
        <v>0</v>
      </c>
      <c r="Q460" s="14">
        <f t="shared" ca="1" si="178"/>
        <v>2208652.4700000002</v>
      </c>
      <c r="R460" s="21">
        <f t="shared" ref="R460:R516" si="182">IF($P460&gt;0,VLOOKUP($P460,$W$12:$AC$150,7),0)</f>
        <v>0</v>
      </c>
      <c r="S460" s="14">
        <f t="shared" si="179"/>
        <v>0</v>
      </c>
      <c r="T460" s="4" t="str">
        <f t="shared" si="180"/>
        <v>A+J=</v>
      </c>
      <c r="U460" s="33">
        <f t="shared" si="181"/>
        <v>45138</v>
      </c>
      <c r="V460" s="3"/>
      <c r="W460" s="151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3">
        <f t="shared" ref="A461:A516" si="183">WORKDAY($A460,1,$W$166:$W$544)</f>
        <v>45058</v>
      </c>
      <c r="B461" s="124">
        <f t="shared" ca="1" si="167"/>
        <v>17220726.285</v>
      </c>
      <c r="C461" s="7">
        <f t="shared" si="168"/>
        <v>15000000</v>
      </c>
      <c r="D461" s="96">
        <f t="shared" si="166"/>
        <v>45057</v>
      </c>
      <c r="E461" s="94">
        <f ca="1">IF(D461&lt;$B$1,VLOOKUP(D461,[1]DI!$A$4:$B$15000,2,FALSE),0)</f>
        <v>0.13650000000000001</v>
      </c>
      <c r="F461" s="14">
        <f t="shared" ca="1" si="169"/>
        <v>1.00050788</v>
      </c>
      <c r="G461" s="14">
        <f ca="1">(TRUNC(PRODUCT($F$12:$F460),16))</f>
        <v>1.2082604620455699</v>
      </c>
      <c r="H461" s="14">
        <f t="shared" ca="1" si="170"/>
        <v>1.0933646065081599</v>
      </c>
      <c r="I461" s="14">
        <f t="shared" ca="1" si="171"/>
        <v>1.1050846700000001</v>
      </c>
      <c r="J461" s="13">
        <f t="shared" ref="J461:J516" si="184">J460</f>
        <v>0.05</v>
      </c>
      <c r="K461" s="33">
        <f t="shared" si="172"/>
        <v>44770</v>
      </c>
      <c r="L461" s="2">
        <f t="shared" si="173"/>
        <v>197</v>
      </c>
      <c r="M461" s="17">
        <f t="shared" si="174"/>
        <v>197</v>
      </c>
      <c r="N461" s="12">
        <f t="shared" si="175"/>
        <v>1.038878242</v>
      </c>
      <c r="O461" s="12">
        <f t="shared" ca="1" si="176"/>
        <v>1.148048419</v>
      </c>
      <c r="P461" s="17">
        <f t="shared" si="177"/>
        <v>0</v>
      </c>
      <c r="Q461" s="14">
        <f t="shared" ca="1" si="178"/>
        <v>2220726.2850000001</v>
      </c>
      <c r="R461" s="21">
        <f t="shared" si="182"/>
        <v>0</v>
      </c>
      <c r="S461" s="14">
        <f t="shared" si="179"/>
        <v>0</v>
      </c>
      <c r="T461" s="4" t="str">
        <f t="shared" si="180"/>
        <v>A+J=</v>
      </c>
      <c r="U461" s="33">
        <f t="shared" si="181"/>
        <v>45138</v>
      </c>
      <c r="V461" s="3"/>
      <c r="W461" s="151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3">
        <f t="shared" si="183"/>
        <v>45061</v>
      </c>
      <c r="B462" s="124">
        <f t="shared" ca="1" si="167"/>
        <v>17232808.484999999</v>
      </c>
      <c r="C462" s="7">
        <f t="shared" si="168"/>
        <v>15000000</v>
      </c>
      <c r="D462" s="96">
        <f t="shared" si="166"/>
        <v>45058</v>
      </c>
      <c r="E462" s="94">
        <f ca="1">IF(D462&lt;$B$1,VLOOKUP(D462,[1]DI!$A$4:$B$15000,2,FALSE),0)</f>
        <v>0.13650000000000001</v>
      </c>
      <c r="F462" s="14">
        <f t="shared" ca="1" si="169"/>
        <v>1.00050788</v>
      </c>
      <c r="G462" s="14">
        <f ca="1">(TRUNC(PRODUCT($F$12:$F461),16))</f>
        <v>1.2088741133690299</v>
      </c>
      <c r="H462" s="14">
        <f t="shared" ca="1" si="170"/>
        <v>1.0933646065081599</v>
      </c>
      <c r="I462" s="14">
        <f t="shared" ca="1" si="171"/>
        <v>1.1056459199999999</v>
      </c>
      <c r="J462" s="13">
        <f t="shared" si="184"/>
        <v>0.05</v>
      </c>
      <c r="K462" s="33">
        <f t="shared" si="172"/>
        <v>44770</v>
      </c>
      <c r="L462" s="2">
        <f t="shared" si="173"/>
        <v>198</v>
      </c>
      <c r="M462" s="17">
        <f t="shared" si="174"/>
        <v>198</v>
      </c>
      <c r="N462" s="12">
        <f t="shared" si="175"/>
        <v>1.0390794000000001</v>
      </c>
      <c r="O462" s="12">
        <f t="shared" ca="1" si="176"/>
        <v>1.1488538989999999</v>
      </c>
      <c r="P462" s="17">
        <f t="shared" si="177"/>
        <v>0</v>
      </c>
      <c r="Q462" s="14">
        <f t="shared" ca="1" si="178"/>
        <v>2232808.4849999999</v>
      </c>
      <c r="R462" s="21">
        <f t="shared" si="182"/>
        <v>0</v>
      </c>
      <c r="S462" s="14">
        <f t="shared" si="179"/>
        <v>0</v>
      </c>
      <c r="T462" s="4" t="str">
        <f t="shared" si="180"/>
        <v>A+J=</v>
      </c>
      <c r="U462" s="33">
        <f t="shared" si="181"/>
        <v>45138</v>
      </c>
      <c r="V462" s="3"/>
      <c r="W462" s="151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3">
        <f t="shared" si="183"/>
        <v>45062</v>
      </c>
      <c r="B463" s="124">
        <f t="shared" ca="1" si="167"/>
        <v>17244899.100000001</v>
      </c>
      <c r="C463" s="7">
        <f t="shared" si="168"/>
        <v>15000000</v>
      </c>
      <c r="D463" s="96">
        <f t="shared" ref="D463:D516" si="185">WORKDAY($A463,-1,$W$160:$W$544)</f>
        <v>45061</v>
      </c>
      <c r="E463" s="94">
        <f ca="1">IF(D463&lt;$B$1,VLOOKUP(D463,[1]DI!$A$4:$B$15000,2,FALSE),0)</f>
        <v>0.13650000000000001</v>
      </c>
      <c r="F463" s="14">
        <f t="shared" ca="1" si="169"/>
        <v>1.00050788</v>
      </c>
      <c r="G463" s="14">
        <f ca="1">(TRUNC(PRODUCT($F$12:$F462),16))</f>
        <v>1.2094880763537299</v>
      </c>
      <c r="H463" s="14">
        <f t="shared" ca="1" si="170"/>
        <v>1.0933646065081599</v>
      </c>
      <c r="I463" s="14">
        <f t="shared" ca="1" si="171"/>
        <v>1.1062074500000001</v>
      </c>
      <c r="J463" s="13">
        <f t="shared" si="184"/>
        <v>0.05</v>
      </c>
      <c r="K463" s="33">
        <f t="shared" si="172"/>
        <v>44770</v>
      </c>
      <c r="L463" s="2">
        <f t="shared" si="173"/>
        <v>199</v>
      </c>
      <c r="M463" s="17">
        <f t="shared" si="174"/>
        <v>199</v>
      </c>
      <c r="N463" s="12">
        <f t="shared" si="175"/>
        <v>1.0392805979999999</v>
      </c>
      <c r="O463" s="12">
        <f t="shared" ca="1" si="176"/>
        <v>1.14965994</v>
      </c>
      <c r="P463" s="17">
        <f t="shared" si="177"/>
        <v>0</v>
      </c>
      <c r="Q463" s="14">
        <f t="shared" ca="1" si="178"/>
        <v>2244899.1</v>
      </c>
      <c r="R463" s="21">
        <f t="shared" si="182"/>
        <v>0</v>
      </c>
      <c r="S463" s="14">
        <f t="shared" si="179"/>
        <v>0</v>
      </c>
      <c r="T463" s="4" t="str">
        <f t="shared" si="180"/>
        <v>A+J=</v>
      </c>
      <c r="U463" s="33">
        <f t="shared" si="181"/>
        <v>45138</v>
      </c>
      <c r="V463" s="3"/>
      <c r="W463" s="151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3">
        <f t="shared" si="183"/>
        <v>45063</v>
      </c>
      <c r="B464" s="124">
        <f t="shared" ca="1" si="167"/>
        <v>17256998.265000001</v>
      </c>
      <c r="C464" s="7">
        <f t="shared" si="168"/>
        <v>15000000</v>
      </c>
      <c r="D464" s="96">
        <f t="shared" si="185"/>
        <v>45062</v>
      </c>
      <c r="E464" s="94">
        <f ca="1">IF(D464&lt;$B$1,VLOOKUP(D464,[1]DI!$A$4:$B$15000,2,FALSE),0)</f>
        <v>0.13650000000000001</v>
      </c>
      <c r="F464" s="14">
        <f t="shared" ca="1" si="169"/>
        <v>1.00050788</v>
      </c>
      <c r="G464" s="14">
        <f ca="1">(TRUNC(PRODUCT($F$12:$F463),16))</f>
        <v>1.2101023511579501</v>
      </c>
      <c r="H464" s="14">
        <f t="shared" ca="1" si="170"/>
        <v>1.0933646065081599</v>
      </c>
      <c r="I464" s="14">
        <f t="shared" ca="1" si="171"/>
        <v>1.10676927</v>
      </c>
      <c r="J464" s="13">
        <f t="shared" si="184"/>
        <v>0.05</v>
      </c>
      <c r="K464" s="33">
        <f t="shared" si="172"/>
        <v>44770</v>
      </c>
      <c r="L464" s="2">
        <f t="shared" si="173"/>
        <v>200</v>
      </c>
      <c r="M464" s="17">
        <f t="shared" si="174"/>
        <v>200</v>
      </c>
      <c r="N464" s="12">
        <f t="shared" si="175"/>
        <v>1.039481834</v>
      </c>
      <c r="O464" s="12">
        <f t="shared" ca="1" si="176"/>
        <v>1.1504665510000001</v>
      </c>
      <c r="P464" s="17">
        <f t="shared" si="177"/>
        <v>0</v>
      </c>
      <c r="Q464" s="14">
        <f t="shared" ca="1" si="178"/>
        <v>2256998.2650000001</v>
      </c>
      <c r="R464" s="21">
        <f t="shared" si="182"/>
        <v>0</v>
      </c>
      <c r="S464" s="14">
        <f t="shared" si="179"/>
        <v>0</v>
      </c>
      <c r="T464" s="4" t="str">
        <f t="shared" si="180"/>
        <v>A+J=</v>
      </c>
      <c r="U464" s="33">
        <f t="shared" si="181"/>
        <v>45138</v>
      </c>
      <c r="V464" s="3"/>
      <c r="W464" s="151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3">
        <f t="shared" si="183"/>
        <v>45064</v>
      </c>
      <c r="B465" s="124">
        <f t="shared" ca="1" si="167"/>
        <v>17269105.98</v>
      </c>
      <c r="C465" s="7">
        <f t="shared" si="168"/>
        <v>15000000</v>
      </c>
      <c r="D465" s="96">
        <f t="shared" si="185"/>
        <v>45063</v>
      </c>
      <c r="E465" s="94">
        <f ca="1">IF(D465&lt;$B$1,VLOOKUP(D465,[1]DI!$A$4:$B$15000,2,FALSE),0)</f>
        <v>0.13650000000000001</v>
      </c>
      <c r="F465" s="14">
        <f t="shared" ca="1" si="169"/>
        <v>1.00050788</v>
      </c>
      <c r="G465" s="14">
        <f ca="1">(TRUNC(PRODUCT($F$12:$F464),16))</f>
        <v>1.21071693794006</v>
      </c>
      <c r="H465" s="14">
        <f t="shared" ca="1" si="170"/>
        <v>1.0933646065081599</v>
      </c>
      <c r="I465" s="14">
        <f t="shared" ca="1" si="171"/>
        <v>1.10733138</v>
      </c>
      <c r="J465" s="13">
        <f t="shared" si="184"/>
        <v>0.05</v>
      </c>
      <c r="K465" s="33">
        <f t="shared" si="172"/>
        <v>44770</v>
      </c>
      <c r="L465" s="2">
        <f t="shared" si="173"/>
        <v>201</v>
      </c>
      <c r="M465" s="17">
        <f t="shared" si="174"/>
        <v>201</v>
      </c>
      <c r="N465" s="12">
        <f t="shared" si="175"/>
        <v>1.039683109</v>
      </c>
      <c r="O465" s="12">
        <f t="shared" ca="1" si="176"/>
        <v>1.1512737319999999</v>
      </c>
      <c r="P465" s="17">
        <f t="shared" si="177"/>
        <v>0</v>
      </c>
      <c r="Q465" s="14">
        <f t="shared" ca="1" si="178"/>
        <v>2269105.98</v>
      </c>
      <c r="R465" s="21">
        <f t="shared" si="182"/>
        <v>0</v>
      </c>
      <c r="S465" s="14">
        <f t="shared" si="179"/>
        <v>0</v>
      </c>
      <c r="T465" s="4" t="str">
        <f t="shared" si="180"/>
        <v>A+J=</v>
      </c>
      <c r="U465" s="33">
        <f t="shared" si="181"/>
        <v>45138</v>
      </c>
      <c r="V465" s="3"/>
      <c r="W465" s="151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3">
        <f t="shared" si="183"/>
        <v>45065</v>
      </c>
      <c r="B466" s="124">
        <f t="shared" ca="1" si="167"/>
        <v>17281222.125</v>
      </c>
      <c r="C466" s="7">
        <f t="shared" si="168"/>
        <v>15000000</v>
      </c>
      <c r="D466" s="96">
        <f t="shared" si="185"/>
        <v>45064</v>
      </c>
      <c r="E466" s="94">
        <f ca="1">IF(D466&lt;$B$1,VLOOKUP(D466,[1]DI!$A$4:$B$15000,2,FALSE),0)</f>
        <v>0.13650000000000001</v>
      </c>
      <c r="F466" s="14">
        <f t="shared" ca="1" si="169"/>
        <v>1.00050788</v>
      </c>
      <c r="G466" s="14">
        <f ca="1">(TRUNC(PRODUCT($F$12:$F465),16))</f>
        <v>1.2113318368585</v>
      </c>
      <c r="H466" s="14">
        <f t="shared" ca="1" si="170"/>
        <v>1.0933646065081599</v>
      </c>
      <c r="I466" s="14">
        <f t="shared" ca="1" si="171"/>
        <v>1.10789377</v>
      </c>
      <c r="J466" s="13">
        <f t="shared" si="184"/>
        <v>0.05</v>
      </c>
      <c r="K466" s="33">
        <f t="shared" si="172"/>
        <v>44770</v>
      </c>
      <c r="L466" s="2">
        <f t="shared" si="173"/>
        <v>202</v>
      </c>
      <c r="M466" s="17">
        <f t="shared" si="174"/>
        <v>202</v>
      </c>
      <c r="N466" s="12">
        <f t="shared" si="175"/>
        <v>1.039884424</v>
      </c>
      <c r="O466" s="12">
        <f t="shared" ca="1" si="176"/>
        <v>1.1520814749999999</v>
      </c>
      <c r="P466" s="17">
        <f t="shared" si="177"/>
        <v>0</v>
      </c>
      <c r="Q466" s="14">
        <f t="shared" ca="1" si="178"/>
        <v>2281222.125</v>
      </c>
      <c r="R466" s="21">
        <f t="shared" si="182"/>
        <v>0</v>
      </c>
      <c r="S466" s="14">
        <f t="shared" si="179"/>
        <v>0</v>
      </c>
      <c r="T466" s="4" t="str">
        <f t="shared" si="180"/>
        <v>A+J=</v>
      </c>
      <c r="U466" s="33">
        <f t="shared" si="181"/>
        <v>45138</v>
      </c>
      <c r="V466" s="3"/>
      <c r="W466" s="151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3">
        <f t="shared" si="183"/>
        <v>45068</v>
      </c>
      <c r="B467" s="124">
        <f t="shared" ca="1" si="167"/>
        <v>17293346.82</v>
      </c>
      <c r="C467" s="7">
        <f t="shared" si="168"/>
        <v>15000000</v>
      </c>
      <c r="D467" s="96">
        <f t="shared" si="185"/>
        <v>45065</v>
      </c>
      <c r="E467" s="94">
        <f ca="1">IF(D467&lt;$B$1,VLOOKUP(D467,[1]DI!$A$4:$B$15000,2,FALSE),0)</f>
        <v>0.13650000000000001</v>
      </c>
      <c r="F467" s="14">
        <f t="shared" ca="1" si="169"/>
        <v>1.00050788</v>
      </c>
      <c r="G467" s="14">
        <f ca="1">(TRUNC(PRODUCT($F$12:$F466),16))</f>
        <v>1.2119470480718</v>
      </c>
      <c r="H467" s="14">
        <f t="shared" ca="1" si="170"/>
        <v>1.0933646065081599</v>
      </c>
      <c r="I467" s="14">
        <f t="shared" ca="1" si="171"/>
        <v>1.10845645</v>
      </c>
      <c r="J467" s="13">
        <f t="shared" si="184"/>
        <v>0.05</v>
      </c>
      <c r="K467" s="33">
        <f t="shared" si="172"/>
        <v>44770</v>
      </c>
      <c r="L467" s="2">
        <f t="shared" si="173"/>
        <v>203</v>
      </c>
      <c r="M467" s="17">
        <f t="shared" si="174"/>
        <v>203</v>
      </c>
      <c r="N467" s="12">
        <f t="shared" si="175"/>
        <v>1.040085777</v>
      </c>
      <c r="O467" s="12">
        <f t="shared" ca="1" si="176"/>
        <v>1.152889788</v>
      </c>
      <c r="P467" s="17">
        <f t="shared" si="177"/>
        <v>0</v>
      </c>
      <c r="Q467" s="14">
        <f t="shared" ca="1" si="178"/>
        <v>2293346.8199999998</v>
      </c>
      <c r="R467" s="21">
        <f t="shared" si="182"/>
        <v>0</v>
      </c>
      <c r="S467" s="14">
        <f t="shared" si="179"/>
        <v>0</v>
      </c>
      <c r="T467" s="4" t="str">
        <f t="shared" si="180"/>
        <v>A+J=</v>
      </c>
      <c r="U467" s="33">
        <f t="shared" si="181"/>
        <v>45138</v>
      </c>
      <c r="V467" s="3"/>
      <c r="W467" s="151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3">
        <f t="shared" si="183"/>
        <v>45069</v>
      </c>
      <c r="B468" s="124">
        <f t="shared" ca="1" si="167"/>
        <v>17305479.960000001</v>
      </c>
      <c r="C468" s="7">
        <f t="shared" si="168"/>
        <v>15000000</v>
      </c>
      <c r="D468" s="96">
        <f t="shared" si="185"/>
        <v>45068</v>
      </c>
      <c r="E468" s="94">
        <f ca="1">IF(D468&lt;$B$1,VLOOKUP(D468,[1]DI!$A$4:$B$15000,2,FALSE),0)</f>
        <v>0.13650000000000001</v>
      </c>
      <c r="F468" s="14">
        <f t="shared" ca="1" si="169"/>
        <v>1.00050788</v>
      </c>
      <c r="G468" s="14">
        <f ca="1">(TRUNC(PRODUCT($F$12:$F467),16))</f>
        <v>1.21256257173858</v>
      </c>
      <c r="H468" s="14">
        <f t="shared" ca="1" si="170"/>
        <v>1.0933646065081599</v>
      </c>
      <c r="I468" s="14">
        <f t="shared" ca="1" si="171"/>
        <v>1.1090194099999999</v>
      </c>
      <c r="J468" s="13">
        <f t="shared" si="184"/>
        <v>0.05</v>
      </c>
      <c r="K468" s="33">
        <f t="shared" si="172"/>
        <v>44770</v>
      </c>
      <c r="L468" s="2">
        <f t="shared" si="173"/>
        <v>204</v>
      </c>
      <c r="M468" s="17">
        <f t="shared" si="174"/>
        <v>204</v>
      </c>
      <c r="N468" s="12">
        <f t="shared" si="175"/>
        <v>1.04028717</v>
      </c>
      <c r="O468" s="12">
        <f t="shared" ca="1" si="176"/>
        <v>1.153698664</v>
      </c>
      <c r="P468" s="17">
        <f t="shared" si="177"/>
        <v>0</v>
      </c>
      <c r="Q468" s="14">
        <f t="shared" ca="1" si="178"/>
        <v>2305479.96</v>
      </c>
      <c r="R468" s="21">
        <f t="shared" si="182"/>
        <v>0</v>
      </c>
      <c r="S468" s="14">
        <f t="shared" si="179"/>
        <v>0</v>
      </c>
      <c r="T468" s="4" t="str">
        <f t="shared" si="180"/>
        <v>A+J=</v>
      </c>
      <c r="U468" s="33">
        <f t="shared" si="181"/>
        <v>45138</v>
      </c>
      <c r="V468" s="3"/>
      <c r="W468" s="151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3">
        <f t="shared" si="183"/>
        <v>45070</v>
      </c>
      <c r="B469" s="124">
        <f t="shared" ca="1" si="167"/>
        <v>17317621.649999999</v>
      </c>
      <c r="C469" s="7">
        <f t="shared" si="168"/>
        <v>15000000</v>
      </c>
      <c r="D469" s="96">
        <f t="shared" si="185"/>
        <v>45069</v>
      </c>
      <c r="E469" s="94">
        <f ca="1">IF(D469&lt;$B$1,VLOOKUP(D469,[1]DI!$A$4:$B$15000,2,FALSE),0)</f>
        <v>0.13650000000000001</v>
      </c>
      <c r="F469" s="14">
        <f t="shared" ca="1" si="169"/>
        <v>1.00050788</v>
      </c>
      <c r="G469" s="14">
        <f ca="1">(TRUNC(PRODUCT($F$12:$F468),16))</f>
        <v>1.2131784080175101</v>
      </c>
      <c r="H469" s="14">
        <f t="shared" ca="1" si="170"/>
        <v>1.0933646065081599</v>
      </c>
      <c r="I469" s="14">
        <f t="shared" ca="1" si="171"/>
        <v>1.1095826600000001</v>
      </c>
      <c r="J469" s="13">
        <f t="shared" si="184"/>
        <v>0.05</v>
      </c>
      <c r="K469" s="33">
        <f t="shared" si="172"/>
        <v>44770</v>
      </c>
      <c r="L469" s="2">
        <f t="shared" si="173"/>
        <v>205</v>
      </c>
      <c r="M469" s="17">
        <f t="shared" si="174"/>
        <v>205</v>
      </c>
      <c r="N469" s="12">
        <f t="shared" si="175"/>
        <v>1.0404886010000001</v>
      </c>
      <c r="O469" s="12">
        <f t="shared" ca="1" si="176"/>
        <v>1.1545081100000001</v>
      </c>
      <c r="P469" s="17">
        <f t="shared" si="177"/>
        <v>0</v>
      </c>
      <c r="Q469" s="14">
        <f t="shared" ca="1" si="178"/>
        <v>2317621.65</v>
      </c>
      <c r="R469" s="21">
        <f t="shared" si="182"/>
        <v>0</v>
      </c>
      <c r="S469" s="14">
        <f t="shared" si="179"/>
        <v>0</v>
      </c>
      <c r="T469" s="4" t="str">
        <f t="shared" si="180"/>
        <v>A+J=</v>
      </c>
      <c r="U469" s="33">
        <f t="shared" si="181"/>
        <v>45138</v>
      </c>
      <c r="V469" s="3"/>
      <c r="W469" s="151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3">
        <f t="shared" si="183"/>
        <v>45071</v>
      </c>
      <c r="B470" s="124">
        <f t="shared" ca="1" si="167"/>
        <v>17329771.754999999</v>
      </c>
      <c r="C470" s="7">
        <f t="shared" si="168"/>
        <v>15000000</v>
      </c>
      <c r="D470" s="96">
        <f t="shared" si="185"/>
        <v>45070</v>
      </c>
      <c r="E470" s="94">
        <f ca="1">IF(D470&lt;$B$1,VLOOKUP(D470,[1]DI!$A$4:$B$15000,2,FALSE),0)</f>
        <v>0.13650000000000001</v>
      </c>
      <c r="F470" s="14">
        <f t="shared" ca="1" si="169"/>
        <v>1.00050788</v>
      </c>
      <c r="G470" s="14">
        <f ca="1">(TRUNC(PRODUCT($F$12:$F469),16))</f>
        <v>1.2137945570673701</v>
      </c>
      <c r="H470" s="14">
        <f t="shared" ca="1" si="170"/>
        <v>1.0933646065081599</v>
      </c>
      <c r="I470" s="14">
        <f t="shared" ca="1" si="171"/>
        <v>1.11014619</v>
      </c>
      <c r="J470" s="13">
        <f t="shared" si="184"/>
        <v>0.05</v>
      </c>
      <c r="K470" s="33">
        <f t="shared" si="172"/>
        <v>44770</v>
      </c>
      <c r="L470" s="2">
        <f t="shared" si="173"/>
        <v>206</v>
      </c>
      <c r="M470" s="17">
        <f t="shared" si="174"/>
        <v>206</v>
      </c>
      <c r="N470" s="12">
        <f t="shared" si="175"/>
        <v>1.040690071</v>
      </c>
      <c r="O470" s="12">
        <f t="shared" ca="1" si="176"/>
        <v>1.155318117</v>
      </c>
      <c r="P470" s="17">
        <f t="shared" si="177"/>
        <v>0</v>
      </c>
      <c r="Q470" s="14">
        <f t="shared" ca="1" si="178"/>
        <v>2329771.7549999999</v>
      </c>
      <c r="R470" s="21">
        <f t="shared" si="182"/>
        <v>0</v>
      </c>
      <c r="S470" s="14">
        <f t="shared" si="179"/>
        <v>0</v>
      </c>
      <c r="T470" s="4" t="str">
        <f t="shared" si="180"/>
        <v>A+J=</v>
      </c>
      <c r="U470" s="33">
        <f t="shared" si="181"/>
        <v>45138</v>
      </c>
      <c r="V470" s="3"/>
      <c r="W470" s="151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3">
        <f t="shared" si="183"/>
        <v>45072</v>
      </c>
      <c r="B471" s="124">
        <f t="shared" ca="1" si="167"/>
        <v>17341930.634999998</v>
      </c>
      <c r="C471" s="7">
        <f t="shared" si="168"/>
        <v>15000000</v>
      </c>
      <c r="D471" s="96">
        <f t="shared" si="185"/>
        <v>45071</v>
      </c>
      <c r="E471" s="94">
        <f ca="1">IF(D471&lt;$B$1,VLOOKUP(D471,[1]DI!$A$4:$B$15000,2,FALSE),0)</f>
        <v>0.13650000000000001</v>
      </c>
      <c r="F471" s="14">
        <f t="shared" ca="1" si="169"/>
        <v>1.00050788</v>
      </c>
      <c r="G471" s="14">
        <f ca="1">(TRUNC(PRODUCT($F$12:$F470),16))</f>
        <v>1.2144110190470201</v>
      </c>
      <c r="H471" s="14">
        <f t="shared" ca="1" si="170"/>
        <v>1.0933646065081599</v>
      </c>
      <c r="I471" s="14">
        <f t="shared" ca="1" si="171"/>
        <v>1.11071002</v>
      </c>
      <c r="J471" s="13">
        <f t="shared" si="184"/>
        <v>0.05</v>
      </c>
      <c r="K471" s="33">
        <f t="shared" si="172"/>
        <v>44770</v>
      </c>
      <c r="L471" s="2">
        <f t="shared" si="173"/>
        <v>207</v>
      </c>
      <c r="M471" s="17">
        <f t="shared" si="174"/>
        <v>207</v>
      </c>
      <c r="N471" s="12">
        <f t="shared" si="175"/>
        <v>1.0408915809999999</v>
      </c>
      <c r="O471" s="12">
        <f t="shared" ca="1" si="176"/>
        <v>1.1561287090000001</v>
      </c>
      <c r="P471" s="17">
        <f t="shared" si="177"/>
        <v>0</v>
      </c>
      <c r="Q471" s="14">
        <f t="shared" ca="1" si="178"/>
        <v>2341930.6349999998</v>
      </c>
      <c r="R471" s="21">
        <f t="shared" si="182"/>
        <v>0</v>
      </c>
      <c r="S471" s="14">
        <f t="shared" si="179"/>
        <v>0</v>
      </c>
      <c r="T471" s="4" t="str">
        <f t="shared" si="180"/>
        <v>A+J=</v>
      </c>
      <c r="U471" s="33">
        <f t="shared" si="181"/>
        <v>45138</v>
      </c>
      <c r="V471" s="3"/>
      <c r="W471" s="151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3">
        <f t="shared" si="183"/>
        <v>45075</v>
      </c>
      <c r="B472" s="124">
        <f t="shared" ca="1" si="167"/>
        <v>17354097.765000001</v>
      </c>
      <c r="C472" s="7">
        <f t="shared" si="168"/>
        <v>15000000</v>
      </c>
      <c r="D472" s="96">
        <f t="shared" si="185"/>
        <v>45072</v>
      </c>
      <c r="E472" s="94">
        <f ca="1">IF(D472&lt;$B$1,VLOOKUP(D472,[1]DI!$A$4:$B$15000,2,FALSE),0)</f>
        <v>0.13650000000000001</v>
      </c>
      <c r="F472" s="14">
        <f t="shared" ca="1" si="169"/>
        <v>1.00050788</v>
      </c>
      <c r="G472" s="14">
        <f ca="1">(TRUNC(PRODUCT($F$12:$F471),16))</f>
        <v>1.21502779411537</v>
      </c>
      <c r="H472" s="14">
        <f t="shared" ca="1" si="170"/>
        <v>1.0933646065081599</v>
      </c>
      <c r="I472" s="14">
        <f t="shared" ca="1" si="171"/>
        <v>1.11127412</v>
      </c>
      <c r="J472" s="13">
        <f t="shared" si="184"/>
        <v>0.05</v>
      </c>
      <c r="K472" s="33">
        <f t="shared" si="172"/>
        <v>44770</v>
      </c>
      <c r="L472" s="2">
        <f t="shared" si="173"/>
        <v>208</v>
      </c>
      <c r="M472" s="17">
        <f t="shared" si="174"/>
        <v>208</v>
      </c>
      <c r="N472" s="12">
        <f t="shared" si="175"/>
        <v>1.0410931290000001</v>
      </c>
      <c r="O472" s="12">
        <f t="shared" ca="1" si="176"/>
        <v>1.156939851</v>
      </c>
      <c r="P472" s="17">
        <f t="shared" si="177"/>
        <v>0</v>
      </c>
      <c r="Q472" s="14">
        <f t="shared" ca="1" si="178"/>
        <v>2354097.7650000001</v>
      </c>
      <c r="R472" s="21">
        <f t="shared" si="182"/>
        <v>0</v>
      </c>
      <c r="S472" s="14">
        <f t="shared" si="179"/>
        <v>0</v>
      </c>
      <c r="T472" s="4" t="str">
        <f t="shared" si="180"/>
        <v>A+J=</v>
      </c>
      <c r="U472" s="33">
        <f t="shared" si="181"/>
        <v>45138</v>
      </c>
      <c r="V472" s="3"/>
      <c r="W472" s="151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3">
        <f t="shared" si="183"/>
        <v>45076</v>
      </c>
      <c r="B473" s="124">
        <f t="shared" ca="1" si="167"/>
        <v>17366273.640000001</v>
      </c>
      <c r="C473" s="7">
        <f t="shared" si="168"/>
        <v>15000000</v>
      </c>
      <c r="D473" s="96">
        <f t="shared" si="185"/>
        <v>45075</v>
      </c>
      <c r="E473" s="94">
        <f ca="1">IF(D473&lt;$B$1,VLOOKUP(D473,[1]DI!$A$4:$B$15000,2,FALSE),0)</f>
        <v>0.13650000000000001</v>
      </c>
      <c r="F473" s="14">
        <f t="shared" ca="1" si="169"/>
        <v>1.00050788</v>
      </c>
      <c r="G473" s="14">
        <f ca="1">(TRUNC(PRODUCT($F$12:$F472),16))</f>
        <v>1.2156448824314501</v>
      </c>
      <c r="H473" s="14">
        <f t="shared" ca="1" si="170"/>
        <v>1.0933646065081599</v>
      </c>
      <c r="I473" s="14">
        <f t="shared" ca="1" si="171"/>
        <v>1.1118385200000001</v>
      </c>
      <c r="J473" s="13">
        <f t="shared" si="184"/>
        <v>0.05</v>
      </c>
      <c r="K473" s="33">
        <f t="shared" si="172"/>
        <v>44770</v>
      </c>
      <c r="L473" s="2">
        <f t="shared" si="173"/>
        <v>209</v>
      </c>
      <c r="M473" s="17">
        <f t="shared" si="174"/>
        <v>209</v>
      </c>
      <c r="N473" s="12">
        <f t="shared" si="175"/>
        <v>1.0412947159999999</v>
      </c>
      <c r="O473" s="12">
        <f t="shared" ca="1" si="176"/>
        <v>1.1577515759999999</v>
      </c>
      <c r="P473" s="17">
        <f t="shared" si="177"/>
        <v>0</v>
      </c>
      <c r="Q473" s="14">
        <f t="shared" ca="1" si="178"/>
        <v>2366273.64</v>
      </c>
      <c r="R473" s="21">
        <f t="shared" si="182"/>
        <v>0</v>
      </c>
      <c r="S473" s="14">
        <f t="shared" si="179"/>
        <v>0</v>
      </c>
      <c r="T473" s="4" t="str">
        <f t="shared" si="180"/>
        <v>A+J=</v>
      </c>
      <c r="U473" s="33">
        <f t="shared" si="181"/>
        <v>45138</v>
      </c>
      <c r="V473" s="3"/>
      <c r="W473" s="151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3">
        <f t="shared" si="183"/>
        <v>45077</v>
      </c>
      <c r="B474" s="124">
        <f t="shared" ca="1" si="167"/>
        <v>17378457.975000001</v>
      </c>
      <c r="C474" s="7">
        <f t="shared" si="168"/>
        <v>15000000</v>
      </c>
      <c r="D474" s="96">
        <f t="shared" si="185"/>
        <v>45076</v>
      </c>
      <c r="E474" s="94">
        <f ca="1">IF(D474&lt;$B$1,VLOOKUP(D474,[1]DI!$A$4:$B$15000,2,FALSE),0)</f>
        <v>0.13650000000000001</v>
      </c>
      <c r="F474" s="14">
        <f t="shared" ca="1" si="169"/>
        <v>1.00050788</v>
      </c>
      <c r="G474" s="14">
        <f ca="1">(TRUNC(PRODUCT($F$12:$F473),16))</f>
        <v>1.21626228415434</v>
      </c>
      <c r="H474" s="14">
        <f t="shared" ca="1" si="170"/>
        <v>1.0933646065081599</v>
      </c>
      <c r="I474" s="14">
        <f t="shared" ca="1" si="171"/>
        <v>1.1124031999999999</v>
      </c>
      <c r="J474" s="13">
        <f t="shared" si="184"/>
        <v>0.05</v>
      </c>
      <c r="K474" s="33">
        <f t="shared" si="172"/>
        <v>44770</v>
      </c>
      <c r="L474" s="2">
        <f t="shared" si="173"/>
        <v>210</v>
      </c>
      <c r="M474" s="17">
        <f t="shared" si="174"/>
        <v>210</v>
      </c>
      <c r="N474" s="12">
        <f t="shared" si="175"/>
        <v>1.0414963429999999</v>
      </c>
      <c r="O474" s="12">
        <f t="shared" ca="1" si="176"/>
        <v>1.1585638650000001</v>
      </c>
      <c r="P474" s="17">
        <f t="shared" si="177"/>
        <v>0</v>
      </c>
      <c r="Q474" s="14">
        <f t="shared" ca="1" si="178"/>
        <v>2378457.9750000001</v>
      </c>
      <c r="R474" s="21">
        <f t="shared" si="182"/>
        <v>0</v>
      </c>
      <c r="S474" s="14">
        <f t="shared" si="179"/>
        <v>0</v>
      </c>
      <c r="T474" s="4" t="str">
        <f t="shared" si="180"/>
        <v>A+J=</v>
      </c>
      <c r="U474" s="33">
        <f t="shared" si="181"/>
        <v>45138</v>
      </c>
      <c r="V474" s="3"/>
      <c r="W474" s="151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3">
        <f t="shared" si="183"/>
        <v>45078</v>
      </c>
      <c r="B475" s="124">
        <f t="shared" ca="1" si="167"/>
        <v>17390650.725000001</v>
      </c>
      <c r="C475" s="7">
        <f t="shared" si="168"/>
        <v>15000000</v>
      </c>
      <c r="D475" s="96">
        <f t="shared" si="185"/>
        <v>45077</v>
      </c>
      <c r="E475" s="94">
        <f ca="1">IF(D475&lt;$B$1,VLOOKUP(D475,[1]DI!$A$4:$B$15000,2,FALSE),0)</f>
        <v>0.13650000000000001</v>
      </c>
      <c r="F475" s="14">
        <f t="shared" ca="1" si="169"/>
        <v>1.00050788</v>
      </c>
      <c r="G475" s="14">
        <f ca="1">(TRUNC(PRODUCT($F$12:$F474),16))</f>
        <v>1.21687999944321</v>
      </c>
      <c r="H475" s="14">
        <f t="shared" ca="1" si="170"/>
        <v>1.0933646065081599</v>
      </c>
      <c r="I475" s="14">
        <f t="shared" ca="1" si="171"/>
        <v>1.1129681600000001</v>
      </c>
      <c r="J475" s="13">
        <f t="shared" si="184"/>
        <v>0.05</v>
      </c>
      <c r="K475" s="33">
        <f t="shared" si="172"/>
        <v>44770</v>
      </c>
      <c r="L475" s="2">
        <f t="shared" si="173"/>
        <v>211</v>
      </c>
      <c r="M475" s="17">
        <f t="shared" si="174"/>
        <v>211</v>
      </c>
      <c r="N475" s="12">
        <f t="shared" si="175"/>
        <v>1.041698008</v>
      </c>
      <c r="O475" s="12">
        <f t="shared" ca="1" si="176"/>
        <v>1.1593767150000001</v>
      </c>
      <c r="P475" s="17">
        <f t="shared" si="177"/>
        <v>0</v>
      </c>
      <c r="Q475" s="14">
        <f t="shared" ca="1" si="178"/>
        <v>2390650.7250000001</v>
      </c>
      <c r="R475" s="21">
        <f t="shared" si="182"/>
        <v>0</v>
      </c>
      <c r="S475" s="14">
        <f t="shared" si="179"/>
        <v>0</v>
      </c>
      <c r="T475" s="4" t="str">
        <f t="shared" si="180"/>
        <v>A+J=</v>
      </c>
      <c r="U475" s="33">
        <f t="shared" si="181"/>
        <v>45138</v>
      </c>
      <c r="V475" s="3"/>
      <c r="W475" s="151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3">
        <f t="shared" si="183"/>
        <v>45079</v>
      </c>
      <c r="B476" s="124">
        <f t="shared" ca="1" si="167"/>
        <v>17402852.265000001</v>
      </c>
      <c r="C476" s="7">
        <f t="shared" si="168"/>
        <v>15000000</v>
      </c>
      <c r="D476" s="96">
        <f t="shared" si="185"/>
        <v>45078</v>
      </c>
      <c r="E476" s="94">
        <f ca="1">IF(D476&lt;$B$1,VLOOKUP(D476,[1]DI!$A$4:$B$15000,2,FALSE),0)</f>
        <v>0.13650000000000001</v>
      </c>
      <c r="F476" s="14">
        <f t="shared" ca="1" si="169"/>
        <v>1.00050788</v>
      </c>
      <c r="G476" s="14">
        <f ca="1">(TRUNC(PRODUCT($F$12:$F475),16))</f>
        <v>1.21749802845733</v>
      </c>
      <c r="H476" s="14">
        <f t="shared" ca="1" si="170"/>
        <v>1.0933646065081599</v>
      </c>
      <c r="I476" s="14">
        <f t="shared" ca="1" si="171"/>
        <v>1.11353342</v>
      </c>
      <c r="J476" s="13">
        <f t="shared" si="184"/>
        <v>0.05</v>
      </c>
      <c r="K476" s="33">
        <f t="shared" si="172"/>
        <v>44770</v>
      </c>
      <c r="L476" s="2">
        <f t="shared" si="173"/>
        <v>212</v>
      </c>
      <c r="M476" s="17">
        <f t="shared" si="174"/>
        <v>212</v>
      </c>
      <c r="N476" s="12">
        <f t="shared" si="175"/>
        <v>1.0418997130000001</v>
      </c>
      <c r="O476" s="12">
        <f t="shared" ca="1" si="176"/>
        <v>1.1601901509999999</v>
      </c>
      <c r="P476" s="17">
        <f t="shared" si="177"/>
        <v>0</v>
      </c>
      <c r="Q476" s="14">
        <f t="shared" ca="1" si="178"/>
        <v>2402852.2650000001</v>
      </c>
      <c r="R476" s="21">
        <f t="shared" si="182"/>
        <v>0</v>
      </c>
      <c r="S476" s="14">
        <f t="shared" si="179"/>
        <v>0</v>
      </c>
      <c r="T476" s="4" t="str">
        <f t="shared" si="180"/>
        <v>A+J=</v>
      </c>
      <c r="U476" s="33">
        <f t="shared" si="181"/>
        <v>45138</v>
      </c>
      <c r="V476" s="3"/>
      <c r="W476" s="151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3">
        <f t="shared" si="183"/>
        <v>45082</v>
      </c>
      <c r="B477" s="124">
        <f t="shared" ca="1" si="167"/>
        <v>17415062.219999999</v>
      </c>
      <c r="C477" s="7">
        <f t="shared" si="168"/>
        <v>15000000</v>
      </c>
      <c r="D477" s="96">
        <f t="shared" si="185"/>
        <v>45079</v>
      </c>
      <c r="E477" s="94">
        <f ca="1">IF(D477&lt;$B$1,VLOOKUP(D477,[1]DI!$A$4:$B$15000,2,FALSE),0)</f>
        <v>0.13650000000000001</v>
      </c>
      <c r="F477" s="14">
        <f t="shared" ca="1" si="169"/>
        <v>1.00050788</v>
      </c>
      <c r="G477" s="14">
        <f ca="1">(TRUNC(PRODUCT($F$12:$F476),16))</f>
        <v>1.2181163713560199</v>
      </c>
      <c r="H477" s="14">
        <f t="shared" ca="1" si="170"/>
        <v>1.0933646065081599</v>
      </c>
      <c r="I477" s="14">
        <f t="shared" ca="1" si="171"/>
        <v>1.11409896</v>
      </c>
      <c r="J477" s="13">
        <f t="shared" si="184"/>
        <v>0.05</v>
      </c>
      <c r="K477" s="33">
        <f t="shared" si="172"/>
        <v>44770</v>
      </c>
      <c r="L477" s="2">
        <f t="shared" si="173"/>
        <v>213</v>
      </c>
      <c r="M477" s="17">
        <f t="shared" si="174"/>
        <v>213</v>
      </c>
      <c r="N477" s="12">
        <f t="shared" si="175"/>
        <v>1.0421014559999999</v>
      </c>
      <c r="O477" s="12">
        <f t="shared" ca="1" si="176"/>
        <v>1.161004148</v>
      </c>
      <c r="P477" s="17">
        <f t="shared" si="177"/>
        <v>0</v>
      </c>
      <c r="Q477" s="14">
        <f t="shared" ca="1" si="178"/>
        <v>2415062.2200000002</v>
      </c>
      <c r="R477" s="21">
        <f t="shared" si="182"/>
        <v>0</v>
      </c>
      <c r="S477" s="14">
        <f t="shared" si="179"/>
        <v>0</v>
      </c>
      <c r="T477" s="4" t="str">
        <f t="shared" si="180"/>
        <v>A+J=</v>
      </c>
      <c r="U477" s="33">
        <f t="shared" si="181"/>
        <v>45138</v>
      </c>
      <c r="V477" s="3"/>
      <c r="W477" s="151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3">
        <f t="shared" si="183"/>
        <v>45083</v>
      </c>
      <c r="B478" s="124">
        <f t="shared" ca="1" si="167"/>
        <v>17427280.815000001</v>
      </c>
      <c r="C478" s="7">
        <f t="shared" si="168"/>
        <v>15000000</v>
      </c>
      <c r="D478" s="96">
        <f t="shared" si="185"/>
        <v>45082</v>
      </c>
      <c r="E478" s="94">
        <f ca="1">IF(D478&lt;$B$1,VLOOKUP(D478,[1]DI!$A$4:$B$15000,2,FALSE),0)</f>
        <v>0.13650000000000001</v>
      </c>
      <c r="F478" s="14">
        <f t="shared" ca="1" si="169"/>
        <v>1.00050788</v>
      </c>
      <c r="G478" s="14">
        <f ca="1">(TRUNC(PRODUCT($F$12:$F477),16))</f>
        <v>1.2187350282987099</v>
      </c>
      <c r="H478" s="14">
        <f t="shared" ca="1" si="170"/>
        <v>1.0933646065081599</v>
      </c>
      <c r="I478" s="14">
        <f t="shared" ca="1" si="171"/>
        <v>1.11466479</v>
      </c>
      <c r="J478" s="13">
        <f t="shared" si="184"/>
        <v>0.05</v>
      </c>
      <c r="K478" s="33">
        <f t="shared" si="172"/>
        <v>44770</v>
      </c>
      <c r="L478" s="2">
        <f t="shared" si="173"/>
        <v>214</v>
      </c>
      <c r="M478" s="17">
        <f t="shared" si="174"/>
        <v>214</v>
      </c>
      <c r="N478" s="12">
        <f t="shared" si="175"/>
        <v>1.042303239</v>
      </c>
      <c r="O478" s="12">
        <f t="shared" ca="1" si="176"/>
        <v>1.1618187209999999</v>
      </c>
      <c r="P478" s="17">
        <f t="shared" si="177"/>
        <v>0</v>
      </c>
      <c r="Q478" s="14">
        <f t="shared" ca="1" si="178"/>
        <v>2427280.8149999999</v>
      </c>
      <c r="R478" s="21">
        <f t="shared" si="182"/>
        <v>0</v>
      </c>
      <c r="S478" s="14">
        <f t="shared" si="179"/>
        <v>0</v>
      </c>
      <c r="T478" s="4" t="str">
        <f t="shared" si="180"/>
        <v>A+J=</v>
      </c>
      <c r="U478" s="33">
        <f t="shared" si="181"/>
        <v>45138</v>
      </c>
      <c r="V478" s="3"/>
      <c r="W478" s="151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3">
        <f t="shared" si="183"/>
        <v>45084</v>
      </c>
      <c r="B479" s="124">
        <f t="shared" ca="1" si="167"/>
        <v>17439507.855</v>
      </c>
      <c r="C479" s="7">
        <f t="shared" si="168"/>
        <v>15000000</v>
      </c>
      <c r="D479" s="96">
        <f t="shared" si="185"/>
        <v>45083</v>
      </c>
      <c r="E479" s="94">
        <f ca="1">IF(D479&lt;$B$1,VLOOKUP(D479,[1]DI!$A$4:$B$15000,2,FALSE),0)</f>
        <v>0.13650000000000001</v>
      </c>
      <c r="F479" s="14">
        <f t="shared" ca="1" si="169"/>
        <v>1.00050788</v>
      </c>
      <c r="G479" s="14">
        <f ca="1">(TRUNC(PRODUCT($F$12:$F478),16))</f>
        <v>1.2193539994448801</v>
      </c>
      <c r="H479" s="14">
        <f t="shared" ca="1" si="170"/>
        <v>1.0933646065081599</v>
      </c>
      <c r="I479" s="14">
        <f t="shared" ca="1" si="171"/>
        <v>1.1152309</v>
      </c>
      <c r="J479" s="13">
        <f t="shared" si="184"/>
        <v>0.05</v>
      </c>
      <c r="K479" s="33">
        <f t="shared" si="172"/>
        <v>44770</v>
      </c>
      <c r="L479" s="2">
        <f t="shared" si="173"/>
        <v>215</v>
      </c>
      <c r="M479" s="17">
        <f t="shared" si="174"/>
        <v>215</v>
      </c>
      <c r="N479" s="12">
        <f t="shared" si="175"/>
        <v>1.042505061</v>
      </c>
      <c r="O479" s="12">
        <f t="shared" ca="1" si="176"/>
        <v>1.1626338570000001</v>
      </c>
      <c r="P479" s="17">
        <f t="shared" si="177"/>
        <v>0</v>
      </c>
      <c r="Q479" s="14">
        <f t="shared" ca="1" si="178"/>
        <v>2439507.855</v>
      </c>
      <c r="R479" s="21">
        <f t="shared" si="182"/>
        <v>0</v>
      </c>
      <c r="S479" s="14">
        <f t="shared" si="179"/>
        <v>0</v>
      </c>
      <c r="T479" s="4" t="str">
        <f t="shared" si="180"/>
        <v>A+J=</v>
      </c>
      <c r="U479" s="33">
        <f t="shared" si="181"/>
        <v>45138</v>
      </c>
      <c r="V479" s="3"/>
      <c r="W479" s="151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3">
        <f t="shared" si="183"/>
        <v>45086</v>
      </c>
      <c r="B480" s="124">
        <f t="shared" ca="1" si="167"/>
        <v>17451743.670000002</v>
      </c>
      <c r="C480" s="7">
        <f t="shared" si="168"/>
        <v>15000000</v>
      </c>
      <c r="D480" s="96">
        <f t="shared" si="185"/>
        <v>45084</v>
      </c>
      <c r="E480" s="94">
        <f ca="1">IF(D480&lt;$B$1,VLOOKUP(D480,[1]DI!$A$4:$B$15000,2,FALSE),0)</f>
        <v>0.13650000000000001</v>
      </c>
      <c r="F480" s="14">
        <f t="shared" ca="1" si="169"/>
        <v>1.00050788</v>
      </c>
      <c r="G480" s="14">
        <f ca="1">(TRUNC(PRODUCT($F$12:$F479),16))</f>
        <v>1.2199732849541201</v>
      </c>
      <c r="H480" s="14">
        <f t="shared" ca="1" si="170"/>
        <v>1.0933646065081599</v>
      </c>
      <c r="I480" s="14">
        <f t="shared" ca="1" si="171"/>
        <v>1.11579731</v>
      </c>
      <c r="J480" s="13">
        <f t="shared" si="184"/>
        <v>0.05</v>
      </c>
      <c r="K480" s="33">
        <f t="shared" si="172"/>
        <v>44770</v>
      </c>
      <c r="L480" s="2">
        <f t="shared" si="173"/>
        <v>216</v>
      </c>
      <c r="M480" s="17">
        <f t="shared" si="174"/>
        <v>216</v>
      </c>
      <c r="N480" s="12">
        <f t="shared" si="175"/>
        <v>1.042706921</v>
      </c>
      <c r="O480" s="12">
        <f t="shared" ca="1" si="176"/>
        <v>1.163449578</v>
      </c>
      <c r="P480" s="17">
        <f t="shared" si="177"/>
        <v>0</v>
      </c>
      <c r="Q480" s="14">
        <f t="shared" ca="1" si="178"/>
        <v>2451743.67</v>
      </c>
      <c r="R480" s="21">
        <f t="shared" si="182"/>
        <v>0</v>
      </c>
      <c r="S480" s="14">
        <f t="shared" si="179"/>
        <v>0</v>
      </c>
      <c r="T480" s="4" t="str">
        <f t="shared" si="180"/>
        <v>A+J=</v>
      </c>
      <c r="U480" s="33">
        <f t="shared" si="181"/>
        <v>45138</v>
      </c>
      <c r="V480" s="3"/>
      <c r="W480" s="151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3">
        <f t="shared" si="183"/>
        <v>45089</v>
      </c>
      <c r="B481" s="124">
        <f t="shared" ca="1" si="167"/>
        <v>17463987.945</v>
      </c>
      <c r="C481" s="7">
        <f t="shared" si="168"/>
        <v>15000000</v>
      </c>
      <c r="D481" s="96">
        <f t="shared" si="185"/>
        <v>45086</v>
      </c>
      <c r="E481" s="94">
        <f ca="1">IF(D481&lt;$B$1,VLOOKUP(D481,[1]DI!$A$4:$B$15000,2,FALSE),0)</f>
        <v>0.13650000000000001</v>
      </c>
      <c r="F481" s="14">
        <f t="shared" ca="1" si="169"/>
        <v>1.00050788</v>
      </c>
      <c r="G481" s="14">
        <f ca="1">(TRUNC(PRODUCT($F$12:$F480),16))</f>
        <v>1.2205928849860801</v>
      </c>
      <c r="H481" s="14">
        <f t="shared" ca="1" si="170"/>
        <v>1.0933646065081599</v>
      </c>
      <c r="I481" s="14">
        <f t="shared" ca="1" si="171"/>
        <v>1.1163639999999999</v>
      </c>
      <c r="J481" s="13">
        <f t="shared" si="184"/>
        <v>0.05</v>
      </c>
      <c r="K481" s="33">
        <f t="shared" si="172"/>
        <v>44770</v>
      </c>
      <c r="L481" s="2">
        <f t="shared" si="173"/>
        <v>217</v>
      </c>
      <c r="M481" s="17">
        <f t="shared" si="174"/>
        <v>217</v>
      </c>
      <c r="N481" s="12">
        <f t="shared" si="175"/>
        <v>1.0429088209999999</v>
      </c>
      <c r="O481" s="12">
        <f t="shared" ca="1" si="176"/>
        <v>1.164265863</v>
      </c>
      <c r="P481" s="17">
        <f t="shared" si="177"/>
        <v>0</v>
      </c>
      <c r="Q481" s="14">
        <f t="shared" ca="1" si="178"/>
        <v>2463987.9449999998</v>
      </c>
      <c r="R481" s="21">
        <f t="shared" si="182"/>
        <v>0</v>
      </c>
      <c r="S481" s="14">
        <f t="shared" si="179"/>
        <v>0</v>
      </c>
      <c r="T481" s="4" t="str">
        <f t="shared" si="180"/>
        <v>A+J=</v>
      </c>
      <c r="U481" s="33">
        <f t="shared" si="181"/>
        <v>45138</v>
      </c>
      <c r="V481" s="3"/>
      <c r="W481" s="151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3">
        <f t="shared" si="183"/>
        <v>45090</v>
      </c>
      <c r="B482" s="124">
        <f t="shared" ca="1" si="167"/>
        <v>17476240.844999999</v>
      </c>
      <c r="C482" s="7">
        <f t="shared" si="168"/>
        <v>15000000</v>
      </c>
      <c r="D482" s="96">
        <f t="shared" si="185"/>
        <v>45089</v>
      </c>
      <c r="E482" s="94">
        <f ca="1">IF(D482&lt;$B$1,VLOOKUP(D482,[1]DI!$A$4:$B$15000,2,FALSE),0)</f>
        <v>0.13650000000000001</v>
      </c>
      <c r="F482" s="14">
        <f t="shared" ca="1" si="169"/>
        <v>1.00050788</v>
      </c>
      <c r="G482" s="14">
        <f ca="1">(TRUNC(PRODUCT($F$12:$F481),16))</f>
        <v>1.22121279970051</v>
      </c>
      <c r="H482" s="14">
        <f t="shared" ca="1" si="170"/>
        <v>1.0933646065081599</v>
      </c>
      <c r="I482" s="14">
        <f t="shared" ca="1" si="171"/>
        <v>1.11693098</v>
      </c>
      <c r="J482" s="13">
        <f t="shared" si="184"/>
        <v>0.05</v>
      </c>
      <c r="K482" s="33">
        <f t="shared" si="172"/>
        <v>44770</v>
      </c>
      <c r="L482" s="2">
        <f t="shared" si="173"/>
        <v>218</v>
      </c>
      <c r="M482" s="17">
        <f t="shared" si="174"/>
        <v>218</v>
      </c>
      <c r="N482" s="12">
        <f t="shared" si="175"/>
        <v>1.04311076</v>
      </c>
      <c r="O482" s="12">
        <f t="shared" ca="1" si="176"/>
        <v>1.165082723</v>
      </c>
      <c r="P482" s="17">
        <f t="shared" si="177"/>
        <v>0</v>
      </c>
      <c r="Q482" s="14">
        <f t="shared" ca="1" si="178"/>
        <v>2476240.8450000002</v>
      </c>
      <c r="R482" s="21">
        <f t="shared" si="182"/>
        <v>0</v>
      </c>
      <c r="S482" s="14">
        <f t="shared" si="179"/>
        <v>0</v>
      </c>
      <c r="T482" s="4" t="str">
        <f t="shared" si="180"/>
        <v>A+J=</v>
      </c>
      <c r="U482" s="33">
        <f t="shared" si="181"/>
        <v>45138</v>
      </c>
      <c r="V482" s="3"/>
      <c r="W482" s="151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3">
        <f t="shared" si="183"/>
        <v>45091</v>
      </c>
      <c r="B483" s="124">
        <f t="shared" ca="1" si="167"/>
        <v>17488502.384999998</v>
      </c>
      <c r="C483" s="7">
        <f t="shared" si="168"/>
        <v>15000000</v>
      </c>
      <c r="D483" s="96">
        <f t="shared" si="185"/>
        <v>45090</v>
      </c>
      <c r="E483" s="94">
        <f ca="1">IF(D483&lt;$B$1,VLOOKUP(D483,[1]DI!$A$4:$B$15000,2,FALSE),0)</f>
        <v>0.13650000000000001</v>
      </c>
      <c r="F483" s="14">
        <f t="shared" ca="1" si="169"/>
        <v>1.00050788</v>
      </c>
      <c r="G483" s="14">
        <f ca="1">(TRUNC(PRODUCT($F$12:$F482),16))</f>
        <v>1.2218330292572199</v>
      </c>
      <c r="H483" s="14">
        <f t="shared" ca="1" si="170"/>
        <v>1.0933646065081599</v>
      </c>
      <c r="I483" s="14">
        <f t="shared" ca="1" si="171"/>
        <v>1.1174982499999999</v>
      </c>
      <c r="J483" s="13">
        <f t="shared" si="184"/>
        <v>0.05</v>
      </c>
      <c r="K483" s="33">
        <f t="shared" si="172"/>
        <v>44770</v>
      </c>
      <c r="L483" s="2">
        <f t="shared" si="173"/>
        <v>219</v>
      </c>
      <c r="M483" s="17">
        <f t="shared" si="174"/>
        <v>219</v>
      </c>
      <c r="N483" s="12">
        <f t="shared" si="175"/>
        <v>1.043312738</v>
      </c>
      <c r="O483" s="12">
        <f t="shared" ca="1" si="176"/>
        <v>1.165900159</v>
      </c>
      <c r="P483" s="17">
        <f t="shared" si="177"/>
        <v>0</v>
      </c>
      <c r="Q483" s="14">
        <f t="shared" ca="1" si="178"/>
        <v>2488502.3849999998</v>
      </c>
      <c r="R483" s="21">
        <f t="shared" si="182"/>
        <v>0</v>
      </c>
      <c r="S483" s="14">
        <f t="shared" si="179"/>
        <v>0</v>
      </c>
      <c r="T483" s="4" t="str">
        <f t="shared" si="180"/>
        <v>A+J=</v>
      </c>
      <c r="U483" s="33">
        <f t="shared" si="181"/>
        <v>45138</v>
      </c>
      <c r="V483" s="3"/>
      <c r="W483" s="151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3">
        <f t="shared" si="183"/>
        <v>45092</v>
      </c>
      <c r="B484" s="124">
        <f t="shared" ca="1" si="167"/>
        <v>17500772.384999998</v>
      </c>
      <c r="C484" s="7">
        <f t="shared" si="168"/>
        <v>15000000</v>
      </c>
      <c r="D484" s="96">
        <f t="shared" si="185"/>
        <v>45091</v>
      </c>
      <c r="E484" s="94">
        <f ca="1">IF(D484&lt;$B$1,VLOOKUP(D484,[1]DI!$A$4:$B$15000,2,FALSE),0)</f>
        <v>0.13650000000000001</v>
      </c>
      <c r="F484" s="14">
        <f t="shared" ca="1" si="169"/>
        <v>1.00050788</v>
      </c>
      <c r="G484" s="14">
        <f ca="1">(TRUNC(PRODUCT($F$12:$F483),16))</f>
        <v>1.22245357381612</v>
      </c>
      <c r="H484" s="14">
        <f t="shared" ca="1" si="170"/>
        <v>1.0933646065081599</v>
      </c>
      <c r="I484" s="14">
        <f t="shared" ca="1" si="171"/>
        <v>1.1180658000000001</v>
      </c>
      <c r="J484" s="13">
        <f t="shared" si="184"/>
        <v>0.05</v>
      </c>
      <c r="K484" s="33">
        <f t="shared" si="172"/>
        <v>44770</v>
      </c>
      <c r="L484" s="2">
        <f t="shared" si="173"/>
        <v>220</v>
      </c>
      <c r="M484" s="17">
        <f t="shared" si="174"/>
        <v>220</v>
      </c>
      <c r="N484" s="12">
        <f t="shared" si="175"/>
        <v>1.0435147549999999</v>
      </c>
      <c r="O484" s="12">
        <f t="shared" ca="1" si="176"/>
        <v>1.166718159</v>
      </c>
      <c r="P484" s="17">
        <f t="shared" si="177"/>
        <v>0</v>
      </c>
      <c r="Q484" s="14">
        <f t="shared" ca="1" si="178"/>
        <v>2500772.3849999998</v>
      </c>
      <c r="R484" s="21">
        <f t="shared" si="182"/>
        <v>0</v>
      </c>
      <c r="S484" s="14">
        <f t="shared" si="179"/>
        <v>0</v>
      </c>
      <c r="T484" s="4" t="str">
        <f t="shared" si="180"/>
        <v>A+J=</v>
      </c>
      <c r="U484" s="33">
        <f t="shared" si="181"/>
        <v>45138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3">
        <f t="shared" si="183"/>
        <v>45093</v>
      </c>
      <c r="B485" s="124">
        <f t="shared" ca="1" si="167"/>
        <v>17513051.055</v>
      </c>
      <c r="C485" s="7">
        <f t="shared" si="168"/>
        <v>15000000</v>
      </c>
      <c r="D485" s="96">
        <f t="shared" si="185"/>
        <v>45092</v>
      </c>
      <c r="E485" s="94">
        <f ca="1">IF(D485&lt;$B$1,VLOOKUP(D485,[1]DI!$A$4:$B$15000,2,FALSE),0)</f>
        <v>0.13650000000000001</v>
      </c>
      <c r="F485" s="14">
        <f t="shared" ca="1" si="169"/>
        <v>1.00050788</v>
      </c>
      <c r="G485" s="14">
        <f ca="1">(TRUNC(PRODUCT($F$12:$F484),16))</f>
        <v>1.2230744335371899</v>
      </c>
      <c r="H485" s="14">
        <f t="shared" ca="1" si="170"/>
        <v>1.0933646065081599</v>
      </c>
      <c r="I485" s="14">
        <f t="shared" ca="1" si="171"/>
        <v>1.1186336400000001</v>
      </c>
      <c r="J485" s="13">
        <f t="shared" si="184"/>
        <v>0.05</v>
      </c>
      <c r="K485" s="33">
        <f t="shared" si="172"/>
        <v>44770</v>
      </c>
      <c r="L485" s="2">
        <f t="shared" si="173"/>
        <v>221</v>
      </c>
      <c r="M485" s="17">
        <f t="shared" si="174"/>
        <v>221</v>
      </c>
      <c r="N485" s="12">
        <f t="shared" si="175"/>
        <v>1.043716812</v>
      </c>
      <c r="O485" s="12">
        <f t="shared" ca="1" si="176"/>
        <v>1.167536737</v>
      </c>
      <c r="P485" s="17">
        <f t="shared" si="177"/>
        <v>0</v>
      </c>
      <c r="Q485" s="14">
        <f t="shared" ca="1" si="178"/>
        <v>2513051.0550000002</v>
      </c>
      <c r="R485" s="21">
        <f t="shared" si="182"/>
        <v>0</v>
      </c>
      <c r="S485" s="14">
        <f t="shared" si="179"/>
        <v>0</v>
      </c>
      <c r="T485" s="4" t="str">
        <f t="shared" si="180"/>
        <v>A+J=</v>
      </c>
      <c r="U485" s="33">
        <f t="shared" si="181"/>
        <v>45138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3">
        <f t="shared" si="183"/>
        <v>45096</v>
      </c>
      <c r="B486" s="124">
        <f t="shared" ca="1" si="167"/>
        <v>17525338.484999999</v>
      </c>
      <c r="C486" s="7">
        <f t="shared" si="168"/>
        <v>15000000</v>
      </c>
      <c r="D486" s="96">
        <f t="shared" si="185"/>
        <v>45093</v>
      </c>
      <c r="E486" s="94">
        <f ca="1">IF(D486&lt;$B$1,VLOOKUP(D486,[1]DI!$A$4:$B$15000,2,FALSE),0)</f>
        <v>0.13650000000000001</v>
      </c>
      <c r="F486" s="14">
        <f t="shared" ca="1" si="169"/>
        <v>1.00050788</v>
      </c>
      <c r="G486" s="14">
        <f ca="1">(TRUNC(PRODUCT($F$12:$F485),16))</f>
        <v>1.22369560858049</v>
      </c>
      <c r="H486" s="14">
        <f t="shared" ca="1" si="170"/>
        <v>1.0933646065081599</v>
      </c>
      <c r="I486" s="14">
        <f t="shared" ca="1" si="171"/>
        <v>1.11920178</v>
      </c>
      <c r="J486" s="13">
        <f t="shared" si="184"/>
        <v>0.05</v>
      </c>
      <c r="K486" s="33">
        <f t="shared" si="172"/>
        <v>44770</v>
      </c>
      <c r="L486" s="2">
        <f t="shared" si="173"/>
        <v>222</v>
      </c>
      <c r="M486" s="17">
        <f t="shared" si="174"/>
        <v>222</v>
      </c>
      <c r="N486" s="12">
        <f t="shared" si="175"/>
        <v>1.0439189069999999</v>
      </c>
      <c r="O486" s="12">
        <f t="shared" ca="1" si="176"/>
        <v>1.168355899</v>
      </c>
      <c r="P486" s="17">
        <f t="shared" si="177"/>
        <v>0</v>
      </c>
      <c r="Q486" s="14">
        <f t="shared" ca="1" si="178"/>
        <v>2525338.4849999999</v>
      </c>
      <c r="R486" s="21">
        <f t="shared" si="182"/>
        <v>0</v>
      </c>
      <c r="S486" s="14">
        <f t="shared" si="179"/>
        <v>0</v>
      </c>
      <c r="T486" s="4" t="str">
        <f t="shared" si="180"/>
        <v>A+J=</v>
      </c>
      <c r="U486" s="33">
        <f t="shared" si="181"/>
        <v>45138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3">
        <f t="shared" si="183"/>
        <v>45097</v>
      </c>
      <c r="B487" s="124">
        <f t="shared" ca="1" si="167"/>
        <v>17537634.420000002</v>
      </c>
      <c r="C487" s="7">
        <f t="shared" si="168"/>
        <v>15000000</v>
      </c>
      <c r="D487" s="96">
        <f t="shared" si="185"/>
        <v>45096</v>
      </c>
      <c r="E487" s="94">
        <f ca="1">IF(D487&lt;$B$1,VLOOKUP(D487,[1]DI!$A$4:$B$15000,2,FALSE),0)</f>
        <v>0.13650000000000001</v>
      </c>
      <c r="F487" s="14">
        <f t="shared" ca="1" si="169"/>
        <v>1.00050788</v>
      </c>
      <c r="G487" s="14">
        <f ca="1">(TRUNC(PRODUCT($F$12:$F486),16))</f>
        <v>1.22431709910618</v>
      </c>
      <c r="H487" s="14">
        <f t="shared" ca="1" si="170"/>
        <v>1.0933646065081599</v>
      </c>
      <c r="I487" s="14">
        <f t="shared" ca="1" si="171"/>
        <v>1.1197702</v>
      </c>
      <c r="J487" s="13">
        <f t="shared" si="184"/>
        <v>0.05</v>
      </c>
      <c r="K487" s="33">
        <f t="shared" si="172"/>
        <v>44770</v>
      </c>
      <c r="L487" s="2">
        <f t="shared" si="173"/>
        <v>223</v>
      </c>
      <c r="M487" s="17">
        <f t="shared" si="174"/>
        <v>223</v>
      </c>
      <c r="N487" s="12">
        <f t="shared" si="175"/>
        <v>1.044121042</v>
      </c>
      <c r="O487" s="12">
        <f t="shared" ca="1" si="176"/>
        <v>1.1691756280000001</v>
      </c>
      <c r="P487" s="17">
        <f t="shared" si="177"/>
        <v>0</v>
      </c>
      <c r="Q487" s="14">
        <f t="shared" ca="1" si="178"/>
        <v>2537634.42</v>
      </c>
      <c r="R487" s="21">
        <f t="shared" si="182"/>
        <v>0</v>
      </c>
      <c r="S487" s="14">
        <f t="shared" si="179"/>
        <v>0</v>
      </c>
      <c r="T487" s="4" t="str">
        <f t="shared" si="180"/>
        <v>A+J=</v>
      </c>
      <c r="U487" s="33">
        <f t="shared" si="181"/>
        <v>45138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3">
        <f t="shared" si="183"/>
        <v>45098</v>
      </c>
      <c r="B488" s="124">
        <f t="shared" ca="1" si="167"/>
        <v>17549938.829999998</v>
      </c>
      <c r="C488" s="7">
        <f t="shared" si="168"/>
        <v>15000000</v>
      </c>
      <c r="D488" s="96">
        <f t="shared" si="185"/>
        <v>45097</v>
      </c>
      <c r="E488" s="94">
        <f ca="1">IF(D488&lt;$B$1,VLOOKUP(D488,[1]DI!$A$4:$B$15000,2,FALSE),0)</f>
        <v>0.13650000000000001</v>
      </c>
      <c r="F488" s="14">
        <f t="shared" ca="1" si="169"/>
        <v>1.00050788</v>
      </c>
      <c r="G488" s="14">
        <f ca="1">(TRUNC(PRODUCT($F$12:$F487),16))</f>
        <v>1.2249389052744699</v>
      </c>
      <c r="H488" s="14">
        <f t="shared" ca="1" si="170"/>
        <v>1.0933646065081599</v>
      </c>
      <c r="I488" s="14">
        <f t="shared" ca="1" si="171"/>
        <v>1.1203388999999999</v>
      </c>
      <c r="J488" s="13">
        <f t="shared" si="184"/>
        <v>0.05</v>
      </c>
      <c r="K488" s="33">
        <f t="shared" si="172"/>
        <v>44770</v>
      </c>
      <c r="L488" s="2">
        <f t="shared" si="173"/>
        <v>224</v>
      </c>
      <c r="M488" s="17">
        <f t="shared" si="174"/>
        <v>224</v>
      </c>
      <c r="N488" s="12">
        <f t="shared" si="175"/>
        <v>1.0443232149999999</v>
      </c>
      <c r="O488" s="12">
        <f t="shared" ca="1" si="176"/>
        <v>1.169995922</v>
      </c>
      <c r="P488" s="17">
        <f t="shared" si="177"/>
        <v>0</v>
      </c>
      <c r="Q488" s="14">
        <f t="shared" ca="1" si="178"/>
        <v>2549938.83</v>
      </c>
      <c r="R488" s="21">
        <f t="shared" si="182"/>
        <v>0</v>
      </c>
      <c r="S488" s="14">
        <f t="shared" si="179"/>
        <v>0</v>
      </c>
      <c r="T488" s="4" t="str">
        <f t="shared" si="180"/>
        <v>A+J=</v>
      </c>
      <c r="U488" s="33">
        <f t="shared" si="181"/>
        <v>45138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3">
        <f t="shared" si="183"/>
        <v>45099</v>
      </c>
      <c r="B489" s="124">
        <f t="shared" ca="1" si="167"/>
        <v>17562252.059999999</v>
      </c>
      <c r="C489" s="7">
        <f t="shared" si="168"/>
        <v>15000000</v>
      </c>
      <c r="D489" s="96">
        <f t="shared" si="185"/>
        <v>45098</v>
      </c>
      <c r="E489" s="94">
        <f ca="1">IF(D489&lt;$B$1,VLOOKUP(D489,[1]DI!$A$4:$B$15000,2,FALSE),0)</f>
        <v>0.13650000000000001</v>
      </c>
      <c r="F489" s="14">
        <f t="shared" ca="1" si="169"/>
        <v>1.00050788</v>
      </c>
      <c r="G489" s="14">
        <f ca="1">(TRUNC(PRODUCT($F$12:$F488),16))</f>
        <v>1.2255610272456801</v>
      </c>
      <c r="H489" s="14">
        <f t="shared" ca="1" si="170"/>
        <v>1.0933646065081599</v>
      </c>
      <c r="I489" s="14">
        <f t="shared" ca="1" si="171"/>
        <v>1.1209079</v>
      </c>
      <c r="J489" s="13">
        <f t="shared" si="184"/>
        <v>0.05</v>
      </c>
      <c r="K489" s="33">
        <f t="shared" si="172"/>
        <v>44770</v>
      </c>
      <c r="L489" s="2">
        <f t="shared" si="173"/>
        <v>225</v>
      </c>
      <c r="M489" s="17">
        <f t="shared" si="174"/>
        <v>225</v>
      </c>
      <c r="N489" s="12">
        <f t="shared" si="175"/>
        <v>1.044525428</v>
      </c>
      <c r="O489" s="12">
        <f t="shared" ca="1" si="176"/>
        <v>1.170816804</v>
      </c>
      <c r="P489" s="17">
        <f t="shared" si="177"/>
        <v>0</v>
      </c>
      <c r="Q489" s="14">
        <f t="shared" ca="1" si="178"/>
        <v>2562252.06</v>
      </c>
      <c r="R489" s="21">
        <f t="shared" si="182"/>
        <v>0</v>
      </c>
      <c r="S489" s="14">
        <f t="shared" si="179"/>
        <v>0</v>
      </c>
      <c r="T489" s="4" t="str">
        <f t="shared" si="180"/>
        <v>A+J=</v>
      </c>
      <c r="U489" s="33">
        <f t="shared" si="181"/>
        <v>45138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3">
        <f t="shared" si="183"/>
        <v>45100</v>
      </c>
      <c r="B490" s="124">
        <f t="shared" ca="1" si="167"/>
        <v>17574573.945</v>
      </c>
      <c r="C490" s="7">
        <f t="shared" si="168"/>
        <v>15000000</v>
      </c>
      <c r="D490" s="96">
        <f t="shared" si="185"/>
        <v>45099</v>
      </c>
      <c r="E490" s="94">
        <f ca="1">IF(D490&lt;$B$1,VLOOKUP(D490,[1]DI!$A$4:$B$15000,2,FALSE),0)</f>
        <v>0.13650000000000001</v>
      </c>
      <c r="F490" s="14">
        <f t="shared" ca="1" si="169"/>
        <v>1.00050788</v>
      </c>
      <c r="G490" s="14">
        <f ca="1">(TRUNC(PRODUCT($F$12:$F489),16))</f>
        <v>1.2261834651801999</v>
      </c>
      <c r="H490" s="14">
        <f t="shared" ca="1" si="170"/>
        <v>1.0933646065081599</v>
      </c>
      <c r="I490" s="14">
        <f t="shared" ca="1" si="171"/>
        <v>1.12147719</v>
      </c>
      <c r="J490" s="13">
        <f t="shared" si="184"/>
        <v>0.05</v>
      </c>
      <c r="K490" s="33">
        <f t="shared" si="172"/>
        <v>44770</v>
      </c>
      <c r="L490" s="2">
        <f t="shared" si="173"/>
        <v>226</v>
      </c>
      <c r="M490" s="17">
        <f t="shared" si="174"/>
        <v>226</v>
      </c>
      <c r="N490" s="12">
        <f t="shared" si="175"/>
        <v>1.04472768</v>
      </c>
      <c r="O490" s="12">
        <f t="shared" ca="1" si="176"/>
        <v>1.171638263</v>
      </c>
      <c r="P490" s="17">
        <f t="shared" si="177"/>
        <v>0</v>
      </c>
      <c r="Q490" s="14">
        <f t="shared" ca="1" si="178"/>
        <v>2574573.9449999998</v>
      </c>
      <c r="R490" s="21">
        <f t="shared" si="182"/>
        <v>0</v>
      </c>
      <c r="S490" s="14">
        <f t="shared" si="179"/>
        <v>0</v>
      </c>
      <c r="T490" s="4" t="str">
        <f t="shared" si="180"/>
        <v>A+J=</v>
      </c>
      <c r="U490" s="33">
        <f t="shared" si="181"/>
        <v>45138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3">
        <f t="shared" si="183"/>
        <v>45103</v>
      </c>
      <c r="B491" s="124">
        <f t="shared" ca="1" si="167"/>
        <v>17586904.32</v>
      </c>
      <c r="C491" s="7">
        <f t="shared" si="168"/>
        <v>15000000</v>
      </c>
      <c r="D491" s="96">
        <f t="shared" si="185"/>
        <v>45100</v>
      </c>
      <c r="E491" s="94">
        <f ca="1">IF(D491&lt;$B$1,VLOOKUP(D491,[1]DI!$A$4:$B$15000,2,FALSE),0)</f>
        <v>0.13650000000000001</v>
      </c>
      <c r="F491" s="14">
        <f t="shared" ca="1" si="169"/>
        <v>1.00050788</v>
      </c>
      <c r="G491" s="14">
        <f ca="1">(TRUNC(PRODUCT($F$12:$F490),16))</f>
        <v>1.2268062192385001</v>
      </c>
      <c r="H491" s="14">
        <f t="shared" ca="1" si="170"/>
        <v>1.0933646065081599</v>
      </c>
      <c r="I491" s="14">
        <f t="shared" ca="1" si="171"/>
        <v>1.1220467599999999</v>
      </c>
      <c r="J491" s="13">
        <f t="shared" si="184"/>
        <v>0.05</v>
      </c>
      <c r="K491" s="33">
        <f t="shared" si="172"/>
        <v>44770</v>
      </c>
      <c r="L491" s="2">
        <f t="shared" si="173"/>
        <v>227</v>
      </c>
      <c r="M491" s="17">
        <f t="shared" si="174"/>
        <v>227</v>
      </c>
      <c r="N491" s="12">
        <f t="shared" si="175"/>
        <v>1.044929971</v>
      </c>
      <c r="O491" s="12">
        <f t="shared" ca="1" si="176"/>
        <v>1.1724602879999999</v>
      </c>
      <c r="P491" s="17">
        <f t="shared" si="177"/>
        <v>0</v>
      </c>
      <c r="Q491" s="14">
        <f t="shared" ca="1" si="178"/>
        <v>2586904.3199999998</v>
      </c>
      <c r="R491" s="21">
        <f t="shared" si="182"/>
        <v>0</v>
      </c>
      <c r="S491" s="14">
        <f t="shared" si="179"/>
        <v>0</v>
      </c>
      <c r="T491" s="4" t="str">
        <f t="shared" si="180"/>
        <v>A+J=</v>
      </c>
      <c r="U491" s="33">
        <f t="shared" si="181"/>
        <v>45138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3">
        <f t="shared" si="183"/>
        <v>45104</v>
      </c>
      <c r="B492" s="124">
        <f t="shared" ca="1" si="167"/>
        <v>17599243.545000002</v>
      </c>
      <c r="C492" s="7">
        <f t="shared" si="168"/>
        <v>15000000</v>
      </c>
      <c r="D492" s="96">
        <f t="shared" si="185"/>
        <v>45103</v>
      </c>
      <c r="E492" s="94">
        <f ca="1">IF(D492&lt;$B$1,VLOOKUP(D492,[1]DI!$A$4:$B$15000,2,FALSE),0)</f>
        <v>0.13650000000000001</v>
      </c>
      <c r="F492" s="14">
        <f t="shared" ca="1" si="169"/>
        <v>1.00050788</v>
      </c>
      <c r="G492" s="14">
        <f ca="1">(TRUNC(PRODUCT($F$12:$F491),16))</f>
        <v>1.2274292895811201</v>
      </c>
      <c r="H492" s="14">
        <f t="shared" ca="1" si="170"/>
        <v>1.0933646065081599</v>
      </c>
      <c r="I492" s="14">
        <f t="shared" ca="1" si="171"/>
        <v>1.12261663</v>
      </c>
      <c r="J492" s="13">
        <f t="shared" si="184"/>
        <v>0.05</v>
      </c>
      <c r="K492" s="33">
        <f t="shared" si="172"/>
        <v>44770</v>
      </c>
      <c r="L492" s="2">
        <f t="shared" si="173"/>
        <v>228</v>
      </c>
      <c r="M492" s="17">
        <f t="shared" si="174"/>
        <v>228</v>
      </c>
      <c r="N492" s="12">
        <f t="shared" si="175"/>
        <v>1.0451323020000001</v>
      </c>
      <c r="O492" s="12">
        <f t="shared" ca="1" si="176"/>
        <v>1.173282903</v>
      </c>
      <c r="P492" s="17">
        <f t="shared" si="177"/>
        <v>0</v>
      </c>
      <c r="Q492" s="14">
        <f t="shared" ca="1" si="178"/>
        <v>2599243.5449999999</v>
      </c>
      <c r="R492" s="21">
        <f t="shared" si="182"/>
        <v>0</v>
      </c>
      <c r="S492" s="14">
        <f t="shared" si="179"/>
        <v>0</v>
      </c>
      <c r="T492" s="4" t="str">
        <f t="shared" si="180"/>
        <v>A+J=</v>
      </c>
      <c r="U492" s="33">
        <f t="shared" si="181"/>
        <v>45138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3">
        <f t="shared" si="183"/>
        <v>45105</v>
      </c>
      <c r="B493" s="124">
        <f t="shared" ca="1" si="167"/>
        <v>17611591.245000001</v>
      </c>
      <c r="C493" s="7">
        <f t="shared" si="168"/>
        <v>15000000</v>
      </c>
      <c r="D493" s="96">
        <f t="shared" si="185"/>
        <v>45104</v>
      </c>
      <c r="E493" s="94">
        <f ca="1">IF(D493&lt;$B$1,VLOOKUP(D493,[1]DI!$A$4:$B$15000,2,FALSE),0)</f>
        <v>0.13650000000000001</v>
      </c>
      <c r="F493" s="14">
        <f t="shared" ca="1" si="169"/>
        <v>1.00050788</v>
      </c>
      <c r="G493" s="14">
        <f ca="1">(TRUNC(PRODUCT($F$12:$F492),16))</f>
        <v>1.2280526763687201</v>
      </c>
      <c r="H493" s="14">
        <f t="shared" ca="1" si="170"/>
        <v>1.0933646065081599</v>
      </c>
      <c r="I493" s="14">
        <f t="shared" ca="1" si="171"/>
        <v>1.1231867799999999</v>
      </c>
      <c r="J493" s="13">
        <f t="shared" si="184"/>
        <v>0.05</v>
      </c>
      <c r="K493" s="33">
        <f t="shared" si="172"/>
        <v>44770</v>
      </c>
      <c r="L493" s="2">
        <f t="shared" si="173"/>
        <v>229</v>
      </c>
      <c r="M493" s="17">
        <f t="shared" si="174"/>
        <v>229</v>
      </c>
      <c r="N493" s="12">
        <f t="shared" si="175"/>
        <v>1.045334671</v>
      </c>
      <c r="O493" s="12">
        <f t="shared" ca="1" si="176"/>
        <v>1.1741060830000001</v>
      </c>
      <c r="P493" s="17">
        <f t="shared" si="177"/>
        <v>0</v>
      </c>
      <c r="Q493" s="14">
        <f t="shared" ca="1" si="178"/>
        <v>2611591.2450000001</v>
      </c>
      <c r="R493" s="21">
        <f t="shared" si="182"/>
        <v>0</v>
      </c>
      <c r="S493" s="14">
        <f t="shared" si="179"/>
        <v>0</v>
      </c>
      <c r="T493" s="4" t="str">
        <f t="shared" si="180"/>
        <v>A+J=</v>
      </c>
      <c r="U493" s="33">
        <f t="shared" si="181"/>
        <v>45138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3">
        <f t="shared" si="183"/>
        <v>45106</v>
      </c>
      <c r="B494" s="124">
        <f t="shared" ca="1" si="167"/>
        <v>17623947.795000002</v>
      </c>
      <c r="C494" s="7">
        <f t="shared" si="168"/>
        <v>15000000</v>
      </c>
      <c r="D494" s="96">
        <f t="shared" si="185"/>
        <v>45105</v>
      </c>
      <c r="E494" s="94">
        <f ca="1">IF(D494&lt;$B$1,VLOOKUP(D494,[1]DI!$A$4:$B$15000,2,FALSE),0)</f>
        <v>0.13650000000000001</v>
      </c>
      <c r="F494" s="14">
        <f t="shared" ca="1" si="169"/>
        <v>1.00050788</v>
      </c>
      <c r="G494" s="14">
        <f ca="1">(TRUNC(PRODUCT($F$12:$F493),16))</f>
        <v>1.22867637976199</v>
      </c>
      <c r="H494" s="14">
        <f t="shared" ca="1" si="170"/>
        <v>1.0933646065081599</v>
      </c>
      <c r="I494" s="14">
        <f t="shared" ca="1" si="171"/>
        <v>1.1237572300000001</v>
      </c>
      <c r="J494" s="13">
        <f t="shared" si="184"/>
        <v>0.05</v>
      </c>
      <c r="K494" s="33">
        <f t="shared" si="172"/>
        <v>44770</v>
      </c>
      <c r="L494" s="2">
        <f t="shared" si="173"/>
        <v>230</v>
      </c>
      <c r="M494" s="17">
        <f t="shared" si="174"/>
        <v>230</v>
      </c>
      <c r="N494" s="12">
        <f t="shared" si="175"/>
        <v>1.0455370799999999</v>
      </c>
      <c r="O494" s="12">
        <f t="shared" ca="1" si="176"/>
        <v>1.1749298530000001</v>
      </c>
      <c r="P494" s="17">
        <f t="shared" si="177"/>
        <v>0</v>
      </c>
      <c r="Q494" s="14">
        <f t="shared" ca="1" si="178"/>
        <v>2623947.7949999999</v>
      </c>
      <c r="R494" s="21">
        <f t="shared" si="182"/>
        <v>0</v>
      </c>
      <c r="S494" s="14">
        <f t="shared" si="179"/>
        <v>0</v>
      </c>
      <c r="T494" s="4" t="str">
        <f t="shared" si="180"/>
        <v>A+J=</v>
      </c>
      <c r="U494" s="33">
        <f t="shared" si="181"/>
        <v>45138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3">
        <f t="shared" si="183"/>
        <v>45107</v>
      </c>
      <c r="B495" s="124">
        <f t="shared" ca="1" si="167"/>
        <v>17636312.850000001</v>
      </c>
      <c r="C495" s="7">
        <f t="shared" si="168"/>
        <v>15000000</v>
      </c>
      <c r="D495" s="96">
        <f t="shared" si="185"/>
        <v>45106</v>
      </c>
      <c r="E495" s="94">
        <f ca="1">IF(D495&lt;$B$1,VLOOKUP(D495,[1]DI!$A$4:$B$15000,2,FALSE),0)</f>
        <v>0.13650000000000001</v>
      </c>
      <c r="F495" s="14">
        <f t="shared" ca="1" si="169"/>
        <v>1.00050788</v>
      </c>
      <c r="G495" s="14">
        <f ca="1">(TRUNC(PRODUCT($F$12:$F494),16))</f>
        <v>1.22930039992174</v>
      </c>
      <c r="H495" s="14">
        <f t="shared" ca="1" si="170"/>
        <v>1.0933646065081599</v>
      </c>
      <c r="I495" s="14">
        <f t="shared" ca="1" si="171"/>
        <v>1.12432796</v>
      </c>
      <c r="J495" s="13">
        <f t="shared" si="184"/>
        <v>0.05</v>
      </c>
      <c r="K495" s="33">
        <f t="shared" si="172"/>
        <v>44770</v>
      </c>
      <c r="L495" s="2">
        <f t="shared" si="173"/>
        <v>231</v>
      </c>
      <c r="M495" s="17">
        <f t="shared" si="174"/>
        <v>231</v>
      </c>
      <c r="N495" s="12">
        <f t="shared" si="175"/>
        <v>1.0457395279999999</v>
      </c>
      <c r="O495" s="12">
        <f t="shared" ca="1" si="176"/>
        <v>1.1757541899999999</v>
      </c>
      <c r="P495" s="17">
        <f t="shared" si="177"/>
        <v>0</v>
      </c>
      <c r="Q495" s="14">
        <f t="shared" ca="1" si="178"/>
        <v>2636312.85</v>
      </c>
      <c r="R495" s="21">
        <f t="shared" si="182"/>
        <v>0</v>
      </c>
      <c r="S495" s="14">
        <f t="shared" si="179"/>
        <v>0</v>
      </c>
      <c r="T495" s="4" t="str">
        <f t="shared" si="180"/>
        <v>A+J=</v>
      </c>
      <c r="U495" s="33">
        <f t="shared" si="181"/>
        <v>45138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3">
        <f t="shared" si="183"/>
        <v>45110</v>
      </c>
      <c r="B496" s="124">
        <f t="shared" ca="1" si="167"/>
        <v>17648686.740000002</v>
      </c>
      <c r="C496" s="7">
        <f t="shared" si="168"/>
        <v>15000000</v>
      </c>
      <c r="D496" s="96">
        <f t="shared" si="185"/>
        <v>45107</v>
      </c>
      <c r="E496" s="94">
        <f ca="1">IF(D496&lt;$B$1,VLOOKUP(D496,[1]DI!$A$4:$B$15000,2,FALSE),0)</f>
        <v>0.13650000000000001</v>
      </c>
      <c r="F496" s="14">
        <f t="shared" ca="1" si="169"/>
        <v>1.00050788</v>
      </c>
      <c r="G496" s="14">
        <f ca="1">(TRUNC(PRODUCT($F$12:$F495),16))</f>
        <v>1.22992473700886</v>
      </c>
      <c r="H496" s="14">
        <f t="shared" ca="1" si="170"/>
        <v>1.0933646065081599</v>
      </c>
      <c r="I496" s="14">
        <f t="shared" ca="1" si="171"/>
        <v>1.1248989899999999</v>
      </c>
      <c r="J496" s="13">
        <f t="shared" si="184"/>
        <v>0.05</v>
      </c>
      <c r="K496" s="33">
        <f t="shared" si="172"/>
        <v>44770</v>
      </c>
      <c r="L496" s="2">
        <f t="shared" si="173"/>
        <v>232</v>
      </c>
      <c r="M496" s="17">
        <f t="shared" si="174"/>
        <v>232</v>
      </c>
      <c r="N496" s="12">
        <f t="shared" si="175"/>
        <v>1.0459420150000001</v>
      </c>
      <c r="O496" s="12">
        <f t="shared" ca="1" si="176"/>
        <v>1.1765791160000001</v>
      </c>
      <c r="P496" s="17">
        <f t="shared" si="177"/>
        <v>0</v>
      </c>
      <c r="Q496" s="14">
        <f t="shared" ca="1" si="178"/>
        <v>2648686.7400000002</v>
      </c>
      <c r="R496" s="21">
        <f t="shared" si="182"/>
        <v>0</v>
      </c>
      <c r="S496" s="14">
        <f t="shared" si="179"/>
        <v>0</v>
      </c>
      <c r="T496" s="4" t="str">
        <f t="shared" si="180"/>
        <v>A+J=</v>
      </c>
      <c r="U496" s="33">
        <f t="shared" si="181"/>
        <v>45138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3">
        <f t="shared" si="183"/>
        <v>45111</v>
      </c>
      <c r="B497" s="124">
        <f t="shared" ca="1" si="167"/>
        <v>17661069.149999999</v>
      </c>
      <c r="C497" s="7">
        <f t="shared" si="168"/>
        <v>15000000</v>
      </c>
      <c r="D497" s="96">
        <f t="shared" si="185"/>
        <v>45110</v>
      </c>
      <c r="E497" s="94">
        <f ca="1">IF(D497&lt;$B$1,VLOOKUP(D497,[1]DI!$A$4:$B$15000,2,FALSE),0)</f>
        <v>0.13650000000000001</v>
      </c>
      <c r="F497" s="14">
        <f t="shared" ca="1" si="169"/>
        <v>1.00050788</v>
      </c>
      <c r="G497" s="14">
        <f ca="1">(TRUNC(PRODUCT($F$12:$F496),16))</f>
        <v>1.23054939118429</v>
      </c>
      <c r="H497" s="14">
        <f t="shared" ca="1" si="170"/>
        <v>1.0933646065081599</v>
      </c>
      <c r="I497" s="14">
        <f t="shared" ca="1" si="171"/>
        <v>1.1254702999999999</v>
      </c>
      <c r="J497" s="13">
        <f t="shared" si="184"/>
        <v>0.05</v>
      </c>
      <c r="K497" s="33">
        <f t="shared" si="172"/>
        <v>44770</v>
      </c>
      <c r="L497" s="2">
        <f t="shared" si="173"/>
        <v>233</v>
      </c>
      <c r="M497" s="17">
        <f t="shared" si="174"/>
        <v>233</v>
      </c>
      <c r="N497" s="12">
        <f t="shared" si="175"/>
        <v>1.0461445410000001</v>
      </c>
      <c r="O497" s="12">
        <f t="shared" ca="1" si="176"/>
        <v>1.17740461</v>
      </c>
      <c r="P497" s="17">
        <f t="shared" si="177"/>
        <v>0</v>
      </c>
      <c r="Q497" s="14">
        <f t="shared" ca="1" si="178"/>
        <v>2661069.15</v>
      </c>
      <c r="R497" s="21">
        <f t="shared" si="182"/>
        <v>0</v>
      </c>
      <c r="S497" s="14">
        <f t="shared" si="179"/>
        <v>0</v>
      </c>
      <c r="T497" s="4" t="str">
        <f t="shared" si="180"/>
        <v>A+J=</v>
      </c>
      <c r="U497" s="33">
        <f t="shared" si="181"/>
        <v>45138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3">
        <f t="shared" si="183"/>
        <v>45112</v>
      </c>
      <c r="B498" s="124">
        <f t="shared" ca="1" si="167"/>
        <v>17673460.259999998</v>
      </c>
      <c r="C498" s="7">
        <f t="shared" si="168"/>
        <v>15000000</v>
      </c>
      <c r="D498" s="96">
        <f t="shared" si="185"/>
        <v>45111</v>
      </c>
      <c r="E498" s="94">
        <f ca="1">IF(D498&lt;$B$1,VLOOKUP(D498,[1]DI!$A$4:$B$15000,2,FALSE),0)</f>
        <v>0.13650000000000001</v>
      </c>
      <c r="F498" s="14">
        <f t="shared" ca="1" si="169"/>
        <v>1.00050788</v>
      </c>
      <c r="G498" s="14">
        <f ca="1">(TRUNC(PRODUCT($F$12:$F497),16))</f>
        <v>1.2311743626090801</v>
      </c>
      <c r="H498" s="14">
        <f t="shared" ca="1" si="170"/>
        <v>1.0933646065081599</v>
      </c>
      <c r="I498" s="14">
        <f t="shared" ca="1" si="171"/>
        <v>1.1260418999999999</v>
      </c>
      <c r="J498" s="13">
        <f t="shared" si="184"/>
        <v>0.05</v>
      </c>
      <c r="K498" s="33">
        <f t="shared" si="172"/>
        <v>44770</v>
      </c>
      <c r="L498" s="2">
        <f t="shared" si="173"/>
        <v>234</v>
      </c>
      <c r="M498" s="17">
        <f t="shared" si="174"/>
        <v>234</v>
      </c>
      <c r="N498" s="12">
        <f t="shared" si="175"/>
        <v>1.0463471070000001</v>
      </c>
      <c r="O498" s="12">
        <f t="shared" ca="1" si="176"/>
        <v>1.1782306840000001</v>
      </c>
      <c r="P498" s="17">
        <f t="shared" si="177"/>
        <v>0</v>
      </c>
      <c r="Q498" s="14">
        <f t="shared" ca="1" si="178"/>
        <v>2673460.2599999998</v>
      </c>
      <c r="R498" s="21">
        <f t="shared" si="182"/>
        <v>0</v>
      </c>
      <c r="S498" s="14">
        <f t="shared" si="179"/>
        <v>0</v>
      </c>
      <c r="T498" s="4" t="str">
        <f t="shared" si="180"/>
        <v>A+J=</v>
      </c>
      <c r="U498" s="33">
        <f t="shared" si="181"/>
        <v>45138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3">
        <f t="shared" si="183"/>
        <v>45113</v>
      </c>
      <c r="B499" s="124">
        <f t="shared" ca="1" si="167"/>
        <v>17685860.204999998</v>
      </c>
      <c r="C499" s="7">
        <f t="shared" si="168"/>
        <v>15000000</v>
      </c>
      <c r="D499" s="96">
        <f t="shared" si="185"/>
        <v>45112</v>
      </c>
      <c r="E499" s="94">
        <f ca="1">IF(D499&lt;$B$1,VLOOKUP(D499,[1]DI!$A$4:$B$15000,2,FALSE),0)</f>
        <v>0.13650000000000001</v>
      </c>
      <c r="F499" s="14">
        <f t="shared" ca="1" si="169"/>
        <v>1.00050788</v>
      </c>
      <c r="G499" s="14">
        <f ca="1">(TRUNC(PRODUCT($F$12:$F498),16))</f>
        <v>1.2317996514443601</v>
      </c>
      <c r="H499" s="14">
        <f t="shared" ca="1" si="170"/>
        <v>1.0933646065081599</v>
      </c>
      <c r="I499" s="14">
        <f t="shared" ca="1" si="171"/>
        <v>1.1266138000000001</v>
      </c>
      <c r="J499" s="13">
        <f t="shared" si="184"/>
        <v>0.05</v>
      </c>
      <c r="K499" s="33">
        <f t="shared" si="172"/>
        <v>44770</v>
      </c>
      <c r="L499" s="2">
        <f t="shared" si="173"/>
        <v>235</v>
      </c>
      <c r="M499" s="17">
        <f t="shared" si="174"/>
        <v>235</v>
      </c>
      <c r="N499" s="12">
        <f t="shared" si="175"/>
        <v>1.0465497109999999</v>
      </c>
      <c r="O499" s="12">
        <f t="shared" ca="1" si="176"/>
        <v>1.1790573470000001</v>
      </c>
      <c r="P499" s="17">
        <f t="shared" si="177"/>
        <v>0</v>
      </c>
      <c r="Q499" s="14">
        <f t="shared" ca="1" si="178"/>
        <v>2685860.2050000001</v>
      </c>
      <c r="R499" s="21">
        <f t="shared" si="182"/>
        <v>0</v>
      </c>
      <c r="S499" s="14">
        <f t="shared" si="179"/>
        <v>0</v>
      </c>
      <c r="T499" s="4" t="str">
        <f t="shared" si="180"/>
        <v>A+J=</v>
      </c>
      <c r="U499" s="33">
        <f t="shared" si="181"/>
        <v>45138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3">
        <f t="shared" si="183"/>
        <v>45114</v>
      </c>
      <c r="B500" s="124">
        <f t="shared" ca="1" si="167"/>
        <v>17698268.684999999</v>
      </c>
      <c r="C500" s="7">
        <f t="shared" si="168"/>
        <v>15000000</v>
      </c>
      <c r="D500" s="96">
        <f t="shared" si="185"/>
        <v>45113</v>
      </c>
      <c r="E500" s="94">
        <f ca="1">IF(D500&lt;$B$1,VLOOKUP(D500,[1]DI!$A$4:$B$15000,2,FALSE),0)</f>
        <v>0.13650000000000001</v>
      </c>
      <c r="F500" s="14">
        <f t="shared" ca="1" si="169"/>
        <v>1.00050788</v>
      </c>
      <c r="G500" s="14">
        <f ca="1">(TRUNC(PRODUCT($F$12:$F499),16))</f>
        <v>1.2324252578513399</v>
      </c>
      <c r="H500" s="14">
        <f t="shared" ca="1" si="170"/>
        <v>1.0933646065081599</v>
      </c>
      <c r="I500" s="14">
        <f t="shared" ca="1" si="171"/>
        <v>1.1271859799999999</v>
      </c>
      <c r="J500" s="13">
        <f t="shared" si="184"/>
        <v>0.05</v>
      </c>
      <c r="K500" s="33">
        <f t="shared" si="172"/>
        <v>44770</v>
      </c>
      <c r="L500" s="2">
        <f t="shared" si="173"/>
        <v>236</v>
      </c>
      <c r="M500" s="17">
        <f t="shared" si="174"/>
        <v>236</v>
      </c>
      <c r="N500" s="12">
        <f t="shared" si="175"/>
        <v>1.046752355</v>
      </c>
      <c r="O500" s="12">
        <f t="shared" ca="1" si="176"/>
        <v>1.1798845790000001</v>
      </c>
      <c r="P500" s="17">
        <f t="shared" si="177"/>
        <v>0</v>
      </c>
      <c r="Q500" s="14">
        <f t="shared" ca="1" si="178"/>
        <v>2698268.6850000001</v>
      </c>
      <c r="R500" s="21">
        <f t="shared" si="182"/>
        <v>0</v>
      </c>
      <c r="S500" s="14">
        <f t="shared" si="179"/>
        <v>0</v>
      </c>
      <c r="T500" s="4" t="str">
        <f t="shared" si="180"/>
        <v>A+J=</v>
      </c>
      <c r="U500" s="33">
        <f t="shared" si="181"/>
        <v>45138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3">
        <f t="shared" si="183"/>
        <v>45117</v>
      </c>
      <c r="B501" s="124">
        <f t="shared" ca="1" si="167"/>
        <v>17710686.015000001</v>
      </c>
      <c r="C501" s="7">
        <f t="shared" si="168"/>
        <v>15000000</v>
      </c>
      <c r="D501" s="96">
        <f t="shared" si="185"/>
        <v>45114</v>
      </c>
      <c r="E501" s="94">
        <f ca="1">IF(D501&lt;$B$1,VLOOKUP(D501,[1]DI!$A$4:$B$15000,2,FALSE),0)</f>
        <v>0.13650000000000001</v>
      </c>
      <c r="F501" s="14">
        <f t="shared" ca="1" si="169"/>
        <v>1.00050788</v>
      </c>
      <c r="G501" s="14">
        <f ca="1">(TRUNC(PRODUCT($F$12:$F500),16))</f>
        <v>1.2330511819912999</v>
      </c>
      <c r="H501" s="14">
        <f t="shared" ca="1" si="170"/>
        <v>1.0933646065081599</v>
      </c>
      <c r="I501" s="14">
        <f t="shared" ca="1" si="171"/>
        <v>1.1277584599999999</v>
      </c>
      <c r="J501" s="13">
        <f t="shared" si="184"/>
        <v>0.05</v>
      </c>
      <c r="K501" s="33">
        <f t="shared" si="172"/>
        <v>44770</v>
      </c>
      <c r="L501" s="2">
        <f t="shared" si="173"/>
        <v>237</v>
      </c>
      <c r="M501" s="17">
        <f t="shared" si="174"/>
        <v>237</v>
      </c>
      <c r="N501" s="12">
        <f t="shared" si="175"/>
        <v>1.0469550379999999</v>
      </c>
      <c r="O501" s="12">
        <f t="shared" ca="1" si="176"/>
        <v>1.1807124010000001</v>
      </c>
      <c r="P501" s="17">
        <f t="shared" si="177"/>
        <v>0</v>
      </c>
      <c r="Q501" s="14">
        <f t="shared" ca="1" si="178"/>
        <v>2710686.0150000001</v>
      </c>
      <c r="R501" s="21">
        <f t="shared" si="182"/>
        <v>0</v>
      </c>
      <c r="S501" s="14">
        <f t="shared" si="179"/>
        <v>0</v>
      </c>
      <c r="T501" s="4" t="str">
        <f t="shared" si="180"/>
        <v>A+J=</v>
      </c>
      <c r="U501" s="33">
        <f t="shared" si="181"/>
        <v>45138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3">
        <f t="shared" si="183"/>
        <v>45118</v>
      </c>
      <c r="B502" s="124">
        <f t="shared" ca="1" si="167"/>
        <v>17723111.91</v>
      </c>
      <c r="C502" s="7">
        <f t="shared" si="168"/>
        <v>15000000</v>
      </c>
      <c r="D502" s="96">
        <f t="shared" si="185"/>
        <v>45117</v>
      </c>
      <c r="E502" s="94">
        <f ca="1">IF(D502&lt;$B$1,VLOOKUP(D502,[1]DI!$A$4:$B$15000,2,FALSE),0)</f>
        <v>0.13650000000000001</v>
      </c>
      <c r="F502" s="14">
        <f t="shared" ca="1" si="169"/>
        <v>1.00050788</v>
      </c>
      <c r="G502" s="14">
        <f ca="1">(TRUNC(PRODUCT($F$12:$F501),16))</f>
        <v>1.2336774240256101</v>
      </c>
      <c r="H502" s="14">
        <f t="shared" ca="1" si="170"/>
        <v>1.0933646065081599</v>
      </c>
      <c r="I502" s="14">
        <f t="shared" ca="1" si="171"/>
        <v>1.12833122</v>
      </c>
      <c r="J502" s="13">
        <f t="shared" si="184"/>
        <v>0.05</v>
      </c>
      <c r="K502" s="33">
        <f t="shared" si="172"/>
        <v>44770</v>
      </c>
      <c r="L502" s="2">
        <f t="shared" si="173"/>
        <v>238</v>
      </c>
      <c r="M502" s="17">
        <f t="shared" si="174"/>
        <v>238</v>
      </c>
      <c r="N502" s="12">
        <f t="shared" si="175"/>
        <v>1.047157761</v>
      </c>
      <c r="O502" s="12">
        <f t="shared" ca="1" si="176"/>
        <v>1.181540794</v>
      </c>
      <c r="P502" s="17">
        <f t="shared" si="177"/>
        <v>0</v>
      </c>
      <c r="Q502" s="14">
        <f t="shared" ca="1" si="178"/>
        <v>2723111.91</v>
      </c>
      <c r="R502" s="21">
        <f t="shared" si="182"/>
        <v>0</v>
      </c>
      <c r="S502" s="14">
        <f t="shared" si="179"/>
        <v>0</v>
      </c>
      <c r="T502" s="4" t="str">
        <f t="shared" si="180"/>
        <v>A+J=</v>
      </c>
      <c r="U502" s="33">
        <f t="shared" si="181"/>
        <v>45138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3">
        <f t="shared" si="183"/>
        <v>45119</v>
      </c>
      <c r="B503" s="124">
        <f t="shared" ca="1" si="167"/>
        <v>17735546.655000001</v>
      </c>
      <c r="C503" s="7">
        <f t="shared" si="168"/>
        <v>15000000</v>
      </c>
      <c r="D503" s="96">
        <f t="shared" si="185"/>
        <v>45118</v>
      </c>
      <c r="E503" s="94">
        <f ca="1">IF(D503&lt;$B$1,VLOOKUP(D503,[1]DI!$A$4:$B$15000,2,FALSE),0)</f>
        <v>0.13650000000000001</v>
      </c>
      <c r="F503" s="14">
        <f t="shared" ca="1" si="169"/>
        <v>1.00050788</v>
      </c>
      <c r="G503" s="14">
        <f ca="1">(TRUNC(PRODUCT($F$12:$F502),16))</f>
        <v>1.23430398411572</v>
      </c>
      <c r="H503" s="14">
        <f t="shared" ca="1" si="170"/>
        <v>1.0933646065081599</v>
      </c>
      <c r="I503" s="14">
        <f t="shared" ca="1" si="171"/>
        <v>1.12890428</v>
      </c>
      <c r="J503" s="13">
        <f t="shared" si="184"/>
        <v>0.05</v>
      </c>
      <c r="K503" s="33">
        <f t="shared" si="172"/>
        <v>44770</v>
      </c>
      <c r="L503" s="2">
        <f t="shared" si="173"/>
        <v>239</v>
      </c>
      <c r="M503" s="17">
        <f t="shared" si="174"/>
        <v>239</v>
      </c>
      <c r="N503" s="12">
        <f t="shared" si="175"/>
        <v>1.047360523</v>
      </c>
      <c r="O503" s="12">
        <f t="shared" ca="1" si="176"/>
        <v>1.1823697769999999</v>
      </c>
      <c r="P503" s="17">
        <f t="shared" si="177"/>
        <v>0</v>
      </c>
      <c r="Q503" s="14">
        <f t="shared" ca="1" si="178"/>
        <v>2735546.6549999998</v>
      </c>
      <c r="R503" s="21">
        <f t="shared" si="182"/>
        <v>0</v>
      </c>
      <c r="S503" s="14">
        <f t="shared" si="179"/>
        <v>0</v>
      </c>
      <c r="T503" s="4" t="str">
        <f t="shared" si="180"/>
        <v>A+J=</v>
      </c>
      <c r="U503" s="33">
        <f t="shared" si="181"/>
        <v>45138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3">
        <f t="shared" si="183"/>
        <v>45120</v>
      </c>
      <c r="B504" s="124">
        <f t="shared" ca="1" si="167"/>
        <v>17747990.100000001</v>
      </c>
      <c r="C504" s="7">
        <f t="shared" si="168"/>
        <v>15000000</v>
      </c>
      <c r="D504" s="96">
        <f t="shared" si="185"/>
        <v>45119</v>
      </c>
      <c r="E504" s="94">
        <f ca="1">IF(D504&lt;$B$1,VLOOKUP(D504,[1]DI!$A$4:$B$15000,2,FALSE),0)</f>
        <v>0.13650000000000001</v>
      </c>
      <c r="F504" s="14">
        <f t="shared" ca="1" si="169"/>
        <v>1.00050788</v>
      </c>
      <c r="G504" s="14">
        <f ca="1">(TRUNC(PRODUCT($F$12:$F503),16))</f>
        <v>1.2349308624231701</v>
      </c>
      <c r="H504" s="14">
        <f t="shared" ca="1" si="170"/>
        <v>1.0933646065081599</v>
      </c>
      <c r="I504" s="14">
        <f t="shared" ca="1" si="171"/>
        <v>1.12947763</v>
      </c>
      <c r="J504" s="13">
        <f t="shared" si="184"/>
        <v>0.05</v>
      </c>
      <c r="K504" s="33">
        <f t="shared" si="172"/>
        <v>44770</v>
      </c>
      <c r="L504" s="2">
        <f t="shared" si="173"/>
        <v>240</v>
      </c>
      <c r="M504" s="17">
        <f t="shared" si="174"/>
        <v>240</v>
      </c>
      <c r="N504" s="12">
        <f t="shared" si="175"/>
        <v>1.047563324</v>
      </c>
      <c r="O504" s="12">
        <f t="shared" ca="1" si="176"/>
        <v>1.18319934</v>
      </c>
      <c r="P504" s="17">
        <f t="shared" si="177"/>
        <v>0</v>
      </c>
      <c r="Q504" s="14">
        <f t="shared" ca="1" si="178"/>
        <v>2747990.1</v>
      </c>
      <c r="R504" s="21">
        <f t="shared" si="182"/>
        <v>0</v>
      </c>
      <c r="S504" s="14">
        <f t="shared" si="179"/>
        <v>0</v>
      </c>
      <c r="T504" s="4" t="str">
        <f t="shared" si="180"/>
        <v>A+J=</v>
      </c>
      <c r="U504" s="33">
        <f t="shared" si="181"/>
        <v>45138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3">
        <f t="shared" si="183"/>
        <v>45121</v>
      </c>
      <c r="B505" s="124">
        <f t="shared" ca="1" si="167"/>
        <v>17760442.259999998</v>
      </c>
      <c r="C505" s="7">
        <f t="shared" si="168"/>
        <v>15000000</v>
      </c>
      <c r="D505" s="96">
        <f t="shared" si="185"/>
        <v>45120</v>
      </c>
      <c r="E505" s="94">
        <f ca="1">IF(D505&lt;$B$1,VLOOKUP(D505,[1]DI!$A$4:$B$15000,2,FALSE),0)</f>
        <v>0.13650000000000001</v>
      </c>
      <c r="F505" s="14">
        <f t="shared" ca="1" si="169"/>
        <v>1.00050788</v>
      </c>
      <c r="G505" s="14">
        <f ca="1">(TRUNC(PRODUCT($F$12:$F504),16))</f>
        <v>1.2355580591095801</v>
      </c>
      <c r="H505" s="14">
        <f t="shared" ca="1" si="170"/>
        <v>1.0933646065081599</v>
      </c>
      <c r="I505" s="14">
        <f t="shared" ca="1" si="171"/>
        <v>1.1300512700000001</v>
      </c>
      <c r="J505" s="13">
        <f t="shared" si="184"/>
        <v>0.05</v>
      </c>
      <c r="K505" s="33">
        <f t="shared" si="172"/>
        <v>44770</v>
      </c>
      <c r="L505" s="2">
        <f t="shared" si="173"/>
        <v>241</v>
      </c>
      <c r="M505" s="17">
        <f t="shared" si="174"/>
        <v>241</v>
      </c>
      <c r="N505" s="12">
        <f t="shared" si="175"/>
        <v>1.047766164</v>
      </c>
      <c r="O505" s="12">
        <f t="shared" ca="1" si="176"/>
        <v>1.1840294840000001</v>
      </c>
      <c r="P505" s="17">
        <f t="shared" si="177"/>
        <v>0</v>
      </c>
      <c r="Q505" s="14">
        <f t="shared" ca="1" si="178"/>
        <v>2760442.26</v>
      </c>
      <c r="R505" s="21">
        <f t="shared" si="182"/>
        <v>0</v>
      </c>
      <c r="S505" s="14">
        <f t="shared" si="179"/>
        <v>0</v>
      </c>
      <c r="T505" s="4" t="str">
        <f t="shared" si="180"/>
        <v>A+J=</v>
      </c>
      <c r="U505" s="33">
        <f t="shared" si="181"/>
        <v>45138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3">
        <f t="shared" si="183"/>
        <v>45124</v>
      </c>
      <c r="B506" s="124">
        <f t="shared" ca="1" si="167"/>
        <v>17772903.134999998</v>
      </c>
      <c r="C506" s="7">
        <f t="shared" si="168"/>
        <v>15000000</v>
      </c>
      <c r="D506" s="96">
        <f t="shared" si="185"/>
        <v>45121</v>
      </c>
      <c r="E506" s="94">
        <f ca="1">IF(D506&lt;$B$1,VLOOKUP(D506,[1]DI!$A$4:$B$15000,2,FALSE),0)</f>
        <v>0.13650000000000001</v>
      </c>
      <c r="F506" s="14">
        <f t="shared" ca="1" si="169"/>
        <v>1.00050788</v>
      </c>
      <c r="G506" s="14">
        <f ca="1">(TRUNC(PRODUCT($F$12:$F505),16))</f>
        <v>1.2361855743366399</v>
      </c>
      <c r="H506" s="14">
        <f t="shared" ca="1" si="170"/>
        <v>1.0933646065081599</v>
      </c>
      <c r="I506" s="14">
        <f t="shared" ca="1" si="171"/>
        <v>1.1306252000000001</v>
      </c>
      <c r="J506" s="13">
        <f t="shared" si="184"/>
        <v>0.05</v>
      </c>
      <c r="K506" s="33">
        <f t="shared" si="172"/>
        <v>44770</v>
      </c>
      <c r="L506" s="2">
        <f t="shared" si="173"/>
        <v>242</v>
      </c>
      <c r="M506" s="17">
        <f t="shared" si="174"/>
        <v>242</v>
      </c>
      <c r="N506" s="12">
        <f t="shared" si="175"/>
        <v>1.0479690429999999</v>
      </c>
      <c r="O506" s="12">
        <f t="shared" ca="1" si="176"/>
        <v>1.184860209</v>
      </c>
      <c r="P506" s="17">
        <f t="shared" si="177"/>
        <v>0</v>
      </c>
      <c r="Q506" s="14">
        <f t="shared" ca="1" si="178"/>
        <v>2772903.1349999998</v>
      </c>
      <c r="R506" s="21">
        <f t="shared" si="182"/>
        <v>0</v>
      </c>
      <c r="S506" s="14">
        <f t="shared" si="179"/>
        <v>0</v>
      </c>
      <c r="T506" s="4" t="str">
        <f t="shared" si="180"/>
        <v>A+J=</v>
      </c>
      <c r="U506" s="33">
        <f t="shared" si="181"/>
        <v>45138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3">
        <f t="shared" si="183"/>
        <v>45125</v>
      </c>
      <c r="B507" s="124">
        <f t="shared" ca="1" si="167"/>
        <v>17785372.725000001</v>
      </c>
      <c r="C507" s="7">
        <f t="shared" si="168"/>
        <v>15000000</v>
      </c>
      <c r="D507" s="96">
        <f t="shared" si="185"/>
        <v>45124</v>
      </c>
      <c r="E507" s="94">
        <f ca="1">IF(D507&lt;$B$1,VLOOKUP(D507,[1]DI!$A$4:$B$15000,2,FALSE),0)</f>
        <v>0.13650000000000001</v>
      </c>
      <c r="F507" s="14">
        <f t="shared" ca="1" si="169"/>
        <v>1.00050788</v>
      </c>
      <c r="G507" s="14">
        <f ca="1">(TRUNC(PRODUCT($F$12:$F506),16))</f>
        <v>1.2368134082661399</v>
      </c>
      <c r="H507" s="14">
        <f t="shared" ca="1" si="170"/>
        <v>1.0933646065081599</v>
      </c>
      <c r="I507" s="14">
        <f t="shared" ca="1" si="171"/>
        <v>1.13119942</v>
      </c>
      <c r="J507" s="13">
        <f t="shared" si="184"/>
        <v>0.05</v>
      </c>
      <c r="K507" s="33">
        <f t="shared" si="172"/>
        <v>44770</v>
      </c>
      <c r="L507" s="2">
        <f t="shared" si="173"/>
        <v>243</v>
      </c>
      <c r="M507" s="17">
        <f t="shared" si="174"/>
        <v>243</v>
      </c>
      <c r="N507" s="12">
        <f t="shared" si="175"/>
        <v>1.0481719620000001</v>
      </c>
      <c r="O507" s="12">
        <f t="shared" ca="1" si="176"/>
        <v>1.185691515</v>
      </c>
      <c r="P507" s="17">
        <f t="shared" si="177"/>
        <v>0</v>
      </c>
      <c r="Q507" s="14">
        <f t="shared" ca="1" si="178"/>
        <v>2785372.7250000001</v>
      </c>
      <c r="R507" s="21">
        <f t="shared" si="182"/>
        <v>0</v>
      </c>
      <c r="S507" s="14">
        <f t="shared" si="179"/>
        <v>0</v>
      </c>
      <c r="T507" s="4" t="str">
        <f t="shared" si="180"/>
        <v>A+J=</v>
      </c>
      <c r="U507" s="33">
        <f t="shared" si="181"/>
        <v>45138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3">
        <f t="shared" si="183"/>
        <v>45126</v>
      </c>
      <c r="B508" s="124">
        <f t="shared" ca="1" si="167"/>
        <v>17797851.045000002</v>
      </c>
      <c r="C508" s="7">
        <f t="shared" si="168"/>
        <v>15000000</v>
      </c>
      <c r="D508" s="96">
        <f t="shared" si="185"/>
        <v>45125</v>
      </c>
      <c r="E508" s="94">
        <f ca="1">IF(D508&lt;$B$1,VLOOKUP(D508,[1]DI!$A$4:$B$15000,2,FALSE),0)</f>
        <v>0.13650000000000001</v>
      </c>
      <c r="F508" s="14">
        <f t="shared" ca="1" si="169"/>
        <v>1.00050788</v>
      </c>
      <c r="G508" s="14">
        <f ca="1">(TRUNC(PRODUCT($F$12:$F507),16))</f>
        <v>1.2374415610599301</v>
      </c>
      <c r="H508" s="14">
        <f t="shared" ca="1" si="170"/>
        <v>1.0933646065081599</v>
      </c>
      <c r="I508" s="14">
        <f t="shared" ca="1" si="171"/>
        <v>1.13177393</v>
      </c>
      <c r="J508" s="13">
        <f t="shared" si="184"/>
        <v>0.05</v>
      </c>
      <c r="K508" s="33">
        <f t="shared" si="172"/>
        <v>44770</v>
      </c>
      <c r="L508" s="2">
        <f t="shared" si="173"/>
        <v>244</v>
      </c>
      <c r="M508" s="17">
        <f t="shared" si="174"/>
        <v>244</v>
      </c>
      <c r="N508" s="12">
        <f t="shared" si="175"/>
        <v>1.0483749200000001</v>
      </c>
      <c r="O508" s="12">
        <f t="shared" ca="1" si="176"/>
        <v>1.186523403</v>
      </c>
      <c r="P508" s="17">
        <f t="shared" si="177"/>
        <v>0</v>
      </c>
      <c r="Q508" s="14">
        <f t="shared" ca="1" si="178"/>
        <v>2797851.0449999999</v>
      </c>
      <c r="R508" s="21">
        <f t="shared" si="182"/>
        <v>0</v>
      </c>
      <c r="S508" s="14">
        <f t="shared" si="179"/>
        <v>0</v>
      </c>
      <c r="T508" s="4" t="str">
        <f t="shared" si="180"/>
        <v>A+J=</v>
      </c>
      <c r="U508" s="33">
        <f t="shared" si="181"/>
        <v>45138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3">
        <f t="shared" si="183"/>
        <v>45127</v>
      </c>
      <c r="B509" s="124">
        <f t="shared" ca="1" si="167"/>
        <v>17810338.245000001</v>
      </c>
      <c r="C509" s="7">
        <f t="shared" si="168"/>
        <v>15000000</v>
      </c>
      <c r="D509" s="96">
        <f t="shared" si="185"/>
        <v>45126</v>
      </c>
      <c r="E509" s="94">
        <f ca="1">IF(D509&lt;$B$1,VLOOKUP(D509,[1]DI!$A$4:$B$15000,2,FALSE),0)</f>
        <v>0.13650000000000001</v>
      </c>
      <c r="F509" s="14">
        <f t="shared" ca="1" si="169"/>
        <v>1.00050788</v>
      </c>
      <c r="G509" s="14">
        <f ca="1">(TRUNC(PRODUCT($F$12:$F508),16))</f>
        <v>1.2380700328799601</v>
      </c>
      <c r="H509" s="14">
        <f t="shared" ca="1" si="170"/>
        <v>1.0933646065081599</v>
      </c>
      <c r="I509" s="14">
        <f t="shared" ca="1" si="171"/>
        <v>1.1323487400000001</v>
      </c>
      <c r="J509" s="13">
        <f t="shared" si="184"/>
        <v>0.05</v>
      </c>
      <c r="K509" s="33">
        <f t="shared" si="172"/>
        <v>44770</v>
      </c>
      <c r="L509" s="2">
        <f t="shared" si="173"/>
        <v>245</v>
      </c>
      <c r="M509" s="17">
        <f t="shared" si="174"/>
        <v>245</v>
      </c>
      <c r="N509" s="12">
        <f t="shared" si="175"/>
        <v>1.048577917</v>
      </c>
      <c r="O509" s="12">
        <f t="shared" ca="1" si="176"/>
        <v>1.1873558829999999</v>
      </c>
      <c r="P509" s="17">
        <f t="shared" si="177"/>
        <v>0</v>
      </c>
      <c r="Q509" s="14">
        <f t="shared" ca="1" si="178"/>
        <v>2810338.2450000001</v>
      </c>
      <c r="R509" s="21">
        <f t="shared" si="182"/>
        <v>0</v>
      </c>
      <c r="S509" s="14">
        <f t="shared" si="179"/>
        <v>0</v>
      </c>
      <c r="T509" s="4" t="str">
        <f t="shared" si="180"/>
        <v>A+J=</v>
      </c>
      <c r="U509" s="33">
        <f t="shared" si="181"/>
        <v>45138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3">
        <f t="shared" si="183"/>
        <v>45128</v>
      </c>
      <c r="B510" s="124">
        <f t="shared" ca="1" si="167"/>
        <v>17822834.190000001</v>
      </c>
      <c r="C510" s="7">
        <f t="shared" si="168"/>
        <v>15000000</v>
      </c>
      <c r="D510" s="96">
        <f t="shared" si="185"/>
        <v>45127</v>
      </c>
      <c r="E510" s="94">
        <f ca="1">IF(D510&lt;$B$1,VLOOKUP(D510,[1]DI!$A$4:$B$15000,2,FALSE),0)</f>
        <v>0.13650000000000001</v>
      </c>
      <c r="F510" s="14">
        <f t="shared" ca="1" si="169"/>
        <v>1.00050788</v>
      </c>
      <c r="G510" s="14">
        <f ca="1">(TRUNC(PRODUCT($F$12:$F509),16))</f>
        <v>1.2386988238882599</v>
      </c>
      <c r="H510" s="14">
        <f t="shared" ca="1" si="170"/>
        <v>1.0933646065081599</v>
      </c>
      <c r="I510" s="14">
        <f t="shared" ca="1" si="171"/>
        <v>1.1329238399999999</v>
      </c>
      <c r="J510" s="13">
        <f t="shared" si="184"/>
        <v>0.05</v>
      </c>
      <c r="K510" s="33">
        <f t="shared" si="172"/>
        <v>44770</v>
      </c>
      <c r="L510" s="2">
        <f t="shared" si="173"/>
        <v>246</v>
      </c>
      <c r="M510" s="17">
        <f t="shared" si="174"/>
        <v>246</v>
      </c>
      <c r="N510" s="12">
        <f t="shared" si="175"/>
        <v>1.0487809539999999</v>
      </c>
      <c r="O510" s="12">
        <f t="shared" ca="1" si="176"/>
        <v>1.1881889459999999</v>
      </c>
      <c r="P510" s="17">
        <f t="shared" si="177"/>
        <v>0</v>
      </c>
      <c r="Q510" s="14">
        <f t="shared" ca="1" si="178"/>
        <v>2822834.19</v>
      </c>
      <c r="R510" s="21">
        <f t="shared" si="182"/>
        <v>0</v>
      </c>
      <c r="S510" s="14">
        <f t="shared" si="179"/>
        <v>0</v>
      </c>
      <c r="T510" s="4" t="str">
        <f t="shared" si="180"/>
        <v>A+J=</v>
      </c>
      <c r="U510" s="33">
        <f t="shared" si="181"/>
        <v>45138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3">
        <f t="shared" si="183"/>
        <v>45131</v>
      </c>
      <c r="B511" s="124">
        <f t="shared" ca="1" si="167"/>
        <v>17835338.850000001</v>
      </c>
      <c r="C511" s="7">
        <f t="shared" si="168"/>
        <v>15000000</v>
      </c>
      <c r="D511" s="96">
        <f t="shared" si="185"/>
        <v>45128</v>
      </c>
      <c r="E511" s="94">
        <f ca="1">IF(D511&lt;$B$1,VLOOKUP(D511,[1]DI!$A$4:$B$15000,2,FALSE),0)</f>
        <v>0.13650000000000001</v>
      </c>
      <c r="F511" s="14">
        <f t="shared" ca="1" si="169"/>
        <v>1.00050788</v>
      </c>
      <c r="G511" s="14">
        <f ca="1">(TRUNC(PRODUCT($F$12:$F510),16))</f>
        <v>1.2393279342469301</v>
      </c>
      <c r="H511" s="14">
        <f t="shared" ca="1" si="170"/>
        <v>1.0933646065081599</v>
      </c>
      <c r="I511" s="14">
        <f t="shared" ca="1" si="171"/>
        <v>1.13349923</v>
      </c>
      <c r="J511" s="13">
        <f t="shared" si="184"/>
        <v>0.05</v>
      </c>
      <c r="K511" s="33">
        <f t="shared" si="172"/>
        <v>44770</v>
      </c>
      <c r="L511" s="2">
        <f t="shared" si="173"/>
        <v>247</v>
      </c>
      <c r="M511" s="17">
        <f t="shared" si="174"/>
        <v>247</v>
      </c>
      <c r="N511" s="12">
        <f t="shared" si="175"/>
        <v>1.04898403</v>
      </c>
      <c r="O511" s="12">
        <f t="shared" ca="1" si="176"/>
        <v>1.18902259</v>
      </c>
      <c r="P511" s="17">
        <f t="shared" si="177"/>
        <v>0</v>
      </c>
      <c r="Q511" s="14">
        <f t="shared" ca="1" si="178"/>
        <v>2835338.85</v>
      </c>
      <c r="R511" s="21">
        <f t="shared" si="182"/>
        <v>0</v>
      </c>
      <c r="S511" s="14">
        <f t="shared" si="179"/>
        <v>0</v>
      </c>
      <c r="T511" s="4" t="str">
        <f t="shared" si="180"/>
        <v>A+J=</v>
      </c>
      <c r="U511" s="33">
        <f t="shared" si="181"/>
        <v>45138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3">
        <f t="shared" si="183"/>
        <v>45132</v>
      </c>
      <c r="B512" s="124">
        <f t="shared" ca="1" si="167"/>
        <v>17847852.254999999</v>
      </c>
      <c r="C512" s="7">
        <f t="shared" si="168"/>
        <v>15000000</v>
      </c>
      <c r="D512" s="96">
        <f t="shared" si="185"/>
        <v>45131</v>
      </c>
      <c r="E512" s="94">
        <f ca="1">IF(D512&lt;$B$1,VLOOKUP(D512,[1]DI!$A$4:$B$15000,2,FALSE),0)</f>
        <v>0.13650000000000001</v>
      </c>
      <c r="F512" s="14">
        <f t="shared" ca="1" si="169"/>
        <v>1.00050788</v>
      </c>
      <c r="G512" s="14">
        <f ca="1">(TRUNC(PRODUCT($F$12:$F511),16))</f>
        <v>1.23995736411818</v>
      </c>
      <c r="H512" s="14">
        <f t="shared" ca="1" si="170"/>
        <v>1.0933646065081599</v>
      </c>
      <c r="I512" s="14">
        <f t="shared" ca="1" si="171"/>
        <v>1.13407491</v>
      </c>
      <c r="J512" s="13">
        <f t="shared" si="184"/>
        <v>0.05</v>
      </c>
      <c r="K512" s="33">
        <f t="shared" si="172"/>
        <v>44770</v>
      </c>
      <c r="L512" s="2">
        <f t="shared" si="173"/>
        <v>248</v>
      </c>
      <c r="M512" s="17">
        <f t="shared" si="174"/>
        <v>248</v>
      </c>
      <c r="N512" s="12">
        <f t="shared" si="175"/>
        <v>1.0491871450000001</v>
      </c>
      <c r="O512" s="12">
        <f t="shared" ca="1" si="176"/>
        <v>1.1898568169999999</v>
      </c>
      <c r="P512" s="17">
        <f t="shared" si="177"/>
        <v>0</v>
      </c>
      <c r="Q512" s="14">
        <f t="shared" ca="1" si="178"/>
        <v>2847852.2549999999</v>
      </c>
      <c r="R512" s="21">
        <f t="shared" si="182"/>
        <v>0</v>
      </c>
      <c r="S512" s="14">
        <f t="shared" si="179"/>
        <v>0</v>
      </c>
      <c r="T512" s="4" t="str">
        <f t="shared" si="180"/>
        <v>A+J=</v>
      </c>
      <c r="U512" s="33">
        <f t="shared" si="181"/>
        <v>45138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3">
        <f t="shared" si="183"/>
        <v>45133</v>
      </c>
      <c r="B513" s="124">
        <f t="shared" ca="1" si="167"/>
        <v>17860374.405000001</v>
      </c>
      <c r="C513" s="7">
        <f t="shared" si="168"/>
        <v>15000000</v>
      </c>
      <c r="D513" s="96">
        <f t="shared" si="185"/>
        <v>45132</v>
      </c>
      <c r="E513" s="94">
        <f ca="1">IF(D513&lt;$B$1,VLOOKUP(D513,[1]DI!$A$4:$B$15000,2,FALSE),0)</f>
        <v>0.13650000000000001</v>
      </c>
      <c r="F513" s="14">
        <f t="shared" ca="1" si="169"/>
        <v>1.00050788</v>
      </c>
      <c r="G513" s="14">
        <f ca="1">(TRUNC(PRODUCT($F$12:$F512),16))</f>
        <v>1.2405871136642701</v>
      </c>
      <c r="H513" s="14">
        <f t="shared" ca="1" si="170"/>
        <v>1.0933646065081599</v>
      </c>
      <c r="I513" s="14">
        <f t="shared" ca="1" si="171"/>
        <v>1.1346508799999999</v>
      </c>
      <c r="J513" s="13">
        <f t="shared" si="184"/>
        <v>0.05</v>
      </c>
      <c r="K513" s="33">
        <f t="shared" si="172"/>
        <v>44770</v>
      </c>
      <c r="L513" s="2">
        <f t="shared" si="173"/>
        <v>249</v>
      </c>
      <c r="M513" s="17">
        <f t="shared" si="174"/>
        <v>249</v>
      </c>
      <c r="N513" s="12">
        <f t="shared" si="175"/>
        <v>1.0493903</v>
      </c>
      <c r="O513" s="12">
        <f t="shared" ca="1" si="176"/>
        <v>1.1906916270000001</v>
      </c>
      <c r="P513" s="17">
        <f t="shared" si="177"/>
        <v>0</v>
      </c>
      <c r="Q513" s="14">
        <f t="shared" ca="1" si="178"/>
        <v>2860374.4049999998</v>
      </c>
      <c r="R513" s="21">
        <f t="shared" si="182"/>
        <v>0</v>
      </c>
      <c r="S513" s="14">
        <f t="shared" si="179"/>
        <v>0</v>
      </c>
      <c r="T513" s="4" t="str">
        <f t="shared" si="180"/>
        <v>A+J=</v>
      </c>
      <c r="U513" s="33">
        <f t="shared" si="181"/>
        <v>45138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3">
        <f t="shared" si="183"/>
        <v>45134</v>
      </c>
      <c r="B514" s="124">
        <f t="shared" ca="1" si="167"/>
        <v>17872905.465</v>
      </c>
      <c r="C514" s="7">
        <f t="shared" si="168"/>
        <v>15000000</v>
      </c>
      <c r="D514" s="96">
        <f t="shared" si="185"/>
        <v>45133</v>
      </c>
      <c r="E514" s="94">
        <f ca="1">IF(D514&lt;$B$1,VLOOKUP(D514,[1]DI!$A$4:$B$15000,2,FALSE),0)</f>
        <v>0.13650000000000001</v>
      </c>
      <c r="F514" s="14">
        <f t="shared" ca="1" si="169"/>
        <v>1.00050788</v>
      </c>
      <c r="G514" s="14">
        <f ca="1">(TRUNC(PRODUCT($F$12:$F513),16))</f>
        <v>1.24121718304756</v>
      </c>
      <c r="H514" s="14">
        <f t="shared" ca="1" si="170"/>
        <v>1.0933646065081599</v>
      </c>
      <c r="I514" s="14">
        <f t="shared" ca="1" si="171"/>
        <v>1.13522715</v>
      </c>
      <c r="J514" s="13">
        <f t="shared" si="184"/>
        <v>0.05</v>
      </c>
      <c r="K514" s="33">
        <f t="shared" si="172"/>
        <v>44770</v>
      </c>
      <c r="L514" s="2">
        <f t="shared" si="173"/>
        <v>250</v>
      </c>
      <c r="M514" s="17">
        <f t="shared" si="174"/>
        <v>250</v>
      </c>
      <c r="N514" s="12">
        <f t="shared" si="175"/>
        <v>1.049593494</v>
      </c>
      <c r="O514" s="12">
        <f t="shared" ca="1" si="176"/>
        <v>1.1915270309999999</v>
      </c>
      <c r="P514" s="17">
        <f t="shared" si="177"/>
        <v>0</v>
      </c>
      <c r="Q514" s="14">
        <f t="shared" ca="1" si="178"/>
        <v>2872905.4649999999</v>
      </c>
      <c r="R514" s="21">
        <f t="shared" si="182"/>
        <v>0</v>
      </c>
      <c r="S514" s="14">
        <f t="shared" si="179"/>
        <v>0</v>
      </c>
      <c r="T514" s="4" t="str">
        <f t="shared" si="180"/>
        <v>A+J=</v>
      </c>
      <c r="U514" s="33">
        <f t="shared" si="181"/>
        <v>45138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3">
        <f t="shared" si="183"/>
        <v>45135</v>
      </c>
      <c r="B515" s="124">
        <f t="shared" ca="1" si="167"/>
        <v>17885445.254999999</v>
      </c>
      <c r="C515" s="7">
        <f t="shared" si="168"/>
        <v>15000000</v>
      </c>
      <c r="D515" s="96">
        <f t="shared" si="185"/>
        <v>45134</v>
      </c>
      <c r="E515" s="94">
        <f ca="1">IF(D515&lt;$B$1,VLOOKUP(D515,[1]DI!$A$4:$B$15000,2,FALSE),0)</f>
        <v>0.13650000000000001</v>
      </c>
      <c r="F515" s="14">
        <f t="shared" ca="1" si="169"/>
        <v>1.00050788</v>
      </c>
      <c r="G515" s="14">
        <f ca="1">(TRUNC(PRODUCT($F$12:$F514),16))</f>
        <v>1.2418475724304801</v>
      </c>
      <c r="H515" s="14">
        <f t="shared" ca="1" si="170"/>
        <v>1.0933646065081599</v>
      </c>
      <c r="I515" s="14">
        <f t="shared" ca="1" si="171"/>
        <v>1.13580371</v>
      </c>
      <c r="J515" s="13">
        <f t="shared" si="184"/>
        <v>0.05</v>
      </c>
      <c r="K515" s="33">
        <f t="shared" si="172"/>
        <v>44770</v>
      </c>
      <c r="L515" s="2">
        <f t="shared" si="173"/>
        <v>251</v>
      </c>
      <c r="M515" s="17">
        <f t="shared" si="174"/>
        <v>251</v>
      </c>
      <c r="N515" s="12">
        <f t="shared" si="175"/>
        <v>1.0497967269999999</v>
      </c>
      <c r="O515" s="12">
        <f t="shared" ca="1" si="176"/>
        <v>1.1923630169999999</v>
      </c>
      <c r="P515" s="17">
        <f t="shared" si="177"/>
        <v>0</v>
      </c>
      <c r="Q515" s="14">
        <f t="shared" ca="1" si="178"/>
        <v>2885445.2549999999</v>
      </c>
      <c r="R515" s="21">
        <f t="shared" si="182"/>
        <v>0</v>
      </c>
      <c r="S515" s="14">
        <f t="shared" si="179"/>
        <v>0</v>
      </c>
      <c r="T515" s="4" t="str">
        <f t="shared" si="180"/>
        <v>A+J=</v>
      </c>
      <c r="U515" s="33">
        <f t="shared" si="181"/>
        <v>45138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3">
        <f t="shared" si="183"/>
        <v>45138</v>
      </c>
      <c r="B516" s="124">
        <f t="shared" ca="1" si="167"/>
        <v>17897993.82</v>
      </c>
      <c r="C516" s="7">
        <f t="shared" si="168"/>
        <v>15000000</v>
      </c>
      <c r="D516" s="96">
        <f t="shared" si="185"/>
        <v>45135</v>
      </c>
      <c r="E516" s="94">
        <f ca="1">IF(D516&lt;$B$1,VLOOKUP(D516,[1]DI!$A$4:$B$15000,2,FALSE),0)</f>
        <v>0.13650000000000001</v>
      </c>
      <c r="F516" s="14">
        <f t="shared" ca="1" si="169"/>
        <v>1.00050788</v>
      </c>
      <c r="G516" s="14">
        <f ca="1">(TRUNC(PRODUCT($F$12:$F515),16))</f>
        <v>1.24247828197557</v>
      </c>
      <c r="H516" s="14">
        <f t="shared" ca="1" si="170"/>
        <v>1.0933646065081599</v>
      </c>
      <c r="I516" s="14">
        <f t="shared" ca="1" si="171"/>
        <v>1.1363805600000001</v>
      </c>
      <c r="J516" s="13">
        <f t="shared" si="184"/>
        <v>0.05</v>
      </c>
      <c r="K516" s="33">
        <f t="shared" si="172"/>
        <v>44770</v>
      </c>
      <c r="L516" s="2">
        <f t="shared" si="173"/>
        <v>252</v>
      </c>
      <c r="M516" s="17">
        <f t="shared" si="174"/>
        <v>252</v>
      </c>
      <c r="N516" s="12">
        <f t="shared" si="175"/>
        <v>1.05</v>
      </c>
      <c r="O516" s="12">
        <f t="shared" ca="1" si="176"/>
        <v>1.1931995879999999</v>
      </c>
      <c r="P516" s="17">
        <f t="shared" si="177"/>
        <v>2</v>
      </c>
      <c r="Q516" s="14">
        <f t="shared" ca="1" si="178"/>
        <v>2897993.82</v>
      </c>
      <c r="R516" s="21">
        <f t="shared" si="182"/>
        <v>1</v>
      </c>
      <c r="S516" s="14">
        <f t="shared" si="179"/>
        <v>15000000</v>
      </c>
      <c r="T516" s="4" t="str">
        <f t="shared" si="180"/>
        <v>A+J=</v>
      </c>
      <c r="U516" s="33">
        <f t="shared" si="181"/>
        <v>45138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3"/>
      <c r="B517" s="124"/>
      <c r="C517" s="7"/>
      <c r="D517" s="96"/>
      <c r="E517" s="94"/>
      <c r="F517" s="14"/>
      <c r="G517" s="14"/>
      <c r="H517" s="14"/>
      <c r="I517" s="14"/>
      <c r="J517" s="13"/>
      <c r="K517" s="33"/>
      <c r="L517" s="2"/>
      <c r="M517" s="17"/>
      <c r="N517" s="12"/>
      <c r="O517" s="12"/>
      <c r="P517" s="17"/>
      <c r="Q517" s="14"/>
      <c r="R517" s="21"/>
      <c r="S517" s="14"/>
      <c r="T517" s="4"/>
      <c r="U517" s="3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3"/>
      <c r="B518" s="124"/>
      <c r="C518" s="7"/>
      <c r="D518" s="96"/>
      <c r="E518" s="94"/>
      <c r="F518" s="14"/>
      <c r="G518" s="14"/>
      <c r="H518" s="14"/>
      <c r="I518" s="14"/>
      <c r="J518" s="13"/>
      <c r="K518" s="33"/>
      <c r="L518" s="2"/>
      <c r="M518" s="17"/>
      <c r="N518" s="12"/>
      <c r="O518" s="12"/>
      <c r="P518" s="17"/>
      <c r="Q518" s="14"/>
      <c r="R518" s="21"/>
      <c r="S518" s="14"/>
      <c r="T518" s="4"/>
      <c r="U518" s="3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3"/>
      <c r="B519" s="124"/>
      <c r="C519" s="7"/>
      <c r="D519" s="96"/>
      <c r="E519" s="94"/>
      <c r="F519" s="14"/>
      <c r="G519" s="14"/>
      <c r="H519" s="14"/>
      <c r="I519" s="14"/>
      <c r="J519" s="13"/>
      <c r="K519" s="33"/>
      <c r="L519" s="2"/>
      <c r="M519" s="17"/>
      <c r="N519" s="12"/>
      <c r="O519" s="12"/>
      <c r="P519" s="17"/>
      <c r="Q519" s="14"/>
      <c r="R519" s="21"/>
      <c r="S519" s="14"/>
      <c r="T519" s="4"/>
      <c r="U519" s="3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3"/>
      <c r="B520" s="124"/>
      <c r="C520" s="7"/>
      <c r="D520" s="96"/>
      <c r="E520" s="94"/>
      <c r="F520" s="14"/>
      <c r="G520" s="14"/>
      <c r="H520" s="14"/>
      <c r="I520" s="14"/>
      <c r="J520" s="13"/>
      <c r="K520" s="33"/>
      <c r="L520" s="2"/>
      <c r="M520" s="17"/>
      <c r="N520" s="12"/>
      <c r="O520" s="12"/>
      <c r="P520" s="17"/>
      <c r="Q520" s="14"/>
      <c r="R520" s="21"/>
      <c r="S520" s="14"/>
      <c r="T520" s="4"/>
      <c r="U520" s="3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3"/>
      <c r="B521" s="124"/>
      <c r="C521" s="7"/>
      <c r="D521" s="96"/>
      <c r="E521" s="94"/>
      <c r="F521" s="14"/>
      <c r="G521" s="14"/>
      <c r="H521" s="14"/>
      <c r="I521" s="14"/>
      <c r="J521" s="13"/>
      <c r="K521" s="33"/>
      <c r="L521" s="2"/>
      <c r="M521" s="17"/>
      <c r="N521" s="12"/>
      <c r="O521" s="12"/>
      <c r="P521" s="17"/>
      <c r="Q521" s="14"/>
      <c r="R521" s="21"/>
      <c r="S521" s="14"/>
      <c r="T521" s="4"/>
      <c r="U521" s="3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3"/>
      <c r="B522" s="124"/>
      <c r="C522" s="7"/>
      <c r="D522" s="96"/>
      <c r="E522" s="94"/>
      <c r="F522" s="14"/>
      <c r="G522" s="14"/>
      <c r="H522" s="14"/>
      <c r="I522" s="14"/>
      <c r="J522" s="13"/>
      <c r="K522" s="33"/>
      <c r="L522" s="2"/>
      <c r="M522" s="17"/>
      <c r="N522" s="12"/>
      <c r="O522" s="12"/>
      <c r="P522" s="17"/>
      <c r="Q522" s="14"/>
      <c r="R522" s="21"/>
      <c r="S522" s="14"/>
      <c r="T522" s="4"/>
      <c r="U522" s="3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3"/>
      <c r="B523" s="124"/>
      <c r="C523" s="7"/>
      <c r="D523" s="96"/>
      <c r="E523" s="94"/>
      <c r="F523" s="14"/>
      <c r="G523" s="14"/>
      <c r="H523" s="14"/>
      <c r="I523" s="14"/>
      <c r="J523" s="13"/>
      <c r="K523" s="33"/>
      <c r="L523" s="2"/>
      <c r="M523" s="17"/>
      <c r="N523" s="12"/>
      <c r="O523" s="12"/>
      <c r="P523" s="17"/>
      <c r="Q523" s="14"/>
      <c r="R523" s="21"/>
      <c r="S523" s="14"/>
      <c r="T523" s="4"/>
      <c r="U523" s="3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3"/>
      <c r="B524" s="124"/>
      <c r="C524" s="7"/>
      <c r="D524" s="96"/>
      <c r="E524" s="94"/>
      <c r="F524" s="14"/>
      <c r="G524" s="14"/>
      <c r="H524" s="14"/>
      <c r="I524" s="14"/>
      <c r="J524" s="13"/>
      <c r="K524" s="33"/>
      <c r="L524" s="2"/>
      <c r="M524" s="17"/>
      <c r="N524" s="12"/>
      <c r="O524" s="12"/>
      <c r="P524" s="17"/>
      <c r="Q524" s="14"/>
      <c r="R524" s="21"/>
      <c r="S524" s="14"/>
      <c r="T524" s="4"/>
      <c r="U524" s="3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3"/>
      <c r="B525" s="124"/>
      <c r="C525" s="7"/>
      <c r="D525" s="96"/>
      <c r="E525" s="94"/>
      <c r="F525" s="14"/>
      <c r="G525" s="14"/>
      <c r="H525" s="14"/>
      <c r="I525" s="14"/>
      <c r="J525" s="13"/>
      <c r="K525" s="33"/>
      <c r="L525" s="2"/>
      <c r="M525" s="17"/>
      <c r="N525" s="12"/>
      <c r="O525" s="12"/>
      <c r="P525" s="17"/>
      <c r="Q525" s="14"/>
      <c r="R525" s="21"/>
      <c r="S525" s="14"/>
      <c r="T525" s="4"/>
      <c r="U525" s="3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3"/>
      <c r="B526" s="124"/>
      <c r="C526" s="7"/>
      <c r="D526" s="96"/>
      <c r="E526" s="94"/>
      <c r="F526" s="14"/>
      <c r="G526" s="14"/>
      <c r="H526" s="14"/>
      <c r="I526" s="14"/>
      <c r="J526" s="13"/>
      <c r="K526" s="33"/>
      <c r="L526" s="2"/>
      <c r="M526" s="17"/>
      <c r="N526" s="12"/>
      <c r="O526" s="12"/>
      <c r="P526" s="17"/>
      <c r="Q526" s="14"/>
      <c r="R526" s="21"/>
      <c r="S526" s="14"/>
      <c r="T526" s="4"/>
      <c r="U526" s="3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3"/>
      <c r="B527" s="124"/>
      <c r="C527" s="7"/>
      <c r="D527" s="96"/>
      <c r="E527" s="94"/>
      <c r="F527" s="14"/>
      <c r="G527" s="14"/>
      <c r="H527" s="14"/>
      <c r="I527" s="14"/>
      <c r="J527" s="13"/>
      <c r="K527" s="33"/>
      <c r="L527" s="2"/>
      <c r="M527" s="17"/>
      <c r="N527" s="12"/>
      <c r="O527" s="12"/>
      <c r="P527" s="17"/>
      <c r="Q527" s="14"/>
      <c r="R527" s="21"/>
      <c r="S527" s="14"/>
      <c r="T527" s="4"/>
      <c r="U527" s="3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3"/>
      <c r="B528" s="124"/>
      <c r="C528" s="7"/>
      <c r="D528" s="96"/>
      <c r="E528" s="94"/>
      <c r="F528" s="14"/>
      <c r="G528" s="14"/>
      <c r="H528" s="14"/>
      <c r="I528" s="14"/>
      <c r="J528" s="13"/>
      <c r="K528" s="33"/>
      <c r="L528" s="2"/>
      <c r="M528" s="17"/>
      <c r="N528" s="12"/>
      <c r="O528" s="12"/>
      <c r="P528" s="17"/>
      <c r="Q528" s="14"/>
      <c r="R528" s="21"/>
      <c r="S528" s="14"/>
      <c r="T528" s="4"/>
      <c r="U528" s="3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3"/>
      <c r="B529" s="124"/>
      <c r="C529" s="7"/>
      <c r="D529" s="96"/>
      <c r="E529" s="94"/>
      <c r="F529" s="14"/>
      <c r="G529" s="14"/>
      <c r="H529" s="14"/>
      <c r="I529" s="14"/>
      <c r="J529" s="13"/>
      <c r="K529" s="33"/>
      <c r="L529" s="2"/>
      <c r="M529" s="17"/>
      <c r="N529" s="12"/>
      <c r="O529" s="12"/>
      <c r="P529" s="17"/>
      <c r="Q529" s="14"/>
      <c r="R529" s="21"/>
      <c r="S529" s="14"/>
      <c r="T529" s="4"/>
      <c r="U529" s="3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3"/>
      <c r="B530" s="124"/>
      <c r="C530" s="7"/>
      <c r="D530" s="96"/>
      <c r="E530" s="94"/>
      <c r="F530" s="14"/>
      <c r="G530" s="14"/>
      <c r="H530" s="14"/>
      <c r="I530" s="14"/>
      <c r="J530" s="13"/>
      <c r="K530" s="33"/>
      <c r="L530" s="2"/>
      <c r="M530" s="17"/>
      <c r="N530" s="12"/>
      <c r="O530" s="12"/>
      <c r="P530" s="17"/>
      <c r="Q530" s="14"/>
      <c r="R530" s="21"/>
      <c r="S530" s="14"/>
      <c r="T530" s="4"/>
      <c r="U530" s="3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3"/>
      <c r="B531" s="124"/>
      <c r="C531" s="7"/>
      <c r="D531" s="96"/>
      <c r="E531" s="94"/>
      <c r="F531" s="14"/>
      <c r="G531" s="14"/>
      <c r="H531" s="14"/>
      <c r="I531" s="14"/>
      <c r="J531" s="13"/>
      <c r="K531" s="33"/>
      <c r="L531" s="2"/>
      <c r="M531" s="17"/>
      <c r="N531" s="12"/>
      <c r="O531" s="12"/>
      <c r="P531" s="17"/>
      <c r="Q531" s="14"/>
      <c r="R531" s="21"/>
      <c r="S531" s="14"/>
      <c r="T531" s="4"/>
      <c r="U531" s="3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3"/>
      <c r="B532" s="124"/>
      <c r="C532" s="7"/>
      <c r="D532" s="96"/>
      <c r="E532" s="94"/>
      <c r="F532" s="14"/>
      <c r="G532" s="14"/>
      <c r="H532" s="14"/>
      <c r="I532" s="14"/>
      <c r="J532" s="13"/>
      <c r="K532" s="33"/>
      <c r="L532" s="2"/>
      <c r="M532" s="17"/>
      <c r="N532" s="12"/>
      <c r="O532" s="12"/>
      <c r="P532" s="17"/>
      <c r="Q532" s="14"/>
      <c r="R532" s="21"/>
      <c r="S532" s="14"/>
      <c r="T532" s="4"/>
      <c r="U532" s="3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3"/>
      <c r="B533" s="124"/>
      <c r="C533" s="7"/>
      <c r="D533" s="96"/>
      <c r="E533" s="94"/>
      <c r="F533" s="14"/>
      <c r="G533" s="14"/>
      <c r="H533" s="14"/>
      <c r="I533" s="14"/>
      <c r="J533" s="13"/>
      <c r="K533" s="33"/>
      <c r="L533" s="2"/>
      <c r="M533" s="17"/>
      <c r="N533" s="12"/>
      <c r="O533" s="12"/>
      <c r="P533" s="17"/>
      <c r="Q533" s="14"/>
      <c r="R533" s="21"/>
      <c r="S533" s="14"/>
      <c r="T533" s="4"/>
      <c r="U533" s="3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3"/>
      <c r="B534" s="124"/>
      <c r="C534" s="7"/>
      <c r="D534" s="96"/>
      <c r="E534" s="94"/>
      <c r="F534" s="14"/>
      <c r="G534" s="14"/>
      <c r="H534" s="14"/>
      <c r="I534" s="14"/>
      <c r="J534" s="13"/>
      <c r="K534" s="33"/>
      <c r="L534" s="2"/>
      <c r="M534" s="17"/>
      <c r="N534" s="12"/>
      <c r="O534" s="12"/>
      <c r="P534" s="17"/>
      <c r="Q534" s="14"/>
      <c r="R534" s="21"/>
      <c r="S534" s="14"/>
      <c r="T534" s="4"/>
      <c r="U534" s="3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3"/>
      <c r="B535" s="124"/>
      <c r="C535" s="7"/>
      <c r="D535" s="96"/>
      <c r="E535" s="94"/>
      <c r="F535" s="14"/>
      <c r="G535" s="14"/>
      <c r="H535" s="14"/>
      <c r="I535" s="14"/>
      <c r="J535" s="13"/>
      <c r="K535" s="33"/>
      <c r="L535" s="2"/>
      <c r="M535" s="17"/>
      <c r="N535" s="12"/>
      <c r="O535" s="12"/>
      <c r="P535" s="17"/>
      <c r="Q535" s="14"/>
      <c r="R535" s="21"/>
      <c r="S535" s="14"/>
      <c r="T535" s="4"/>
      <c r="U535" s="3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3"/>
      <c r="B536" s="124"/>
      <c r="C536" s="7"/>
      <c r="D536" s="96"/>
      <c r="E536" s="94"/>
      <c r="F536" s="14"/>
      <c r="G536" s="14"/>
      <c r="H536" s="14"/>
      <c r="I536" s="14"/>
      <c r="J536" s="13"/>
      <c r="K536" s="33"/>
      <c r="L536" s="2"/>
      <c r="M536" s="17"/>
      <c r="N536" s="12"/>
      <c r="O536" s="12"/>
      <c r="P536" s="17"/>
      <c r="Q536" s="14"/>
      <c r="R536" s="21"/>
      <c r="S536" s="14"/>
      <c r="T536" s="4"/>
      <c r="U536" s="3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3"/>
      <c r="B537" s="124"/>
      <c r="C537" s="7"/>
      <c r="D537" s="96"/>
      <c r="E537" s="94"/>
      <c r="F537" s="14"/>
      <c r="G537" s="14"/>
      <c r="H537" s="14"/>
      <c r="I537" s="14"/>
      <c r="J537" s="13"/>
      <c r="K537" s="33"/>
      <c r="L537" s="2"/>
      <c r="M537" s="17"/>
      <c r="N537" s="12"/>
      <c r="O537" s="12"/>
      <c r="P537" s="17"/>
      <c r="Q537" s="14"/>
      <c r="R537" s="21"/>
      <c r="S537" s="14"/>
      <c r="T537" s="4"/>
      <c r="U537" s="3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3"/>
      <c r="B538" s="124"/>
      <c r="C538" s="7"/>
      <c r="D538" s="96"/>
      <c r="E538" s="94"/>
      <c r="F538" s="14"/>
      <c r="G538" s="14"/>
      <c r="H538" s="14"/>
      <c r="I538" s="14"/>
      <c r="J538" s="13"/>
      <c r="K538" s="33"/>
      <c r="L538" s="2"/>
      <c r="M538" s="17"/>
      <c r="N538" s="12"/>
      <c r="O538" s="12"/>
      <c r="P538" s="17"/>
      <c r="Q538" s="14"/>
      <c r="R538" s="21"/>
      <c r="S538" s="14"/>
      <c r="T538" s="4"/>
      <c r="U538" s="3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3"/>
      <c r="B539" s="124"/>
      <c r="C539" s="7"/>
      <c r="D539" s="96"/>
      <c r="E539" s="94"/>
      <c r="F539" s="14"/>
      <c r="G539" s="14"/>
      <c r="H539" s="14"/>
      <c r="I539" s="14"/>
      <c r="J539" s="13"/>
      <c r="K539" s="33"/>
      <c r="L539" s="2"/>
      <c r="M539" s="17"/>
      <c r="N539" s="12"/>
      <c r="O539" s="12"/>
      <c r="P539" s="17"/>
      <c r="Q539" s="14"/>
      <c r="R539" s="21"/>
      <c r="S539" s="14"/>
      <c r="T539" s="4"/>
      <c r="U539" s="3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3"/>
      <c r="B540" s="124"/>
      <c r="C540" s="7"/>
      <c r="D540" s="96"/>
      <c r="E540" s="94"/>
      <c r="F540" s="14"/>
      <c r="G540" s="14"/>
      <c r="H540" s="14"/>
      <c r="I540" s="14"/>
      <c r="J540" s="13"/>
      <c r="K540" s="33"/>
      <c r="L540" s="2"/>
      <c r="M540" s="17"/>
      <c r="N540" s="12"/>
      <c r="O540" s="12"/>
      <c r="P540" s="17"/>
      <c r="Q540" s="14"/>
      <c r="R540" s="21"/>
      <c r="S540" s="14"/>
      <c r="T540" s="4"/>
      <c r="U540" s="3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3"/>
      <c r="B541" s="124"/>
      <c r="C541" s="7"/>
      <c r="D541" s="96"/>
      <c r="E541" s="94"/>
      <c r="F541" s="14"/>
      <c r="G541" s="14"/>
      <c r="H541" s="14"/>
      <c r="I541" s="14"/>
      <c r="J541" s="13"/>
      <c r="K541" s="33"/>
      <c r="L541" s="2"/>
      <c r="M541" s="17"/>
      <c r="N541" s="12"/>
      <c r="O541" s="12"/>
      <c r="P541" s="17"/>
      <c r="Q541" s="14"/>
      <c r="R541" s="21"/>
      <c r="S541" s="14"/>
      <c r="T541" s="4"/>
      <c r="U541" s="3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3"/>
      <c r="B542" s="124"/>
      <c r="C542" s="7"/>
      <c r="D542" s="96"/>
      <c r="E542" s="94"/>
      <c r="F542" s="14"/>
      <c r="G542" s="14"/>
      <c r="H542" s="14"/>
      <c r="I542" s="14"/>
      <c r="J542" s="13"/>
      <c r="K542" s="33"/>
      <c r="L542" s="2"/>
      <c r="M542" s="17"/>
      <c r="N542" s="12"/>
      <c r="O542" s="12"/>
      <c r="P542" s="17"/>
      <c r="Q542" s="14"/>
      <c r="R542" s="21"/>
      <c r="S542" s="14"/>
      <c r="T542" s="4"/>
      <c r="U542" s="3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3"/>
      <c r="B543" s="124"/>
      <c r="C543" s="7"/>
      <c r="D543" s="96"/>
      <c r="E543" s="94"/>
      <c r="F543" s="14"/>
      <c r="G543" s="14"/>
      <c r="H543" s="14"/>
      <c r="I543" s="14"/>
      <c r="J543" s="13"/>
      <c r="K543" s="33"/>
      <c r="L543" s="2"/>
      <c r="M543" s="17"/>
      <c r="N543" s="12"/>
      <c r="O543" s="12"/>
      <c r="P543" s="17"/>
      <c r="Q543" s="14"/>
      <c r="R543" s="21"/>
      <c r="S543" s="14"/>
      <c r="T543" s="4"/>
      <c r="U543" s="3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3"/>
      <c r="B544" s="124"/>
      <c r="C544" s="7"/>
      <c r="D544" s="96"/>
      <c r="E544" s="94"/>
      <c r="F544" s="14"/>
      <c r="G544" s="14"/>
      <c r="H544" s="14"/>
      <c r="I544" s="14"/>
      <c r="J544" s="13"/>
      <c r="K544" s="33"/>
      <c r="L544" s="2"/>
      <c r="M544" s="17"/>
      <c r="N544" s="12"/>
      <c r="O544" s="12"/>
      <c r="P544" s="17"/>
      <c r="Q544" s="14"/>
      <c r="R544" s="21"/>
      <c r="S544" s="14"/>
      <c r="T544" s="4"/>
      <c r="U544" s="3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3"/>
      <c r="B545" s="124"/>
      <c r="C545" s="7"/>
      <c r="D545" s="96"/>
      <c r="E545" s="94"/>
      <c r="F545" s="14"/>
      <c r="G545" s="14"/>
      <c r="H545" s="14"/>
      <c r="I545" s="14"/>
      <c r="J545" s="13"/>
      <c r="K545" s="33"/>
      <c r="L545" s="2"/>
      <c r="M545" s="17"/>
      <c r="N545" s="12"/>
      <c r="O545" s="12"/>
      <c r="P545" s="17"/>
      <c r="Q545" s="14"/>
      <c r="R545" s="21"/>
      <c r="S545" s="14"/>
      <c r="T545" s="4"/>
      <c r="U545" s="3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3"/>
      <c r="B546" s="124"/>
      <c r="C546" s="7"/>
      <c r="D546" s="96"/>
      <c r="E546" s="94"/>
      <c r="F546" s="14"/>
      <c r="G546" s="14"/>
      <c r="H546" s="14"/>
      <c r="I546" s="14"/>
      <c r="J546" s="13"/>
      <c r="K546" s="33"/>
      <c r="L546" s="2"/>
      <c r="M546" s="17"/>
      <c r="N546" s="12"/>
      <c r="O546" s="12"/>
      <c r="P546" s="17"/>
      <c r="Q546" s="14"/>
      <c r="R546" s="21"/>
      <c r="S546" s="14"/>
      <c r="T546" s="4"/>
      <c r="U546" s="3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3"/>
      <c r="B547" s="124"/>
      <c r="C547" s="7"/>
      <c r="D547" s="96"/>
      <c r="E547" s="94"/>
      <c r="F547" s="14"/>
      <c r="G547" s="14"/>
      <c r="H547" s="14"/>
      <c r="I547" s="14"/>
      <c r="J547" s="13"/>
      <c r="K547" s="33"/>
      <c r="L547" s="2"/>
      <c r="M547" s="17"/>
      <c r="N547" s="12"/>
      <c r="O547" s="12"/>
      <c r="P547" s="17"/>
      <c r="Q547" s="14"/>
      <c r="R547" s="21"/>
      <c r="S547" s="14"/>
      <c r="T547" s="4"/>
      <c r="U547" s="3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3"/>
      <c r="B548" s="124"/>
      <c r="C548" s="7"/>
      <c r="D548" s="96"/>
      <c r="E548" s="94"/>
      <c r="F548" s="14"/>
      <c r="G548" s="14"/>
      <c r="H548" s="14"/>
      <c r="I548" s="14"/>
      <c r="J548" s="13"/>
      <c r="K548" s="33"/>
      <c r="L548" s="2"/>
      <c r="M548" s="17"/>
      <c r="N548" s="12"/>
      <c r="O548" s="12"/>
      <c r="P548" s="17"/>
      <c r="Q548" s="14"/>
      <c r="R548" s="21"/>
      <c r="S548" s="14"/>
      <c r="T548" s="4"/>
      <c r="U548" s="3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3"/>
      <c r="B549" s="124"/>
      <c r="C549" s="7"/>
      <c r="D549" s="96"/>
      <c r="E549" s="94"/>
      <c r="F549" s="14"/>
      <c r="G549" s="14"/>
      <c r="H549" s="14"/>
      <c r="I549" s="14"/>
      <c r="J549" s="13"/>
      <c r="K549" s="33"/>
      <c r="L549" s="2"/>
      <c r="M549" s="17"/>
      <c r="N549" s="12"/>
      <c r="O549" s="12"/>
      <c r="P549" s="17"/>
      <c r="Q549" s="14"/>
      <c r="R549" s="21"/>
      <c r="S549" s="14"/>
      <c r="T549" s="4"/>
      <c r="U549" s="3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3"/>
      <c r="B550" s="124"/>
      <c r="C550" s="7"/>
      <c r="D550" s="96"/>
      <c r="E550" s="94"/>
      <c r="F550" s="14"/>
      <c r="G550" s="14"/>
      <c r="H550" s="14"/>
      <c r="I550" s="14"/>
      <c r="J550" s="13"/>
      <c r="K550" s="33"/>
      <c r="L550" s="2"/>
      <c r="M550" s="17"/>
      <c r="N550" s="12"/>
      <c r="O550" s="12"/>
      <c r="P550" s="17"/>
      <c r="Q550" s="14"/>
      <c r="R550" s="21"/>
      <c r="S550" s="14"/>
      <c r="T550" s="4"/>
      <c r="U550" s="3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3"/>
      <c r="B551" s="124"/>
      <c r="C551" s="7"/>
      <c r="D551" s="96"/>
      <c r="E551" s="94"/>
      <c r="F551" s="14"/>
      <c r="G551" s="14"/>
      <c r="H551" s="14"/>
      <c r="I551" s="14"/>
      <c r="J551" s="13"/>
      <c r="K551" s="33"/>
      <c r="L551" s="2"/>
      <c r="M551" s="17"/>
      <c r="N551" s="12"/>
      <c r="O551" s="12"/>
      <c r="P551" s="17"/>
      <c r="Q551" s="14"/>
      <c r="R551" s="21"/>
      <c r="S551" s="14"/>
      <c r="T551" s="4"/>
      <c r="U551" s="3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3"/>
      <c r="B552" s="124"/>
      <c r="C552" s="7"/>
      <c r="D552" s="96"/>
      <c r="E552" s="94"/>
      <c r="F552" s="14"/>
      <c r="G552" s="14"/>
      <c r="H552" s="14"/>
      <c r="I552" s="14"/>
      <c r="J552" s="13"/>
      <c r="K552" s="33"/>
      <c r="L552" s="2"/>
      <c r="M552" s="17"/>
      <c r="N552" s="12"/>
      <c r="O552" s="12"/>
      <c r="P552" s="17"/>
      <c r="Q552" s="14"/>
      <c r="R552" s="21"/>
      <c r="S552" s="14"/>
      <c r="T552" s="4"/>
      <c r="U552" s="3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3"/>
      <c r="B553" s="124"/>
      <c r="C553" s="7"/>
      <c r="D553" s="96"/>
      <c r="E553" s="94"/>
      <c r="F553" s="14"/>
      <c r="G553" s="14"/>
      <c r="H553" s="14"/>
      <c r="I553" s="14"/>
      <c r="J553" s="13"/>
      <c r="K553" s="33"/>
      <c r="L553" s="2"/>
      <c r="M553" s="17"/>
      <c r="N553" s="12"/>
      <c r="O553" s="12"/>
      <c r="P553" s="17"/>
      <c r="Q553" s="14"/>
      <c r="R553" s="21"/>
      <c r="S553" s="14"/>
      <c r="T553" s="4"/>
      <c r="U553" s="3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3"/>
      <c r="B554" s="124"/>
      <c r="C554" s="7"/>
      <c r="D554" s="96"/>
      <c r="E554" s="94"/>
      <c r="F554" s="14"/>
      <c r="G554" s="14"/>
      <c r="H554" s="14"/>
      <c r="I554" s="14"/>
      <c r="J554" s="13"/>
      <c r="K554" s="33"/>
      <c r="L554" s="2"/>
      <c r="M554" s="17"/>
      <c r="N554" s="12"/>
      <c r="O554" s="12"/>
      <c r="P554" s="17"/>
      <c r="Q554" s="14"/>
      <c r="R554" s="21"/>
      <c r="S554" s="14"/>
      <c r="T554" s="4"/>
      <c r="U554" s="3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3"/>
      <c r="B555" s="124"/>
      <c r="C555" s="7"/>
      <c r="D555" s="96"/>
      <c r="E555" s="94"/>
      <c r="F555" s="14"/>
      <c r="G555" s="14"/>
      <c r="H555" s="14"/>
      <c r="I555" s="14"/>
      <c r="J555" s="13"/>
      <c r="K555" s="33"/>
      <c r="L555" s="2"/>
      <c r="M555" s="17"/>
      <c r="N555" s="12"/>
      <c r="O555" s="12"/>
      <c r="P555" s="17"/>
      <c r="Q555" s="14"/>
      <c r="R555" s="21"/>
      <c r="S555" s="14"/>
      <c r="T555" s="4"/>
      <c r="U555" s="3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3"/>
      <c r="B556" s="124"/>
      <c r="C556" s="7"/>
      <c r="D556" s="96"/>
      <c r="E556" s="94"/>
      <c r="F556" s="14"/>
      <c r="G556" s="14"/>
      <c r="H556" s="14"/>
      <c r="I556" s="14"/>
      <c r="J556" s="13"/>
      <c r="K556" s="33"/>
      <c r="L556" s="2"/>
      <c r="M556" s="17"/>
      <c r="N556" s="12"/>
      <c r="O556" s="12"/>
      <c r="P556" s="17"/>
      <c r="Q556" s="14"/>
      <c r="R556" s="21"/>
      <c r="S556" s="14"/>
      <c r="T556" s="4"/>
      <c r="U556" s="3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3"/>
      <c r="B557" s="124"/>
      <c r="C557" s="7"/>
      <c r="D557" s="96"/>
      <c r="E557" s="94"/>
      <c r="F557" s="14"/>
      <c r="G557" s="14"/>
      <c r="H557" s="14"/>
      <c r="I557" s="14"/>
      <c r="J557" s="13"/>
      <c r="K557" s="33"/>
      <c r="L557" s="2"/>
      <c r="M557" s="17"/>
      <c r="N557" s="12"/>
      <c r="O557" s="12"/>
      <c r="P557" s="17"/>
      <c r="Q557" s="14"/>
      <c r="R557" s="21"/>
      <c r="S557" s="14"/>
      <c r="T557" s="4"/>
      <c r="U557" s="3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3"/>
      <c r="B558" s="124"/>
      <c r="C558" s="7"/>
      <c r="D558" s="96"/>
      <c r="E558" s="94"/>
      <c r="F558" s="14"/>
      <c r="G558" s="14"/>
      <c r="H558" s="14"/>
      <c r="I558" s="14"/>
      <c r="J558" s="13"/>
      <c r="K558" s="33"/>
      <c r="L558" s="2"/>
      <c r="M558" s="17"/>
      <c r="N558" s="12"/>
      <c r="O558" s="12"/>
      <c r="P558" s="17"/>
      <c r="Q558" s="14"/>
      <c r="R558" s="21"/>
      <c r="S558" s="14"/>
      <c r="T558" s="4"/>
      <c r="U558" s="3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3"/>
      <c r="B559" s="124"/>
      <c r="C559" s="7"/>
      <c r="D559" s="96"/>
      <c r="E559" s="94"/>
      <c r="F559" s="14"/>
      <c r="G559" s="14"/>
      <c r="H559" s="14"/>
      <c r="I559" s="14"/>
      <c r="J559" s="13"/>
      <c r="K559" s="33"/>
      <c r="L559" s="2"/>
      <c r="M559" s="17"/>
      <c r="N559" s="12"/>
      <c r="O559" s="12"/>
      <c r="P559" s="17"/>
      <c r="Q559" s="14"/>
      <c r="R559" s="21"/>
      <c r="S559" s="14"/>
      <c r="T559" s="4"/>
      <c r="U559" s="33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3"/>
      <c r="B560" s="124"/>
      <c r="C560" s="7"/>
      <c r="D560" s="96"/>
      <c r="E560" s="94"/>
      <c r="F560" s="14"/>
      <c r="G560" s="14"/>
      <c r="H560" s="14"/>
      <c r="I560" s="14"/>
      <c r="J560" s="13"/>
      <c r="K560" s="33"/>
      <c r="L560" s="2"/>
      <c r="M560" s="17"/>
      <c r="N560" s="12"/>
      <c r="O560" s="12"/>
      <c r="P560" s="17"/>
      <c r="Q560" s="14"/>
      <c r="R560" s="21"/>
      <c r="S560" s="14"/>
      <c r="T560" s="4"/>
      <c r="U560" s="33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3"/>
      <c r="B561" s="124"/>
      <c r="C561" s="7"/>
      <c r="D561" s="96"/>
      <c r="E561" s="94"/>
      <c r="F561" s="14"/>
      <c r="G561" s="14"/>
      <c r="H561" s="14"/>
      <c r="I561" s="14"/>
      <c r="J561" s="13"/>
      <c r="K561" s="33"/>
      <c r="L561" s="2"/>
      <c r="M561" s="17"/>
      <c r="N561" s="12"/>
      <c r="O561" s="12"/>
      <c r="P561" s="17"/>
      <c r="Q561" s="14"/>
      <c r="R561" s="21"/>
      <c r="S561" s="14"/>
      <c r="T561" s="4"/>
      <c r="U561" s="3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3"/>
      <c r="B562" s="124"/>
      <c r="C562" s="7"/>
      <c r="D562" s="96"/>
      <c r="E562" s="94"/>
      <c r="F562" s="14"/>
      <c r="G562" s="14"/>
      <c r="H562" s="14"/>
      <c r="I562" s="14"/>
      <c r="J562" s="13"/>
      <c r="K562" s="33"/>
      <c r="L562" s="2"/>
      <c r="M562" s="17"/>
      <c r="N562" s="12"/>
      <c r="O562" s="12"/>
      <c r="P562" s="17"/>
      <c r="Q562" s="14"/>
      <c r="R562" s="21"/>
      <c r="S562" s="14"/>
      <c r="T562" s="4"/>
      <c r="U562" s="3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3"/>
      <c r="B563" s="124"/>
      <c r="C563" s="7"/>
      <c r="D563" s="96"/>
      <c r="E563" s="94"/>
      <c r="F563" s="14"/>
      <c r="G563" s="14"/>
      <c r="H563" s="14"/>
      <c r="I563" s="14"/>
      <c r="J563" s="13"/>
      <c r="K563" s="33"/>
      <c r="L563" s="2"/>
      <c r="M563" s="17"/>
      <c r="N563" s="12"/>
      <c r="O563" s="12"/>
      <c r="P563" s="17"/>
      <c r="Q563" s="14"/>
      <c r="R563" s="21"/>
      <c r="S563" s="14"/>
      <c r="T563" s="4"/>
      <c r="U563" s="3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3"/>
      <c r="B564" s="124"/>
      <c r="C564" s="7"/>
      <c r="D564" s="96"/>
      <c r="E564" s="94"/>
      <c r="F564" s="14"/>
      <c r="G564" s="14"/>
      <c r="H564" s="14"/>
      <c r="I564" s="14"/>
      <c r="J564" s="13"/>
      <c r="K564" s="33"/>
      <c r="L564" s="2"/>
      <c r="M564" s="17"/>
      <c r="N564" s="12"/>
      <c r="O564" s="12"/>
      <c r="P564" s="17"/>
      <c r="Q564" s="14"/>
      <c r="R564" s="21"/>
      <c r="S564" s="14"/>
      <c r="T564" s="4"/>
      <c r="U564" s="3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3"/>
      <c r="B565" s="124"/>
      <c r="C565" s="7"/>
      <c r="D565" s="96"/>
      <c r="E565" s="94"/>
      <c r="F565" s="14"/>
      <c r="G565" s="14"/>
      <c r="H565" s="14"/>
      <c r="I565" s="14"/>
      <c r="J565" s="13"/>
      <c r="K565" s="33"/>
      <c r="L565" s="2"/>
      <c r="M565" s="17"/>
      <c r="N565" s="12"/>
      <c r="O565" s="12"/>
      <c r="P565" s="17"/>
      <c r="Q565" s="14"/>
      <c r="R565" s="21"/>
      <c r="S565" s="14"/>
      <c r="T565" s="4"/>
      <c r="U565" s="3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3"/>
      <c r="B566" s="124"/>
      <c r="C566" s="7"/>
      <c r="D566" s="96"/>
      <c r="E566" s="94"/>
      <c r="F566" s="14"/>
      <c r="G566" s="14"/>
      <c r="H566" s="14"/>
      <c r="I566" s="14"/>
      <c r="J566" s="13"/>
      <c r="K566" s="33"/>
      <c r="L566" s="2"/>
      <c r="M566" s="17"/>
      <c r="N566" s="12"/>
      <c r="O566" s="12"/>
      <c r="P566" s="17"/>
      <c r="Q566" s="14"/>
      <c r="R566" s="21"/>
      <c r="S566" s="14"/>
      <c r="T566" s="4"/>
      <c r="U566" s="3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3"/>
      <c r="B567" s="124"/>
      <c r="C567" s="7"/>
      <c r="D567" s="96"/>
      <c r="E567" s="94"/>
      <c r="F567" s="14"/>
      <c r="G567" s="14"/>
      <c r="H567" s="14"/>
      <c r="I567" s="14"/>
      <c r="J567" s="13"/>
      <c r="K567" s="33"/>
      <c r="L567" s="2"/>
      <c r="M567" s="17"/>
      <c r="N567" s="12"/>
      <c r="O567" s="12"/>
      <c r="P567" s="17"/>
      <c r="Q567" s="14"/>
      <c r="R567" s="21"/>
      <c r="S567" s="14"/>
      <c r="T567" s="4"/>
      <c r="U567" s="3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3"/>
      <c r="B568" s="124"/>
      <c r="C568" s="7"/>
      <c r="D568" s="96"/>
      <c r="E568" s="94"/>
      <c r="F568" s="14"/>
      <c r="G568" s="14"/>
      <c r="H568" s="14"/>
      <c r="I568" s="14"/>
      <c r="J568" s="13"/>
      <c r="K568" s="33"/>
      <c r="L568" s="2"/>
      <c r="M568" s="17"/>
      <c r="N568" s="12"/>
      <c r="O568" s="12"/>
      <c r="P568" s="17"/>
      <c r="Q568" s="14"/>
      <c r="R568" s="21"/>
      <c r="S568" s="14"/>
      <c r="T568" s="4"/>
      <c r="U568" s="3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3"/>
      <c r="B569" s="124"/>
      <c r="C569" s="7"/>
      <c r="D569" s="96"/>
      <c r="E569" s="94"/>
      <c r="F569" s="14"/>
      <c r="G569" s="14"/>
      <c r="H569" s="14"/>
      <c r="I569" s="14"/>
      <c r="J569" s="13"/>
      <c r="K569" s="33"/>
      <c r="L569" s="2"/>
      <c r="M569" s="17"/>
      <c r="N569" s="12"/>
      <c r="O569" s="12"/>
      <c r="P569" s="17"/>
      <c r="Q569" s="14"/>
      <c r="R569" s="21"/>
      <c r="S569" s="14"/>
      <c r="T569" s="4"/>
      <c r="U569" s="3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3"/>
      <c r="B570" s="124"/>
      <c r="C570" s="7"/>
      <c r="D570" s="96"/>
      <c r="E570" s="94"/>
      <c r="F570" s="14"/>
      <c r="G570" s="14"/>
      <c r="H570" s="14"/>
      <c r="I570" s="14"/>
      <c r="J570" s="13"/>
      <c r="K570" s="33"/>
      <c r="L570" s="2"/>
      <c r="M570" s="17"/>
      <c r="N570" s="12"/>
      <c r="O570" s="12"/>
      <c r="P570" s="17"/>
      <c r="Q570" s="14"/>
      <c r="R570" s="21"/>
      <c r="S570" s="14"/>
      <c r="T570" s="4"/>
      <c r="U570" s="3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3"/>
      <c r="B571" s="124"/>
      <c r="C571" s="7"/>
      <c r="D571" s="96"/>
      <c r="E571" s="94"/>
      <c r="F571" s="14"/>
      <c r="G571" s="14"/>
      <c r="H571" s="14"/>
      <c r="I571" s="14"/>
      <c r="J571" s="13"/>
      <c r="K571" s="33"/>
      <c r="L571" s="2"/>
      <c r="M571" s="17"/>
      <c r="N571" s="12"/>
      <c r="O571" s="12"/>
      <c r="P571" s="17"/>
      <c r="Q571" s="14"/>
      <c r="R571" s="21"/>
      <c r="S571" s="14"/>
      <c r="T571" s="4"/>
      <c r="U571" s="3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3"/>
      <c r="B572" s="124"/>
      <c r="C572" s="7"/>
      <c r="D572" s="96"/>
      <c r="E572" s="94"/>
      <c r="F572" s="14"/>
      <c r="G572" s="14"/>
      <c r="H572" s="14"/>
      <c r="I572" s="14"/>
      <c r="J572" s="13"/>
      <c r="K572" s="33"/>
      <c r="L572" s="2"/>
      <c r="M572" s="17"/>
      <c r="N572" s="12"/>
      <c r="O572" s="12"/>
      <c r="P572" s="17"/>
      <c r="Q572" s="14"/>
      <c r="R572" s="21"/>
      <c r="S572" s="14"/>
      <c r="T572" s="4"/>
      <c r="U572" s="3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3"/>
      <c r="B573" s="124"/>
      <c r="C573" s="7"/>
      <c r="D573" s="96"/>
      <c r="E573" s="94"/>
      <c r="F573" s="14"/>
      <c r="G573" s="14"/>
      <c r="H573" s="14"/>
      <c r="I573" s="14"/>
      <c r="J573" s="13"/>
      <c r="K573" s="33"/>
      <c r="L573" s="2"/>
      <c r="M573" s="17"/>
      <c r="N573" s="12"/>
      <c r="O573" s="12"/>
      <c r="P573" s="17"/>
      <c r="Q573" s="14"/>
      <c r="R573" s="21"/>
      <c r="S573" s="14"/>
      <c r="T573" s="4"/>
      <c r="U573" s="3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3"/>
      <c r="B574" s="124"/>
      <c r="C574" s="7"/>
      <c r="D574" s="96"/>
      <c r="E574" s="94"/>
      <c r="F574" s="14"/>
      <c r="G574" s="14"/>
      <c r="H574" s="14"/>
      <c r="I574" s="14"/>
      <c r="J574" s="13"/>
      <c r="K574" s="33"/>
      <c r="L574" s="2"/>
      <c r="M574" s="17"/>
      <c r="N574" s="12"/>
      <c r="O574" s="12"/>
      <c r="P574" s="17"/>
      <c r="Q574" s="14"/>
      <c r="R574" s="21"/>
      <c r="S574" s="14"/>
      <c r="T574" s="4"/>
      <c r="U574" s="3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3"/>
      <c r="B575" s="124"/>
      <c r="C575" s="7"/>
      <c r="D575" s="96"/>
      <c r="E575" s="94"/>
      <c r="F575" s="14"/>
      <c r="G575" s="14"/>
      <c r="H575" s="14"/>
      <c r="I575" s="14"/>
      <c r="J575" s="13"/>
      <c r="K575" s="33"/>
      <c r="L575" s="2"/>
      <c r="M575" s="17"/>
      <c r="N575" s="12"/>
      <c r="O575" s="12"/>
      <c r="P575" s="17"/>
      <c r="Q575" s="14"/>
      <c r="R575" s="21"/>
      <c r="S575" s="14"/>
      <c r="T575" s="4"/>
      <c r="U575" s="3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3"/>
      <c r="B576" s="124"/>
      <c r="C576" s="7"/>
      <c r="D576" s="96"/>
      <c r="E576" s="94"/>
      <c r="F576" s="14"/>
      <c r="G576" s="14"/>
      <c r="H576" s="14"/>
      <c r="I576" s="14"/>
      <c r="J576" s="13"/>
      <c r="K576" s="33"/>
      <c r="L576" s="2"/>
      <c r="M576" s="17"/>
      <c r="N576" s="12"/>
      <c r="O576" s="12"/>
      <c r="P576" s="17"/>
      <c r="Q576" s="14"/>
      <c r="R576" s="21"/>
      <c r="S576" s="14"/>
      <c r="T576" s="4"/>
      <c r="U576" s="3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3"/>
      <c r="B577" s="124"/>
      <c r="C577" s="7"/>
      <c r="D577" s="96"/>
      <c r="E577" s="94"/>
      <c r="F577" s="14"/>
      <c r="G577" s="14"/>
      <c r="H577" s="14"/>
      <c r="I577" s="14"/>
      <c r="J577" s="13"/>
      <c r="K577" s="33"/>
      <c r="L577" s="2"/>
      <c r="M577" s="17"/>
      <c r="N577" s="12"/>
      <c r="O577" s="12"/>
      <c r="P577" s="17"/>
      <c r="Q577" s="14"/>
      <c r="R577" s="21"/>
      <c r="S577" s="14"/>
      <c r="T577" s="4"/>
      <c r="U577" s="33"/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3"/>
      <c r="B578" s="124"/>
      <c r="C578" s="7"/>
      <c r="D578" s="96"/>
      <c r="E578" s="94"/>
      <c r="F578" s="14"/>
      <c r="G578" s="14"/>
      <c r="H578" s="14"/>
      <c r="I578" s="14"/>
      <c r="J578" s="13"/>
      <c r="K578" s="33"/>
      <c r="L578" s="2"/>
      <c r="M578" s="17"/>
      <c r="N578" s="12"/>
      <c r="O578" s="12"/>
      <c r="P578" s="17"/>
      <c r="Q578" s="14"/>
      <c r="R578" s="21"/>
      <c r="S578" s="14"/>
      <c r="T578" s="4"/>
      <c r="U578" s="33"/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3"/>
      <c r="B579" s="124"/>
      <c r="C579" s="7"/>
      <c r="D579" s="96"/>
      <c r="E579" s="94"/>
      <c r="F579" s="14"/>
      <c r="G579" s="14"/>
      <c r="H579" s="14"/>
      <c r="I579" s="14"/>
      <c r="J579" s="13"/>
      <c r="K579" s="33"/>
      <c r="L579" s="2"/>
      <c r="M579" s="17"/>
      <c r="N579" s="12"/>
      <c r="O579" s="12"/>
      <c r="P579" s="17"/>
      <c r="Q579" s="14"/>
      <c r="R579" s="21"/>
      <c r="S579" s="14"/>
      <c r="T579" s="4"/>
      <c r="U579" s="3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3"/>
      <c r="B580" s="124"/>
      <c r="C580" s="7"/>
      <c r="D580" s="96"/>
      <c r="E580" s="94"/>
      <c r="F580" s="14"/>
      <c r="G580" s="14"/>
      <c r="H580" s="14"/>
      <c r="I580" s="14"/>
      <c r="J580" s="13"/>
      <c r="K580" s="33"/>
      <c r="L580" s="2"/>
      <c r="M580" s="17"/>
      <c r="N580" s="12"/>
      <c r="O580" s="12"/>
      <c r="P580" s="17"/>
      <c r="Q580" s="14"/>
      <c r="R580" s="21"/>
      <c r="S580" s="14"/>
      <c r="T580" s="4"/>
      <c r="U580" s="3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3"/>
      <c r="B581" s="124"/>
      <c r="C581" s="7"/>
      <c r="D581" s="96"/>
      <c r="E581" s="94"/>
      <c r="F581" s="14"/>
      <c r="G581" s="14"/>
      <c r="H581" s="14"/>
      <c r="I581" s="14"/>
      <c r="J581" s="13"/>
      <c r="K581" s="33"/>
      <c r="L581" s="2"/>
      <c r="M581" s="17"/>
      <c r="N581" s="12"/>
      <c r="O581" s="12"/>
      <c r="P581" s="17"/>
      <c r="Q581" s="14"/>
      <c r="R581" s="21"/>
      <c r="S581" s="14"/>
      <c r="T581" s="4"/>
      <c r="U581" s="3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3"/>
      <c r="B582" s="124"/>
      <c r="C582" s="7"/>
      <c r="D582" s="96"/>
      <c r="E582" s="94"/>
      <c r="F582" s="14"/>
      <c r="G582" s="14"/>
      <c r="H582" s="14"/>
      <c r="I582" s="14"/>
      <c r="J582" s="13"/>
      <c r="K582" s="33"/>
      <c r="L582" s="2"/>
      <c r="M582" s="17"/>
      <c r="N582" s="12"/>
      <c r="O582" s="12"/>
      <c r="P582" s="17"/>
      <c r="Q582" s="14"/>
      <c r="R582" s="21"/>
      <c r="S582" s="14"/>
      <c r="T582" s="4"/>
      <c r="U582" s="3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3"/>
      <c r="B583" s="124"/>
      <c r="C583" s="7"/>
      <c r="D583" s="96"/>
      <c r="E583" s="94"/>
      <c r="F583" s="14"/>
      <c r="G583" s="14"/>
      <c r="H583" s="14"/>
      <c r="I583" s="14"/>
      <c r="J583" s="13"/>
      <c r="K583" s="33"/>
      <c r="L583" s="2"/>
      <c r="M583" s="17"/>
      <c r="N583" s="12"/>
      <c r="O583" s="12"/>
      <c r="P583" s="17"/>
      <c r="Q583" s="14"/>
      <c r="R583" s="21"/>
      <c r="S583" s="14"/>
      <c r="T583" s="4"/>
      <c r="U583" s="3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3"/>
      <c r="B584" s="124"/>
      <c r="C584" s="7"/>
      <c r="D584" s="96"/>
      <c r="E584" s="94"/>
      <c r="F584" s="14"/>
      <c r="G584" s="14"/>
      <c r="H584" s="14"/>
      <c r="I584" s="14"/>
      <c r="J584" s="13"/>
      <c r="K584" s="33"/>
      <c r="L584" s="2"/>
      <c r="M584" s="17"/>
      <c r="N584" s="12"/>
      <c r="O584" s="12"/>
      <c r="P584" s="17"/>
      <c r="Q584" s="14"/>
      <c r="R584" s="21"/>
      <c r="S584" s="14"/>
      <c r="T584" s="4"/>
      <c r="U584" s="3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3"/>
      <c r="B585" s="124"/>
      <c r="C585" s="7"/>
      <c r="D585" s="96"/>
      <c r="E585" s="94"/>
      <c r="F585" s="14"/>
      <c r="G585" s="14"/>
      <c r="H585" s="14"/>
      <c r="I585" s="14"/>
      <c r="J585" s="13"/>
      <c r="K585" s="33"/>
      <c r="L585" s="2"/>
      <c r="M585" s="17"/>
      <c r="N585" s="12"/>
      <c r="O585" s="12"/>
      <c r="P585" s="17"/>
      <c r="Q585" s="14"/>
      <c r="R585" s="21"/>
      <c r="S585" s="14"/>
      <c r="T585" s="4"/>
      <c r="U585" s="3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3"/>
      <c r="B586" s="124"/>
      <c r="C586" s="7"/>
      <c r="D586" s="96"/>
      <c r="E586" s="94"/>
      <c r="F586" s="14"/>
      <c r="G586" s="14"/>
      <c r="H586" s="14"/>
      <c r="I586" s="14"/>
      <c r="J586" s="13"/>
      <c r="K586" s="33"/>
      <c r="L586" s="2"/>
      <c r="M586" s="17"/>
      <c r="N586" s="12"/>
      <c r="O586" s="12"/>
      <c r="P586" s="17"/>
      <c r="Q586" s="14"/>
      <c r="R586" s="21"/>
      <c r="S586" s="14"/>
      <c r="T586" s="4"/>
      <c r="U586" s="3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3"/>
      <c r="B587" s="124"/>
      <c r="C587" s="7"/>
      <c r="D587" s="96"/>
      <c r="E587" s="94"/>
      <c r="F587" s="14"/>
      <c r="G587" s="14"/>
      <c r="H587" s="14"/>
      <c r="I587" s="14"/>
      <c r="J587" s="13"/>
      <c r="K587" s="33"/>
      <c r="L587" s="2"/>
      <c r="M587" s="17"/>
      <c r="N587" s="12"/>
      <c r="O587" s="12"/>
      <c r="P587" s="17"/>
      <c r="Q587" s="14"/>
      <c r="R587" s="21"/>
      <c r="S587" s="14"/>
      <c r="T587" s="4"/>
      <c r="U587" s="3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3"/>
      <c r="B588" s="124"/>
      <c r="C588" s="7"/>
      <c r="D588" s="96"/>
      <c r="E588" s="94"/>
      <c r="F588" s="14"/>
      <c r="G588" s="14"/>
      <c r="H588" s="14"/>
      <c r="I588" s="14"/>
      <c r="J588" s="13"/>
      <c r="K588" s="33"/>
      <c r="L588" s="2"/>
      <c r="M588" s="17"/>
      <c r="N588" s="12"/>
      <c r="O588" s="12"/>
      <c r="P588" s="17"/>
      <c r="Q588" s="14"/>
      <c r="R588" s="21"/>
      <c r="S588" s="14"/>
      <c r="T588" s="4"/>
      <c r="U588" s="3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3"/>
      <c r="B589" s="124"/>
      <c r="C589" s="7"/>
      <c r="D589" s="96"/>
      <c r="E589" s="94"/>
      <c r="F589" s="14"/>
      <c r="G589" s="14"/>
      <c r="H589" s="14"/>
      <c r="I589" s="14"/>
      <c r="J589" s="13"/>
      <c r="K589" s="33"/>
      <c r="L589" s="2"/>
      <c r="M589" s="17"/>
      <c r="N589" s="12"/>
      <c r="O589" s="12"/>
      <c r="P589" s="17"/>
      <c r="Q589" s="14"/>
      <c r="R589" s="21"/>
      <c r="S589" s="14"/>
      <c r="T589" s="4"/>
      <c r="U589" s="3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3"/>
      <c r="B590" s="124"/>
      <c r="C590" s="7"/>
      <c r="D590" s="96"/>
      <c r="E590" s="94"/>
      <c r="F590" s="14"/>
      <c r="G590" s="14"/>
      <c r="H590" s="14"/>
      <c r="I590" s="14"/>
      <c r="J590" s="13"/>
      <c r="K590" s="33"/>
      <c r="L590" s="2"/>
      <c r="M590" s="17"/>
      <c r="N590" s="12"/>
      <c r="O590" s="12"/>
      <c r="P590" s="17"/>
      <c r="Q590" s="14"/>
      <c r="R590" s="21"/>
      <c r="S590" s="14"/>
      <c r="T590" s="4"/>
      <c r="U590" s="3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3"/>
      <c r="B591" s="124"/>
      <c r="C591" s="7"/>
      <c r="D591" s="96"/>
      <c r="E591" s="94"/>
      <c r="F591" s="14"/>
      <c r="G591" s="14"/>
      <c r="H591" s="14"/>
      <c r="I591" s="14"/>
      <c r="J591" s="13"/>
      <c r="K591" s="33"/>
      <c r="L591" s="2"/>
      <c r="M591" s="17"/>
      <c r="N591" s="12"/>
      <c r="O591" s="12"/>
      <c r="P591" s="17"/>
      <c r="Q591" s="14"/>
      <c r="R591" s="21"/>
      <c r="S591" s="14"/>
      <c r="T591" s="4"/>
      <c r="U591" s="3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3"/>
      <c r="B592" s="124"/>
      <c r="C592" s="7"/>
      <c r="D592" s="96"/>
      <c r="E592" s="94"/>
      <c r="F592" s="14"/>
      <c r="G592" s="14"/>
      <c r="H592" s="14"/>
      <c r="I592" s="14"/>
      <c r="J592" s="13"/>
      <c r="K592" s="33"/>
      <c r="L592" s="2"/>
      <c r="M592" s="17"/>
      <c r="N592" s="12"/>
      <c r="O592" s="12"/>
      <c r="P592" s="17"/>
      <c r="Q592" s="14"/>
      <c r="R592" s="21"/>
      <c r="S592" s="14"/>
      <c r="T592" s="4"/>
      <c r="U592" s="3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3"/>
      <c r="B593" s="124"/>
      <c r="C593" s="7"/>
      <c r="D593" s="96"/>
      <c r="E593" s="94"/>
      <c r="F593" s="14"/>
      <c r="G593" s="14"/>
      <c r="H593" s="14"/>
      <c r="I593" s="14"/>
      <c r="J593" s="13"/>
      <c r="K593" s="33"/>
      <c r="L593" s="2"/>
      <c r="M593" s="17"/>
      <c r="N593" s="12"/>
      <c r="O593" s="12"/>
      <c r="P593" s="17"/>
      <c r="Q593" s="14"/>
      <c r="R593" s="21"/>
      <c r="S593" s="14"/>
      <c r="T593" s="4"/>
      <c r="U593" s="3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3"/>
      <c r="B594" s="124"/>
      <c r="C594" s="7"/>
      <c r="D594" s="96"/>
      <c r="E594" s="94"/>
      <c r="F594" s="14"/>
      <c r="G594" s="14"/>
      <c r="H594" s="14"/>
      <c r="I594" s="14"/>
      <c r="J594" s="13"/>
      <c r="K594" s="33"/>
      <c r="L594" s="2"/>
      <c r="M594" s="17"/>
      <c r="N594" s="12"/>
      <c r="O594" s="12"/>
      <c r="P594" s="17"/>
      <c r="Q594" s="14"/>
      <c r="R594" s="21"/>
      <c r="S594" s="14"/>
      <c r="T594" s="4"/>
      <c r="U594" s="3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3"/>
      <c r="B595" s="124"/>
      <c r="C595" s="7"/>
      <c r="D595" s="96"/>
      <c r="E595" s="94"/>
      <c r="F595" s="14"/>
      <c r="G595" s="14"/>
      <c r="H595" s="14"/>
      <c r="I595" s="14"/>
      <c r="J595" s="13"/>
      <c r="K595" s="33"/>
      <c r="L595" s="2"/>
      <c r="M595" s="17"/>
      <c r="N595" s="12"/>
      <c r="O595" s="12"/>
      <c r="P595" s="17"/>
      <c r="Q595" s="14"/>
      <c r="R595" s="21"/>
      <c r="S595" s="14"/>
      <c r="T595" s="4"/>
      <c r="U595" s="3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3"/>
      <c r="B596" s="124"/>
      <c r="C596" s="7"/>
      <c r="D596" s="96"/>
      <c r="E596" s="94"/>
      <c r="F596" s="14"/>
      <c r="G596" s="14"/>
      <c r="H596" s="14"/>
      <c r="I596" s="14"/>
      <c r="J596" s="13"/>
      <c r="K596" s="33"/>
      <c r="L596" s="2"/>
      <c r="M596" s="17"/>
      <c r="N596" s="12"/>
      <c r="O596" s="12"/>
      <c r="P596" s="17"/>
      <c r="Q596" s="14"/>
      <c r="R596" s="21"/>
      <c r="S596" s="14"/>
      <c r="T596" s="4"/>
      <c r="U596" s="3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3"/>
      <c r="B597" s="124"/>
      <c r="C597" s="7"/>
      <c r="D597" s="96"/>
      <c r="E597" s="94"/>
      <c r="F597" s="14"/>
      <c r="G597" s="14"/>
      <c r="H597" s="14"/>
      <c r="I597" s="14"/>
      <c r="J597" s="13"/>
      <c r="K597" s="33"/>
      <c r="L597" s="2"/>
      <c r="M597" s="17"/>
      <c r="N597" s="12"/>
      <c r="O597" s="12"/>
      <c r="P597" s="17"/>
      <c r="Q597" s="14"/>
      <c r="R597" s="21"/>
      <c r="S597" s="14"/>
      <c r="T597" s="4"/>
      <c r="U597" s="3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3"/>
      <c r="B598" s="124"/>
      <c r="C598" s="7"/>
      <c r="D598" s="96"/>
      <c r="E598" s="94"/>
      <c r="F598" s="14"/>
      <c r="G598" s="14"/>
      <c r="H598" s="14"/>
      <c r="I598" s="14"/>
      <c r="J598" s="13"/>
      <c r="K598" s="33"/>
      <c r="L598" s="2"/>
      <c r="M598" s="17"/>
      <c r="N598" s="12"/>
      <c r="O598" s="12"/>
      <c r="P598" s="17"/>
      <c r="Q598" s="14"/>
      <c r="R598" s="21"/>
      <c r="S598" s="14"/>
      <c r="T598" s="4"/>
      <c r="U598" s="3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3"/>
      <c r="B599" s="124"/>
      <c r="C599" s="7"/>
      <c r="D599" s="96"/>
      <c r="E599" s="94"/>
      <c r="F599" s="14"/>
      <c r="G599" s="14"/>
      <c r="H599" s="14"/>
      <c r="I599" s="14"/>
      <c r="J599" s="13"/>
      <c r="K599" s="33"/>
      <c r="L599" s="2"/>
      <c r="M599" s="17"/>
      <c r="N599" s="12"/>
      <c r="O599" s="12"/>
      <c r="P599" s="17"/>
      <c r="Q599" s="14"/>
      <c r="R599" s="21"/>
      <c r="S599" s="14"/>
      <c r="T599" s="4"/>
      <c r="U599" s="3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3"/>
      <c r="B600" s="124"/>
      <c r="C600" s="7"/>
      <c r="D600" s="96"/>
      <c r="E600" s="94"/>
      <c r="F600" s="14"/>
      <c r="G600" s="14"/>
      <c r="H600" s="14"/>
      <c r="I600" s="14"/>
      <c r="J600" s="13"/>
      <c r="K600" s="33"/>
      <c r="L600" s="2"/>
      <c r="M600" s="17"/>
      <c r="N600" s="12"/>
      <c r="O600" s="12"/>
      <c r="P600" s="17"/>
      <c r="Q600" s="14"/>
      <c r="R600" s="21"/>
      <c r="S600" s="14"/>
      <c r="T600" s="4"/>
      <c r="U600" s="3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3"/>
      <c r="B601" s="124"/>
      <c r="C601" s="7"/>
      <c r="D601" s="96"/>
      <c r="E601" s="94"/>
      <c r="F601" s="14"/>
      <c r="G601" s="14"/>
      <c r="H601" s="14"/>
      <c r="I601" s="14"/>
      <c r="J601" s="13"/>
      <c r="K601" s="33"/>
      <c r="L601" s="2"/>
      <c r="M601" s="17"/>
      <c r="N601" s="12"/>
      <c r="O601" s="12"/>
      <c r="P601" s="17"/>
      <c r="Q601" s="14"/>
      <c r="R601" s="21"/>
      <c r="S601" s="14"/>
      <c r="T601" s="4"/>
      <c r="U601" s="3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3"/>
      <c r="B602" s="124"/>
      <c r="C602" s="7"/>
      <c r="D602" s="96"/>
      <c r="E602" s="94"/>
      <c r="F602" s="14"/>
      <c r="G602" s="14"/>
      <c r="H602" s="14"/>
      <c r="I602" s="14"/>
      <c r="J602" s="13"/>
      <c r="K602" s="33"/>
      <c r="L602" s="2"/>
      <c r="M602" s="17"/>
      <c r="N602" s="12"/>
      <c r="O602" s="12"/>
      <c r="P602" s="17"/>
      <c r="Q602" s="14"/>
      <c r="R602" s="21"/>
      <c r="S602" s="14"/>
      <c r="T602" s="4"/>
      <c r="U602" s="3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3"/>
      <c r="B603" s="124"/>
      <c r="C603" s="7"/>
      <c r="D603" s="96"/>
      <c r="E603" s="94"/>
      <c r="F603" s="14"/>
      <c r="G603" s="14"/>
      <c r="H603" s="14"/>
      <c r="I603" s="14"/>
      <c r="J603" s="13"/>
      <c r="K603" s="33"/>
      <c r="L603" s="2"/>
      <c r="M603" s="17"/>
      <c r="N603" s="12"/>
      <c r="O603" s="12"/>
      <c r="P603" s="17"/>
      <c r="Q603" s="14"/>
      <c r="R603" s="21"/>
      <c r="S603" s="14"/>
      <c r="T603" s="4"/>
      <c r="U603" s="3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3"/>
      <c r="B604" s="124"/>
      <c r="C604" s="7"/>
      <c r="D604" s="96"/>
      <c r="E604" s="94"/>
      <c r="F604" s="14"/>
      <c r="G604" s="14"/>
      <c r="H604" s="14"/>
      <c r="I604" s="14"/>
      <c r="J604" s="13"/>
      <c r="K604" s="33"/>
      <c r="L604" s="2"/>
      <c r="M604" s="17"/>
      <c r="N604" s="12"/>
      <c r="O604" s="12"/>
      <c r="P604" s="17"/>
      <c r="Q604" s="14"/>
      <c r="R604" s="21"/>
      <c r="S604" s="14"/>
      <c r="T604" s="4"/>
      <c r="U604" s="3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3"/>
      <c r="B605" s="124"/>
      <c r="C605" s="7"/>
      <c r="D605" s="96"/>
      <c r="E605" s="94"/>
      <c r="F605" s="14"/>
      <c r="G605" s="14"/>
      <c r="H605" s="14"/>
      <c r="I605" s="14"/>
      <c r="J605" s="13"/>
      <c r="K605" s="33"/>
      <c r="L605" s="2"/>
      <c r="M605" s="17"/>
      <c r="N605" s="12"/>
      <c r="O605" s="12"/>
      <c r="P605" s="17"/>
      <c r="Q605" s="14"/>
      <c r="R605" s="21"/>
      <c r="S605" s="14"/>
      <c r="T605" s="4"/>
      <c r="U605" s="3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3"/>
      <c r="B606" s="124"/>
      <c r="C606" s="7"/>
      <c r="D606" s="96"/>
      <c r="E606" s="94"/>
      <c r="F606" s="14"/>
      <c r="G606" s="14"/>
      <c r="H606" s="14"/>
      <c r="I606" s="14"/>
      <c r="J606" s="13"/>
      <c r="K606" s="33"/>
      <c r="L606" s="2"/>
      <c r="M606" s="17"/>
      <c r="N606" s="12"/>
      <c r="O606" s="12"/>
      <c r="P606" s="17"/>
      <c r="Q606" s="14"/>
      <c r="R606" s="21"/>
      <c r="S606" s="14"/>
      <c r="T606" s="4"/>
      <c r="U606" s="3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3"/>
      <c r="B607" s="124"/>
      <c r="C607" s="7"/>
      <c r="D607" s="96"/>
      <c r="E607" s="94"/>
      <c r="F607" s="14"/>
      <c r="G607" s="14"/>
      <c r="H607" s="14"/>
      <c r="I607" s="14"/>
      <c r="J607" s="13"/>
      <c r="K607" s="33"/>
      <c r="L607" s="2"/>
      <c r="M607" s="17"/>
      <c r="N607" s="12"/>
      <c r="O607" s="12"/>
      <c r="P607" s="17"/>
      <c r="Q607" s="14"/>
      <c r="R607" s="21"/>
      <c r="S607" s="14"/>
      <c r="T607" s="4"/>
      <c r="U607" s="3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3"/>
      <c r="B608" s="124"/>
      <c r="C608" s="7"/>
      <c r="D608" s="96"/>
      <c r="E608" s="94"/>
      <c r="F608" s="14"/>
      <c r="G608" s="14"/>
      <c r="H608" s="14"/>
      <c r="I608" s="14"/>
      <c r="J608" s="13"/>
      <c r="K608" s="33"/>
      <c r="L608" s="2"/>
      <c r="M608" s="17"/>
      <c r="N608" s="12"/>
      <c r="O608" s="12"/>
      <c r="P608" s="17"/>
      <c r="Q608" s="14"/>
      <c r="R608" s="21"/>
      <c r="S608" s="14"/>
      <c r="T608" s="4"/>
      <c r="U608" s="3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3"/>
      <c r="B609" s="124"/>
      <c r="C609" s="7"/>
      <c r="D609" s="96"/>
      <c r="E609" s="94"/>
      <c r="F609" s="14"/>
      <c r="G609" s="14"/>
      <c r="H609" s="14"/>
      <c r="I609" s="14"/>
      <c r="J609" s="13"/>
      <c r="K609" s="33"/>
      <c r="L609" s="2"/>
      <c r="M609" s="17"/>
      <c r="N609" s="12"/>
      <c r="O609" s="12"/>
      <c r="P609" s="17"/>
      <c r="Q609" s="14"/>
      <c r="R609" s="21"/>
      <c r="S609" s="14"/>
      <c r="T609" s="4"/>
      <c r="U609" s="3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3"/>
      <c r="B610" s="124"/>
      <c r="C610" s="7"/>
      <c r="D610" s="96"/>
      <c r="E610" s="94"/>
      <c r="F610" s="14"/>
      <c r="G610" s="14"/>
      <c r="H610" s="14"/>
      <c r="I610" s="14"/>
      <c r="J610" s="13"/>
      <c r="K610" s="33"/>
      <c r="L610" s="2"/>
      <c r="M610" s="17"/>
      <c r="N610" s="12"/>
      <c r="O610" s="12"/>
      <c r="P610" s="17"/>
      <c r="Q610" s="14"/>
      <c r="R610" s="21"/>
      <c r="S610" s="14"/>
      <c r="T610" s="4"/>
      <c r="U610" s="3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3"/>
      <c r="B611" s="124"/>
      <c r="C611" s="7"/>
      <c r="D611" s="96"/>
      <c r="E611" s="94"/>
      <c r="F611" s="14"/>
      <c r="G611" s="14"/>
      <c r="H611" s="14"/>
      <c r="I611" s="14"/>
      <c r="J611" s="13"/>
      <c r="K611" s="33"/>
      <c r="L611" s="2"/>
      <c r="M611" s="17"/>
      <c r="N611" s="12"/>
      <c r="O611" s="12"/>
      <c r="P611" s="17"/>
      <c r="Q611" s="14"/>
      <c r="R611" s="21"/>
      <c r="S611" s="14"/>
      <c r="T611" s="4"/>
      <c r="U611" s="3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3"/>
      <c r="B612" s="124"/>
      <c r="C612" s="7"/>
      <c r="D612" s="96"/>
      <c r="E612" s="94"/>
      <c r="F612" s="14"/>
      <c r="G612" s="14"/>
      <c r="H612" s="14"/>
      <c r="I612" s="14"/>
      <c r="J612" s="13"/>
      <c r="K612" s="33"/>
      <c r="L612" s="2"/>
      <c r="M612" s="17"/>
      <c r="N612" s="12"/>
      <c r="O612" s="12"/>
      <c r="P612" s="17"/>
      <c r="Q612" s="14"/>
      <c r="R612" s="21"/>
      <c r="S612" s="14"/>
      <c r="T612" s="4"/>
      <c r="U612" s="3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3"/>
      <c r="B613" s="124"/>
      <c r="C613" s="7"/>
      <c r="D613" s="96"/>
      <c r="E613" s="94"/>
      <c r="F613" s="14"/>
      <c r="G613" s="14"/>
      <c r="H613" s="14"/>
      <c r="I613" s="14"/>
      <c r="J613" s="13"/>
      <c r="K613" s="33"/>
      <c r="L613" s="2"/>
      <c r="M613" s="17"/>
      <c r="N613" s="12"/>
      <c r="O613" s="12"/>
      <c r="P613" s="17"/>
      <c r="Q613" s="14"/>
      <c r="R613" s="21"/>
      <c r="S613" s="14"/>
      <c r="T613" s="4"/>
      <c r="U613" s="3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3"/>
      <c r="B614" s="124"/>
      <c r="C614" s="7"/>
      <c r="D614" s="96"/>
      <c r="E614" s="94"/>
      <c r="F614" s="14"/>
      <c r="G614" s="14"/>
      <c r="H614" s="14"/>
      <c r="I614" s="14"/>
      <c r="J614" s="13"/>
      <c r="K614" s="33"/>
      <c r="L614" s="2"/>
      <c r="M614" s="17"/>
      <c r="N614" s="12"/>
      <c r="O614" s="12"/>
      <c r="P614" s="17"/>
      <c r="Q614" s="14"/>
      <c r="R614" s="21"/>
      <c r="S614" s="14"/>
      <c r="T614" s="4"/>
      <c r="U614" s="3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3"/>
      <c r="B615" s="124"/>
      <c r="C615" s="7"/>
      <c r="D615" s="96"/>
      <c r="E615" s="94"/>
      <c r="F615" s="14"/>
      <c r="G615" s="14"/>
      <c r="H615" s="14"/>
      <c r="I615" s="14"/>
      <c r="J615" s="13"/>
      <c r="K615" s="33"/>
      <c r="L615" s="2"/>
      <c r="M615" s="17"/>
      <c r="N615" s="12"/>
      <c r="O615" s="12"/>
      <c r="P615" s="17"/>
      <c r="Q615" s="14"/>
      <c r="R615" s="21"/>
      <c r="S615" s="14"/>
      <c r="T615" s="4"/>
      <c r="U615" s="3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3"/>
      <c r="B616" s="124"/>
      <c r="C616" s="7"/>
      <c r="D616" s="96"/>
      <c r="E616" s="94"/>
      <c r="F616" s="14"/>
      <c r="G616" s="14"/>
      <c r="H616" s="14"/>
      <c r="I616" s="14"/>
      <c r="J616" s="13"/>
      <c r="K616" s="33"/>
      <c r="L616" s="2"/>
      <c r="M616" s="17"/>
      <c r="N616" s="12"/>
      <c r="O616" s="12"/>
      <c r="P616" s="17"/>
      <c r="Q616" s="14"/>
      <c r="R616" s="21"/>
      <c r="S616" s="14"/>
      <c r="T616" s="4"/>
      <c r="U616" s="3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3"/>
      <c r="B617" s="124"/>
      <c r="C617" s="7"/>
      <c r="D617" s="96"/>
      <c r="E617" s="94"/>
      <c r="F617" s="14"/>
      <c r="G617" s="14"/>
      <c r="H617" s="14"/>
      <c r="I617" s="14"/>
      <c r="J617" s="13"/>
      <c r="K617" s="33"/>
      <c r="L617" s="2"/>
      <c r="M617" s="17"/>
      <c r="N617" s="12"/>
      <c r="O617" s="12"/>
      <c r="P617" s="17"/>
      <c r="Q617" s="14"/>
      <c r="R617" s="21"/>
      <c r="S617" s="14"/>
      <c r="T617" s="4"/>
      <c r="U617" s="3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3"/>
      <c r="B618" s="124"/>
      <c r="C618" s="7"/>
      <c r="D618" s="96"/>
      <c r="E618" s="94"/>
      <c r="F618" s="14"/>
      <c r="G618" s="14"/>
      <c r="H618" s="14"/>
      <c r="I618" s="14"/>
      <c r="J618" s="13"/>
      <c r="K618" s="33"/>
      <c r="L618" s="2"/>
      <c r="M618" s="17"/>
      <c r="N618" s="12"/>
      <c r="O618" s="12"/>
      <c r="P618" s="17"/>
      <c r="Q618" s="14"/>
      <c r="R618" s="21"/>
      <c r="S618" s="14"/>
      <c r="T618" s="4"/>
      <c r="U618" s="3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3"/>
      <c r="B619" s="124"/>
      <c r="C619" s="7"/>
      <c r="D619" s="96"/>
      <c r="E619" s="94"/>
      <c r="F619" s="14"/>
      <c r="G619" s="14"/>
      <c r="H619" s="14"/>
      <c r="I619" s="14"/>
      <c r="J619" s="13"/>
      <c r="K619" s="33"/>
      <c r="L619" s="2"/>
      <c r="M619" s="17"/>
      <c r="N619" s="12"/>
      <c r="O619" s="12"/>
      <c r="P619" s="17"/>
      <c r="Q619" s="14"/>
      <c r="R619" s="21"/>
      <c r="S619" s="14"/>
      <c r="T619" s="4"/>
      <c r="U619" s="3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3"/>
      <c r="B620" s="124"/>
      <c r="C620" s="7"/>
      <c r="D620" s="96"/>
      <c r="E620" s="94"/>
      <c r="F620" s="14"/>
      <c r="G620" s="14"/>
      <c r="H620" s="14"/>
      <c r="I620" s="14"/>
      <c r="J620" s="13"/>
      <c r="K620" s="33"/>
      <c r="L620" s="2"/>
      <c r="M620" s="17"/>
      <c r="N620" s="12"/>
      <c r="O620" s="12"/>
      <c r="P620" s="17"/>
      <c r="Q620" s="14"/>
      <c r="R620" s="21"/>
      <c r="S620" s="14"/>
      <c r="T620" s="4"/>
      <c r="U620" s="3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3"/>
      <c r="B621" s="124"/>
      <c r="C621" s="7"/>
      <c r="D621" s="96"/>
      <c r="E621" s="94"/>
      <c r="F621" s="14"/>
      <c r="G621" s="14"/>
      <c r="H621" s="14"/>
      <c r="I621" s="14"/>
      <c r="J621" s="13"/>
      <c r="K621" s="33"/>
      <c r="L621" s="2"/>
      <c r="M621" s="17"/>
      <c r="N621" s="12"/>
      <c r="O621" s="12"/>
      <c r="P621" s="17"/>
      <c r="Q621" s="14"/>
      <c r="R621" s="21"/>
      <c r="S621" s="14"/>
      <c r="T621" s="4"/>
      <c r="U621" s="3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3"/>
      <c r="B622" s="124"/>
      <c r="C622" s="7"/>
      <c r="D622" s="96"/>
      <c r="E622" s="94"/>
      <c r="F622" s="14"/>
      <c r="G622" s="14"/>
      <c r="H622" s="14"/>
      <c r="I622" s="14"/>
      <c r="J622" s="13"/>
      <c r="K622" s="33"/>
      <c r="L622" s="2"/>
      <c r="M622" s="17"/>
      <c r="N622" s="12"/>
      <c r="O622" s="12"/>
      <c r="P622" s="17"/>
      <c r="Q622" s="14"/>
      <c r="R622" s="21"/>
      <c r="S622" s="14"/>
      <c r="T622" s="4"/>
      <c r="U622" s="3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3"/>
      <c r="B623" s="124"/>
      <c r="C623" s="7"/>
      <c r="D623" s="96"/>
      <c r="E623" s="94"/>
      <c r="F623" s="14"/>
      <c r="G623" s="14"/>
      <c r="H623" s="14"/>
      <c r="I623" s="14"/>
      <c r="J623" s="13"/>
      <c r="K623" s="33"/>
      <c r="L623" s="2"/>
      <c r="M623" s="17"/>
      <c r="N623" s="12"/>
      <c r="O623" s="12"/>
      <c r="P623" s="17"/>
      <c r="Q623" s="14"/>
      <c r="R623" s="21"/>
      <c r="S623" s="14"/>
      <c r="T623" s="4"/>
      <c r="U623" s="3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3"/>
      <c r="B624" s="124"/>
      <c r="C624" s="7"/>
      <c r="D624" s="96"/>
      <c r="E624" s="94"/>
      <c r="F624" s="14"/>
      <c r="G624" s="14"/>
      <c r="H624" s="14"/>
      <c r="I624" s="14"/>
      <c r="J624" s="13"/>
      <c r="K624" s="33"/>
      <c r="L624" s="2"/>
      <c r="M624" s="17"/>
      <c r="N624" s="12"/>
      <c r="O624" s="12"/>
      <c r="P624" s="17"/>
      <c r="Q624" s="14"/>
      <c r="R624" s="21"/>
      <c r="S624" s="14"/>
      <c r="T624" s="4"/>
      <c r="U624" s="3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3"/>
      <c r="B625" s="124"/>
      <c r="C625" s="7"/>
      <c r="D625" s="96"/>
      <c r="E625" s="94"/>
      <c r="F625" s="14"/>
      <c r="G625" s="14"/>
      <c r="H625" s="14"/>
      <c r="I625" s="14"/>
      <c r="J625" s="13"/>
      <c r="K625" s="33"/>
      <c r="L625" s="2"/>
      <c r="M625" s="17"/>
      <c r="N625" s="12"/>
      <c r="O625" s="12"/>
      <c r="P625" s="17"/>
      <c r="Q625" s="14"/>
      <c r="R625" s="21"/>
      <c r="S625" s="14"/>
      <c r="T625" s="4"/>
      <c r="U625" s="3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3"/>
      <c r="B626" s="124"/>
      <c r="C626" s="7"/>
      <c r="D626" s="96"/>
      <c r="E626" s="94"/>
      <c r="F626" s="14"/>
      <c r="G626" s="14"/>
      <c r="H626" s="14"/>
      <c r="I626" s="14"/>
      <c r="J626" s="13"/>
      <c r="K626" s="33"/>
      <c r="L626" s="2"/>
      <c r="M626" s="17"/>
      <c r="N626" s="12"/>
      <c r="O626" s="12"/>
      <c r="P626" s="17"/>
      <c r="Q626" s="14"/>
      <c r="R626" s="21"/>
      <c r="S626" s="14"/>
      <c r="T626" s="4"/>
      <c r="U626" s="3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3"/>
      <c r="B627" s="124"/>
      <c r="C627" s="7"/>
      <c r="D627" s="96"/>
      <c r="E627" s="94"/>
      <c r="F627" s="14"/>
      <c r="G627" s="14"/>
      <c r="H627" s="14"/>
      <c r="I627" s="14"/>
      <c r="J627" s="13"/>
      <c r="K627" s="33"/>
      <c r="L627" s="2"/>
      <c r="M627" s="17"/>
      <c r="N627" s="12"/>
      <c r="O627" s="12"/>
      <c r="P627" s="17"/>
      <c r="Q627" s="14"/>
      <c r="R627" s="21"/>
      <c r="S627" s="14"/>
      <c r="T627" s="4"/>
      <c r="U627" s="3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3"/>
      <c r="B628" s="124"/>
      <c r="C628" s="7"/>
      <c r="D628" s="96"/>
      <c r="E628" s="94"/>
      <c r="F628" s="14"/>
      <c r="G628" s="14"/>
      <c r="H628" s="14"/>
      <c r="I628" s="14"/>
      <c r="J628" s="13"/>
      <c r="K628" s="33"/>
      <c r="L628" s="2"/>
      <c r="M628" s="17"/>
      <c r="N628" s="12"/>
      <c r="O628" s="12"/>
      <c r="P628" s="17"/>
      <c r="Q628" s="14"/>
      <c r="R628" s="21"/>
      <c r="S628" s="14"/>
      <c r="T628" s="4"/>
      <c r="U628" s="3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3"/>
      <c r="B629" s="124"/>
      <c r="C629" s="7"/>
      <c r="D629" s="96"/>
      <c r="E629" s="94"/>
      <c r="F629" s="14"/>
      <c r="G629" s="14"/>
      <c r="H629" s="14"/>
      <c r="I629" s="14"/>
      <c r="J629" s="13"/>
      <c r="K629" s="33"/>
      <c r="L629" s="2"/>
      <c r="M629" s="17"/>
      <c r="N629" s="12"/>
      <c r="O629" s="12"/>
      <c r="P629" s="17"/>
      <c r="Q629" s="14"/>
      <c r="R629" s="21"/>
      <c r="S629" s="14"/>
      <c r="T629" s="4"/>
      <c r="U629" s="3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3"/>
      <c r="B630" s="124"/>
      <c r="C630" s="7"/>
      <c r="D630" s="96"/>
      <c r="E630" s="94"/>
      <c r="F630" s="14"/>
      <c r="G630" s="14"/>
      <c r="H630" s="14"/>
      <c r="I630" s="14"/>
      <c r="J630" s="13"/>
      <c r="K630" s="33"/>
      <c r="L630" s="2"/>
      <c r="M630" s="17"/>
      <c r="N630" s="12"/>
      <c r="O630" s="12"/>
      <c r="P630" s="17"/>
      <c r="Q630" s="14"/>
      <c r="R630" s="21"/>
      <c r="S630" s="14"/>
      <c r="T630" s="4"/>
      <c r="U630" s="3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3"/>
      <c r="B631" s="124"/>
      <c r="C631" s="7"/>
      <c r="D631" s="96"/>
      <c r="E631" s="94"/>
      <c r="F631" s="14"/>
      <c r="G631" s="14"/>
      <c r="H631" s="14"/>
      <c r="I631" s="14"/>
      <c r="J631" s="13"/>
      <c r="K631" s="33"/>
      <c r="L631" s="2"/>
      <c r="M631" s="17"/>
      <c r="N631" s="12"/>
      <c r="O631" s="12"/>
      <c r="P631" s="17"/>
      <c r="Q631" s="14"/>
      <c r="R631" s="21"/>
      <c r="S631" s="14"/>
      <c r="T631" s="4"/>
      <c r="U631" s="3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3"/>
      <c r="B632" s="124"/>
      <c r="C632" s="7"/>
      <c r="D632" s="96"/>
      <c r="E632" s="94"/>
      <c r="F632" s="14"/>
      <c r="G632" s="14"/>
      <c r="H632" s="14"/>
      <c r="I632" s="14"/>
      <c r="J632" s="13"/>
      <c r="K632" s="33"/>
      <c r="L632" s="2"/>
      <c r="M632" s="17"/>
      <c r="N632" s="12"/>
      <c r="O632" s="12"/>
      <c r="P632" s="17"/>
      <c r="Q632" s="14"/>
      <c r="R632" s="21"/>
      <c r="S632" s="14"/>
      <c r="T632" s="4"/>
      <c r="U632" s="3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3"/>
      <c r="B633" s="124"/>
      <c r="C633" s="7"/>
      <c r="D633" s="96"/>
      <c r="E633" s="94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3"/>
      <c r="B634" s="124"/>
      <c r="C634" s="7"/>
      <c r="D634" s="96"/>
      <c r="E634" s="94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3"/>
      <c r="B635" s="124"/>
      <c r="C635" s="7"/>
      <c r="D635" s="96"/>
      <c r="E635" s="94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3"/>
      <c r="B636" s="124"/>
      <c r="C636" s="7"/>
      <c r="D636" s="96"/>
      <c r="E636" s="94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3"/>
      <c r="B637" s="124"/>
      <c r="C637" s="7"/>
      <c r="D637" s="96"/>
      <c r="E637" s="94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3"/>
      <c r="B638" s="124"/>
      <c r="C638" s="7"/>
      <c r="D638" s="96"/>
      <c r="E638" s="94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3"/>
      <c r="B639" s="124"/>
      <c r="C639" s="7"/>
      <c r="D639" s="96"/>
      <c r="E639" s="94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3"/>
      <c r="B640" s="124"/>
      <c r="C640" s="7"/>
      <c r="D640" s="96"/>
      <c r="E640" s="94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3"/>
      <c r="B641" s="124"/>
      <c r="C641" s="7"/>
      <c r="D641" s="96"/>
      <c r="E641" s="94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3"/>
      <c r="B642" s="124"/>
      <c r="C642" s="7"/>
      <c r="D642" s="96"/>
      <c r="E642" s="94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3"/>
      <c r="B643" s="124"/>
      <c r="C643" s="7"/>
      <c r="D643" s="96"/>
      <c r="E643" s="94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3"/>
      <c r="B644" s="124"/>
      <c r="C644" s="7"/>
      <c r="D644" s="96"/>
      <c r="E644" s="94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3"/>
      <c r="B645" s="124"/>
      <c r="C645" s="7"/>
      <c r="D645" s="96"/>
      <c r="E645" s="94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3"/>
      <c r="B646" s="124"/>
      <c r="C646" s="7"/>
      <c r="D646" s="96"/>
      <c r="E646" s="94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3"/>
      <c r="B647" s="124"/>
      <c r="C647" s="7"/>
      <c r="D647" s="96"/>
      <c r="E647" s="94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3"/>
      <c r="B648" s="124"/>
      <c r="C648" s="7"/>
      <c r="D648" s="96"/>
      <c r="E648" s="94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3"/>
      <c r="B649" s="124"/>
      <c r="C649" s="7"/>
      <c r="D649" s="96"/>
      <c r="E649" s="94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3"/>
      <c r="B650" s="124"/>
      <c r="C650" s="7"/>
      <c r="D650" s="96"/>
      <c r="E650" s="94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3"/>
      <c r="B651" s="124"/>
      <c r="C651" s="7"/>
      <c r="D651" s="96"/>
      <c r="E651" s="94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3"/>
      <c r="B652" s="124"/>
      <c r="C652" s="7"/>
      <c r="D652" s="96"/>
      <c r="E652" s="94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3"/>
      <c r="B653" s="124"/>
      <c r="C653" s="7"/>
      <c r="D653" s="96"/>
      <c r="E653" s="94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3"/>
      <c r="B654" s="124"/>
      <c r="C654" s="7"/>
      <c r="D654" s="96"/>
      <c r="E654" s="94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3"/>
      <c r="B655" s="124"/>
      <c r="C655" s="7"/>
      <c r="D655" s="96"/>
      <c r="E655" s="94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3"/>
      <c r="B656" s="124"/>
      <c r="C656" s="7"/>
      <c r="D656" s="96"/>
      <c r="E656" s="94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3"/>
      <c r="B657" s="124"/>
      <c r="C657" s="7"/>
      <c r="D657" s="96"/>
      <c r="E657" s="94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3"/>
      <c r="B658" s="124"/>
      <c r="C658" s="7"/>
      <c r="D658" s="96"/>
      <c r="E658" s="94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3"/>
      <c r="B659" s="124"/>
      <c r="C659" s="7"/>
      <c r="D659" s="96"/>
      <c r="E659" s="94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3"/>
      <c r="B660" s="124"/>
      <c r="C660" s="7"/>
      <c r="D660" s="96"/>
      <c r="E660" s="94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3"/>
      <c r="B661" s="124"/>
      <c r="C661" s="7"/>
      <c r="D661" s="96"/>
      <c r="E661" s="94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3"/>
      <c r="B662" s="124"/>
      <c r="C662" s="7"/>
      <c r="D662" s="96"/>
      <c r="E662" s="94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3"/>
      <c r="B663" s="124"/>
      <c r="C663" s="7"/>
      <c r="D663" s="96"/>
      <c r="E663" s="94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3"/>
      <c r="B664" s="124"/>
      <c r="C664" s="7"/>
      <c r="D664" s="96"/>
      <c r="E664" s="94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3"/>
      <c r="B665" s="124"/>
      <c r="C665" s="7"/>
      <c r="D665" s="96"/>
      <c r="E665" s="94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3"/>
      <c r="B666" s="124"/>
      <c r="C666" s="7"/>
      <c r="D666" s="96"/>
      <c r="E666" s="94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3"/>
      <c r="B667" s="124"/>
      <c r="C667" s="7"/>
      <c r="D667" s="96"/>
      <c r="E667" s="94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3"/>
      <c r="B668" s="124"/>
      <c r="C668" s="7"/>
      <c r="D668" s="96"/>
      <c r="E668" s="94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3"/>
      <c r="B669" s="124"/>
      <c r="C669" s="7"/>
      <c r="D669" s="96"/>
      <c r="E669" s="94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3"/>
      <c r="B670" s="124"/>
      <c r="C670" s="7"/>
      <c r="D670" s="96"/>
      <c r="E670" s="94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3"/>
      <c r="B671" s="124"/>
      <c r="C671" s="7"/>
      <c r="D671" s="96"/>
      <c r="E671" s="94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3"/>
      <c r="B672" s="124"/>
      <c r="C672" s="7"/>
      <c r="D672" s="96"/>
      <c r="E672" s="94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3"/>
      <c r="B673" s="124"/>
      <c r="C673" s="7"/>
      <c r="D673" s="96"/>
      <c r="E673" s="94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3"/>
      <c r="B674" s="124"/>
      <c r="C674" s="7"/>
      <c r="D674" s="96"/>
      <c r="E674" s="94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3"/>
      <c r="B675" s="124"/>
      <c r="C675" s="7"/>
      <c r="D675" s="96"/>
      <c r="E675" s="94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3"/>
      <c r="B676" s="124"/>
      <c r="C676" s="7"/>
      <c r="D676" s="96"/>
      <c r="E676" s="94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3"/>
      <c r="B677" s="124"/>
      <c r="C677" s="7"/>
      <c r="D677" s="96"/>
      <c r="E677" s="94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3"/>
      <c r="B678" s="124"/>
      <c r="C678" s="7"/>
      <c r="D678" s="96"/>
      <c r="E678" s="94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3"/>
      <c r="B679" s="124"/>
      <c r="C679" s="7"/>
      <c r="D679" s="96"/>
      <c r="E679" s="94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3"/>
      <c r="B680" s="124"/>
      <c r="C680" s="7"/>
      <c r="D680" s="96"/>
      <c r="E680" s="94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3"/>
      <c r="B681" s="124"/>
      <c r="C681" s="7"/>
      <c r="D681" s="96"/>
      <c r="E681" s="94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3"/>
      <c r="B682" s="124"/>
      <c r="C682" s="7"/>
      <c r="D682" s="96"/>
      <c r="E682" s="94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3"/>
      <c r="B683" s="124"/>
      <c r="C683" s="7"/>
      <c r="D683" s="96"/>
      <c r="E683" s="94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3"/>
      <c r="B684" s="124"/>
      <c r="C684" s="7"/>
      <c r="D684" s="96"/>
      <c r="E684" s="94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3"/>
      <c r="B685" s="124"/>
      <c r="C685" s="7"/>
      <c r="D685" s="96"/>
      <c r="E685" s="94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3"/>
      <c r="B686" s="124"/>
      <c r="C686" s="7"/>
      <c r="D686" s="96"/>
      <c r="E686" s="94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3"/>
      <c r="B687" s="124"/>
      <c r="C687" s="7"/>
      <c r="D687" s="96"/>
      <c r="E687" s="94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3"/>
      <c r="B688" s="124"/>
      <c r="C688" s="7"/>
      <c r="D688" s="96"/>
      <c r="E688" s="94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3"/>
      <c r="B689" s="124"/>
      <c r="C689" s="7"/>
      <c r="D689" s="96"/>
      <c r="E689" s="94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3"/>
      <c r="B690" s="124"/>
      <c r="C690" s="7"/>
      <c r="D690" s="96"/>
      <c r="E690" s="94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3"/>
      <c r="B691" s="124"/>
      <c r="C691" s="7"/>
      <c r="D691" s="96"/>
      <c r="E691" s="94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3"/>
      <c r="B692" s="124"/>
      <c r="C692" s="7"/>
      <c r="D692" s="96"/>
      <c r="E692" s="94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3"/>
      <c r="B693" s="124"/>
      <c r="C693" s="7"/>
      <c r="D693" s="96"/>
      <c r="E693" s="94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3"/>
      <c r="B694" s="124"/>
      <c r="C694" s="7"/>
      <c r="D694" s="96"/>
      <c r="E694" s="94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3"/>
      <c r="B695" s="124"/>
      <c r="C695" s="7"/>
      <c r="D695" s="96"/>
      <c r="E695" s="94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3"/>
      <c r="B696" s="124"/>
      <c r="C696" s="7"/>
      <c r="D696" s="96"/>
      <c r="E696" s="94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3"/>
      <c r="B697" s="124"/>
      <c r="C697" s="7"/>
      <c r="D697" s="96"/>
      <c r="E697" s="94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3"/>
      <c r="B698" s="124"/>
      <c r="C698" s="7"/>
      <c r="D698" s="96"/>
      <c r="E698" s="94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3"/>
      <c r="B699" s="124"/>
      <c r="C699" s="7"/>
      <c r="D699" s="96"/>
      <c r="E699" s="94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3"/>
      <c r="B700" s="124"/>
      <c r="C700" s="7"/>
      <c r="D700" s="96"/>
      <c r="E700" s="94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3"/>
      <c r="B701" s="124"/>
      <c r="C701" s="7"/>
      <c r="D701" s="96"/>
      <c r="E701" s="94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3"/>
      <c r="B702" s="124"/>
      <c r="C702" s="7"/>
      <c r="D702" s="96"/>
      <c r="E702" s="94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3"/>
      <c r="B703" s="124"/>
      <c r="C703" s="7"/>
      <c r="D703" s="96"/>
      <c r="E703" s="94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3"/>
      <c r="B704" s="124"/>
      <c r="C704" s="7"/>
      <c r="D704" s="96"/>
      <c r="E704" s="94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3"/>
      <c r="B705" s="124"/>
      <c r="C705" s="7"/>
      <c r="D705" s="96"/>
      <c r="E705" s="94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3"/>
      <c r="B706" s="124"/>
      <c r="C706" s="7"/>
      <c r="D706" s="96"/>
      <c r="E706" s="94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3"/>
      <c r="B707" s="124"/>
      <c r="C707" s="7"/>
      <c r="D707" s="96"/>
      <c r="E707" s="94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3"/>
      <c r="B708" s="124"/>
      <c r="C708" s="7"/>
      <c r="D708" s="96"/>
      <c r="E708" s="94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3"/>
      <c r="B709" s="124"/>
      <c r="C709" s="7"/>
      <c r="D709" s="96"/>
      <c r="E709" s="94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3"/>
      <c r="B710" s="124"/>
      <c r="C710" s="7"/>
      <c r="D710" s="96"/>
      <c r="E710" s="94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3"/>
      <c r="B711" s="124"/>
      <c r="C711" s="7"/>
      <c r="D711" s="96"/>
      <c r="E711" s="94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3"/>
      <c r="B712" s="124"/>
      <c r="C712" s="7"/>
      <c r="D712" s="96"/>
      <c r="E712" s="94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3"/>
      <c r="B713" s="124"/>
      <c r="C713" s="7"/>
      <c r="D713" s="96"/>
      <c r="E713" s="94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3"/>
      <c r="B714" s="124"/>
      <c r="C714" s="7"/>
      <c r="D714" s="96"/>
      <c r="E714" s="94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3"/>
      <c r="B715" s="124"/>
      <c r="C715" s="7"/>
      <c r="D715" s="96"/>
      <c r="E715" s="94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3"/>
      <c r="B716" s="124"/>
      <c r="C716" s="7"/>
      <c r="D716" s="96"/>
      <c r="E716" s="94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3"/>
      <c r="B717" s="124"/>
      <c r="C717" s="7"/>
      <c r="D717" s="96"/>
      <c r="E717" s="94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3"/>
      <c r="B718" s="124"/>
      <c r="C718" s="7"/>
      <c r="D718" s="96"/>
      <c r="E718" s="94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3"/>
      <c r="B719" s="124"/>
      <c r="C719" s="7"/>
      <c r="D719" s="96"/>
      <c r="E719" s="94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3"/>
      <c r="B720" s="124"/>
      <c r="C720" s="7"/>
      <c r="D720" s="96"/>
      <c r="E720" s="94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3"/>
      <c r="B721" s="124"/>
      <c r="C721" s="7"/>
      <c r="D721" s="96"/>
      <c r="E721" s="94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3"/>
      <c r="B722" s="124"/>
      <c r="C722" s="7"/>
      <c r="D722" s="96"/>
      <c r="E722" s="94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3"/>
      <c r="B723" s="124"/>
      <c r="C723" s="7"/>
      <c r="D723" s="96"/>
      <c r="E723" s="94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3"/>
      <c r="B724" s="124"/>
      <c r="C724" s="7"/>
      <c r="D724" s="96"/>
      <c r="E724" s="94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3"/>
      <c r="B725" s="124"/>
      <c r="C725" s="7"/>
      <c r="D725" s="96"/>
      <c r="E725" s="94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3"/>
      <c r="B726" s="124"/>
      <c r="C726" s="7"/>
      <c r="D726" s="96"/>
      <c r="E726" s="94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3"/>
      <c r="B727" s="124"/>
      <c r="C727" s="7"/>
      <c r="D727" s="96"/>
      <c r="E727" s="94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3"/>
      <c r="B728" s="124"/>
      <c r="C728" s="7"/>
      <c r="D728" s="96"/>
      <c r="E728" s="94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3"/>
      <c r="B729" s="124"/>
      <c r="C729" s="7"/>
      <c r="D729" s="96"/>
      <c r="E729" s="94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3"/>
      <c r="B730" s="124"/>
      <c r="C730" s="7"/>
      <c r="D730" s="96"/>
      <c r="E730" s="94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3"/>
      <c r="B731" s="124"/>
      <c r="C731" s="7"/>
      <c r="D731" s="96"/>
      <c r="E731" s="94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3"/>
      <c r="B732" s="124"/>
      <c r="C732" s="7"/>
      <c r="D732" s="96"/>
      <c r="E732" s="94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3"/>
      <c r="B733" s="124"/>
      <c r="C733" s="7"/>
      <c r="D733" s="96"/>
      <c r="E733" s="94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3"/>
      <c r="B734" s="124"/>
      <c r="C734" s="7"/>
      <c r="D734" s="96"/>
      <c r="E734" s="94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3"/>
      <c r="B735" s="124"/>
      <c r="C735" s="7"/>
      <c r="D735" s="96"/>
      <c r="E735" s="94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3"/>
      <c r="B736" s="124"/>
      <c r="C736" s="7"/>
      <c r="D736" s="96"/>
      <c r="E736" s="94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3"/>
      <c r="B737" s="124"/>
      <c r="C737" s="7"/>
      <c r="D737" s="96"/>
      <c r="E737" s="94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3"/>
      <c r="B738" s="124"/>
      <c r="C738" s="7"/>
      <c r="D738" s="96"/>
      <c r="E738" s="94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3"/>
      <c r="B739" s="124"/>
      <c r="C739" s="7"/>
      <c r="D739" s="96"/>
      <c r="E739" s="94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3"/>
      <c r="B740" s="124"/>
      <c r="C740" s="7"/>
      <c r="D740" s="96"/>
      <c r="E740" s="94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3"/>
      <c r="B741" s="124"/>
      <c r="C741" s="7"/>
      <c r="D741" s="96"/>
      <c r="E741" s="94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3"/>
      <c r="B742" s="124"/>
      <c r="C742" s="7"/>
      <c r="D742" s="96"/>
      <c r="E742" s="94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3"/>
      <c r="B743" s="124"/>
      <c r="C743" s="7"/>
      <c r="D743" s="96"/>
      <c r="E743" s="94"/>
      <c r="F743" s="14"/>
      <c r="G743" s="14"/>
      <c r="H743" s="14"/>
      <c r="I743" s="14"/>
      <c r="J743" s="13"/>
      <c r="K743" s="33"/>
      <c r="L743" s="2"/>
      <c r="M743" s="17"/>
      <c r="N743" s="12"/>
      <c r="O743" s="12"/>
      <c r="P743" s="17"/>
      <c r="Q743" s="14"/>
      <c r="R743" s="21"/>
      <c r="S743" s="14"/>
      <c r="T743" s="4"/>
      <c r="U743" s="33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3"/>
      <c r="B744" s="124"/>
      <c r="C744" s="7"/>
      <c r="D744" s="96"/>
      <c r="E744" s="94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3"/>
      <c r="B745" s="124"/>
      <c r="C745" s="7"/>
      <c r="D745" s="96"/>
      <c r="E745" s="94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3"/>
      <c r="B746" s="124"/>
      <c r="C746" s="7"/>
      <c r="D746" s="96"/>
      <c r="E746" s="94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3"/>
      <c r="B747" s="124"/>
      <c r="C747" s="7"/>
      <c r="D747" s="96"/>
      <c r="E747" s="94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3"/>
      <c r="B748" s="124"/>
      <c r="C748" s="7"/>
      <c r="D748" s="96"/>
      <c r="E748" s="94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3"/>
      <c r="B749" s="124"/>
      <c r="C749" s="7"/>
      <c r="D749" s="96"/>
      <c r="E749" s="94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3"/>
      <c r="B750" s="124"/>
      <c r="C750" s="7"/>
      <c r="D750" s="96"/>
      <c r="E750" s="94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3"/>
      <c r="B751" s="124"/>
      <c r="C751" s="7"/>
      <c r="D751" s="96"/>
      <c r="E751" s="94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3"/>
      <c r="B752" s="124"/>
      <c r="C752" s="7"/>
      <c r="D752" s="96"/>
      <c r="E752" s="94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3"/>
      <c r="B753" s="124"/>
      <c r="C753" s="7"/>
      <c r="D753" s="96"/>
      <c r="E753" s="94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3"/>
      <c r="B754" s="124"/>
      <c r="C754" s="7"/>
      <c r="D754" s="96"/>
      <c r="E754" s="94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3"/>
      <c r="B755" s="124"/>
      <c r="C755" s="7"/>
      <c r="D755" s="96"/>
      <c r="E755" s="94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3"/>
      <c r="B756" s="124"/>
      <c r="C756" s="7"/>
      <c r="D756" s="96"/>
      <c r="E756" s="94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3"/>
      <c r="B757" s="124"/>
      <c r="C757" s="7"/>
      <c r="D757" s="96"/>
      <c r="E757" s="94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3"/>
      <c r="B758" s="124"/>
      <c r="C758" s="7"/>
      <c r="D758" s="96"/>
      <c r="E758" s="94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3"/>
      <c r="B759" s="124"/>
      <c r="C759" s="7"/>
      <c r="D759" s="96"/>
      <c r="E759" s="94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3"/>
      <c r="B760" s="124"/>
      <c r="C760" s="7"/>
      <c r="D760" s="96"/>
      <c r="E760" s="94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3"/>
      <c r="B761" s="124"/>
      <c r="C761" s="7"/>
      <c r="D761" s="96"/>
      <c r="E761" s="94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3"/>
      <c r="B762" s="124"/>
      <c r="C762" s="7"/>
      <c r="D762" s="96"/>
      <c r="E762" s="94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3"/>
      <c r="B763" s="124"/>
      <c r="C763" s="7"/>
      <c r="D763" s="96"/>
      <c r="E763" s="94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3"/>
      <c r="B764" s="124"/>
      <c r="C764" s="7"/>
      <c r="D764" s="96"/>
      <c r="E764" s="94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3"/>
      <c r="B765" s="124"/>
      <c r="C765" s="7"/>
      <c r="D765" s="96"/>
      <c r="E765" s="94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3"/>
      <c r="B766" s="124"/>
      <c r="C766" s="7"/>
      <c r="D766" s="96"/>
      <c r="E766" s="94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3"/>
      <c r="B767" s="124"/>
      <c r="C767" s="7"/>
      <c r="D767" s="96"/>
      <c r="E767" s="94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3"/>
      <c r="B768" s="124"/>
      <c r="C768" s="7"/>
      <c r="D768" s="96"/>
      <c r="E768" s="94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3"/>
      <c r="B769" s="124"/>
      <c r="C769" s="7"/>
      <c r="D769" s="96"/>
      <c r="E769" s="94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3"/>
      <c r="B770" s="124"/>
      <c r="C770" s="7"/>
      <c r="D770" s="96"/>
      <c r="E770" s="94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3"/>
      <c r="B771" s="124"/>
      <c r="C771" s="7"/>
      <c r="D771" s="96"/>
      <c r="E771" s="94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3"/>
      <c r="B772" s="124"/>
      <c r="C772" s="7"/>
      <c r="D772" s="96"/>
      <c r="E772" s="94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3"/>
      <c r="B773" s="124"/>
      <c r="C773" s="7"/>
      <c r="D773" s="96"/>
      <c r="E773" s="94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3"/>
      <c r="B774" s="124"/>
      <c r="C774" s="7"/>
      <c r="D774" s="96"/>
      <c r="E774" s="94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3"/>
      <c r="B775" s="124"/>
      <c r="C775" s="7"/>
      <c r="D775" s="96"/>
      <c r="E775" s="94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3"/>
      <c r="B776" s="124"/>
      <c r="C776" s="7"/>
      <c r="D776" s="96"/>
      <c r="E776" s="94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3"/>
      <c r="B777" s="124"/>
      <c r="C777" s="7"/>
      <c r="D777" s="96"/>
      <c r="E777" s="94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3"/>
      <c r="B778" s="124"/>
      <c r="C778" s="7"/>
      <c r="D778" s="96"/>
      <c r="E778" s="94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3"/>
      <c r="B779" s="124"/>
      <c r="C779" s="7"/>
      <c r="D779" s="96"/>
      <c r="E779" s="94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3"/>
      <c r="B780" s="124"/>
      <c r="C780" s="7"/>
      <c r="D780" s="96"/>
      <c r="E780" s="94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3"/>
      <c r="B781" s="124"/>
      <c r="C781" s="7"/>
      <c r="D781" s="96"/>
      <c r="E781" s="94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3"/>
      <c r="B782" s="124"/>
      <c r="C782" s="7"/>
      <c r="D782" s="96"/>
      <c r="E782" s="94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3"/>
      <c r="B783" s="124"/>
      <c r="C783" s="7"/>
      <c r="D783" s="96"/>
      <c r="E783" s="94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3"/>
      <c r="B784" s="124"/>
      <c r="C784" s="7"/>
      <c r="D784" s="96"/>
      <c r="E784" s="94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3"/>
      <c r="B785" s="124"/>
      <c r="C785" s="7"/>
      <c r="D785" s="96"/>
      <c r="E785" s="94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3"/>
      <c r="B786" s="124"/>
      <c r="C786" s="7"/>
      <c r="D786" s="96"/>
      <c r="E786" s="94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3"/>
      <c r="B787" s="124"/>
      <c r="C787" s="7"/>
      <c r="D787" s="96"/>
      <c r="E787" s="94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3"/>
      <c r="B788" s="124"/>
      <c r="C788" s="7"/>
      <c r="D788" s="96"/>
      <c r="E788" s="94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3"/>
      <c r="B789" s="124"/>
      <c r="C789" s="7"/>
      <c r="D789" s="96"/>
      <c r="E789" s="94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3"/>
      <c r="B790" s="124"/>
      <c r="C790" s="7"/>
      <c r="D790" s="96"/>
      <c r="E790" s="94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3"/>
      <c r="B791" s="124"/>
      <c r="C791" s="7"/>
      <c r="D791" s="96"/>
      <c r="E791" s="94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3"/>
      <c r="B792" s="124"/>
      <c r="C792" s="7"/>
      <c r="D792" s="96"/>
      <c r="E792" s="94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3"/>
      <c r="B793" s="124"/>
      <c r="C793" s="7"/>
      <c r="D793" s="96"/>
      <c r="E793" s="94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3"/>
      <c r="B794" s="124"/>
      <c r="C794" s="7"/>
      <c r="D794" s="96"/>
      <c r="E794" s="94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3"/>
      <c r="B795" s="124"/>
      <c r="C795" s="7"/>
      <c r="D795" s="96"/>
      <c r="E795" s="94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3"/>
      <c r="B796" s="124"/>
      <c r="C796" s="7"/>
      <c r="D796" s="96"/>
      <c r="E796" s="94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3"/>
      <c r="B797" s="124"/>
      <c r="C797" s="7"/>
      <c r="D797" s="96"/>
      <c r="E797" s="94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3"/>
      <c r="B798" s="124"/>
      <c r="C798" s="7"/>
      <c r="D798" s="96"/>
      <c r="E798" s="94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3"/>
      <c r="B799" s="124"/>
      <c r="C799" s="7"/>
      <c r="D799" s="96"/>
      <c r="E799" s="94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3"/>
      <c r="B800" s="124"/>
      <c r="C800" s="7"/>
      <c r="D800" s="96"/>
      <c r="E800" s="94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3"/>
      <c r="B801" s="124"/>
      <c r="C801" s="7"/>
      <c r="D801" s="96"/>
      <c r="E801" s="94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3"/>
      <c r="B802" s="124"/>
      <c r="C802" s="7"/>
      <c r="D802" s="96"/>
      <c r="E802" s="94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3"/>
      <c r="B803" s="124"/>
      <c r="C803" s="7"/>
      <c r="D803" s="96"/>
      <c r="E803" s="94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3"/>
      <c r="B804" s="124"/>
      <c r="C804" s="7"/>
      <c r="D804" s="96"/>
      <c r="E804" s="94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3"/>
      <c r="B805" s="124"/>
      <c r="C805" s="7"/>
      <c r="D805" s="96"/>
      <c r="E805" s="94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3"/>
      <c r="B806" s="124"/>
      <c r="C806" s="7"/>
      <c r="D806" s="96"/>
      <c r="E806" s="94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3"/>
      <c r="B807" s="124"/>
      <c r="C807" s="7"/>
      <c r="D807" s="96"/>
      <c r="E807" s="94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3"/>
      <c r="B808" s="124"/>
      <c r="C808" s="7"/>
      <c r="D808" s="96"/>
      <c r="E808" s="94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3"/>
      <c r="B809" s="124"/>
      <c r="C809" s="7"/>
      <c r="D809" s="96"/>
      <c r="E809" s="94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3"/>
      <c r="B810" s="124"/>
      <c r="C810" s="7"/>
      <c r="D810" s="96"/>
      <c r="E810" s="94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3"/>
      <c r="B811" s="124"/>
      <c r="C811" s="7"/>
      <c r="D811" s="96"/>
      <c r="E811" s="94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3"/>
      <c r="B812" s="124"/>
      <c r="C812" s="7"/>
      <c r="D812" s="96"/>
      <c r="E812" s="94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3"/>
      <c r="B813" s="124"/>
      <c r="C813" s="7"/>
      <c r="D813" s="96"/>
      <c r="E813" s="94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3"/>
      <c r="B814" s="124"/>
      <c r="C814" s="7"/>
      <c r="D814" s="96"/>
      <c r="E814" s="94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3"/>
      <c r="B815" s="124"/>
      <c r="C815" s="7"/>
      <c r="D815" s="96"/>
      <c r="E815" s="94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3"/>
      <c r="B816" s="124"/>
      <c r="C816" s="7"/>
      <c r="D816" s="96"/>
      <c r="E816" s="94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3"/>
      <c r="B817" s="124"/>
      <c r="C817" s="7"/>
      <c r="D817" s="96"/>
      <c r="E817" s="94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3"/>
      <c r="B818" s="124"/>
      <c r="C818" s="7"/>
      <c r="D818" s="96"/>
      <c r="E818" s="94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3"/>
      <c r="B819" s="124"/>
      <c r="C819" s="7"/>
      <c r="D819" s="96"/>
      <c r="E819" s="94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3"/>
      <c r="B820" s="124"/>
      <c r="C820" s="7"/>
      <c r="D820" s="96"/>
      <c r="E820" s="94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3"/>
      <c r="B821" s="124"/>
      <c r="C821" s="7"/>
      <c r="D821" s="96"/>
      <c r="E821" s="94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3"/>
      <c r="B822" s="124"/>
      <c r="C822" s="7"/>
      <c r="D822" s="96"/>
      <c r="E822" s="94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3"/>
      <c r="B823" s="124"/>
      <c r="C823" s="7"/>
      <c r="D823" s="96"/>
      <c r="E823" s="94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3"/>
      <c r="B824" s="124"/>
      <c r="C824" s="7"/>
      <c r="D824" s="96"/>
      <c r="E824" s="94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3"/>
      <c r="B825" s="124"/>
      <c r="C825" s="7"/>
      <c r="D825" s="96"/>
      <c r="E825" s="94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3"/>
      <c r="B826" s="124"/>
      <c r="C826" s="7"/>
      <c r="D826" s="96"/>
      <c r="E826" s="94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3"/>
      <c r="B827" s="124"/>
      <c r="C827" s="7"/>
      <c r="D827" s="96"/>
      <c r="E827" s="94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3"/>
      <c r="B828" s="124"/>
      <c r="C828" s="7"/>
      <c r="D828" s="96"/>
      <c r="E828" s="94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3"/>
      <c r="B829" s="124"/>
      <c r="C829" s="7"/>
      <c r="D829" s="96"/>
      <c r="E829" s="94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3"/>
      <c r="B830" s="124"/>
      <c r="C830" s="7"/>
      <c r="D830" s="96"/>
      <c r="E830" s="94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3"/>
      <c r="B831" s="124"/>
      <c r="C831" s="7"/>
      <c r="D831" s="96"/>
      <c r="E831" s="94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3"/>
      <c r="B832" s="124"/>
      <c r="C832" s="7"/>
      <c r="D832" s="96"/>
      <c r="E832" s="94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3"/>
      <c r="B833" s="124"/>
      <c r="C833" s="7"/>
      <c r="D833" s="96"/>
      <c r="E833" s="94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3"/>
      <c r="B834" s="124"/>
      <c r="C834" s="7"/>
      <c r="D834" s="96"/>
      <c r="E834" s="94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3"/>
      <c r="B835" s="124"/>
      <c r="C835" s="7"/>
      <c r="D835" s="96"/>
      <c r="E835" s="94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3"/>
      <c r="B836" s="124"/>
      <c r="C836" s="7"/>
      <c r="D836" s="96"/>
      <c r="E836" s="94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3"/>
      <c r="B837" s="124"/>
      <c r="C837" s="7"/>
      <c r="D837" s="96"/>
      <c r="E837" s="94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3"/>
      <c r="B838" s="124"/>
      <c r="C838" s="7"/>
      <c r="D838" s="96"/>
      <c r="E838" s="94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3"/>
      <c r="B839" s="124"/>
      <c r="C839" s="7"/>
      <c r="D839" s="96"/>
      <c r="E839" s="94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3"/>
      <c r="B840" s="124"/>
      <c r="C840" s="7"/>
      <c r="D840" s="96"/>
      <c r="E840" s="94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3"/>
      <c r="B841" s="124"/>
      <c r="C841" s="7"/>
      <c r="D841" s="96"/>
      <c r="E841" s="94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3"/>
      <c r="B842" s="124"/>
      <c r="C842" s="7"/>
      <c r="D842" s="96"/>
      <c r="E842" s="94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3"/>
      <c r="B843" s="124"/>
      <c r="C843" s="7"/>
      <c r="D843" s="96"/>
      <c r="E843" s="94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3"/>
      <c r="B844" s="124"/>
      <c r="C844" s="7"/>
      <c r="D844" s="96"/>
      <c r="E844" s="94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3"/>
      <c r="B845" s="124"/>
      <c r="C845" s="7"/>
      <c r="D845" s="96"/>
      <c r="E845" s="94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3"/>
      <c r="B846" s="124"/>
      <c r="C846" s="7"/>
      <c r="D846" s="96"/>
      <c r="E846" s="94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3"/>
      <c r="B847" s="124"/>
      <c r="C847" s="7"/>
      <c r="D847" s="96"/>
      <c r="E847" s="94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3"/>
      <c r="B848" s="124"/>
      <c r="C848" s="7"/>
      <c r="D848" s="96"/>
      <c r="E848" s="94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3"/>
      <c r="B849" s="124"/>
      <c r="C849" s="7"/>
      <c r="D849" s="96"/>
      <c r="E849" s="94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3"/>
      <c r="B850" s="124"/>
      <c r="C850" s="7"/>
      <c r="D850" s="96"/>
      <c r="E850" s="94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3"/>
      <c r="B851" s="124"/>
      <c r="C851" s="7"/>
      <c r="D851" s="96"/>
      <c r="E851" s="94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3"/>
      <c r="B852" s="124"/>
      <c r="C852" s="7"/>
      <c r="D852" s="96"/>
      <c r="E852" s="94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3"/>
      <c r="B853" s="124"/>
      <c r="C853" s="7"/>
      <c r="D853" s="96"/>
      <c r="E853" s="94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3"/>
      <c r="B854" s="124"/>
      <c r="C854" s="7"/>
      <c r="D854" s="96"/>
      <c r="E854" s="94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3"/>
      <c r="B855" s="124"/>
      <c r="C855" s="7"/>
      <c r="D855" s="96"/>
      <c r="E855" s="94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3"/>
      <c r="B856" s="124"/>
      <c r="C856" s="7"/>
      <c r="D856" s="96"/>
      <c r="E856" s="94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3"/>
      <c r="B857" s="124"/>
      <c r="C857" s="7"/>
      <c r="D857" s="96"/>
      <c r="E857" s="94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3"/>
      <c r="B858" s="124"/>
      <c r="C858" s="7"/>
      <c r="D858" s="96"/>
      <c r="E858" s="94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3"/>
      <c r="B859" s="124"/>
      <c r="C859" s="7"/>
      <c r="D859" s="96"/>
      <c r="E859" s="94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3"/>
      <c r="B860" s="124"/>
      <c r="C860" s="7"/>
      <c r="D860" s="96"/>
      <c r="E860" s="94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3"/>
      <c r="B861" s="124"/>
      <c r="C861" s="7"/>
      <c r="D861" s="96"/>
      <c r="E861" s="94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3"/>
      <c r="B862" s="124"/>
      <c r="C862" s="7"/>
      <c r="D862" s="96"/>
      <c r="E862" s="94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3"/>
      <c r="B863" s="124"/>
      <c r="C863" s="7"/>
      <c r="D863" s="96"/>
      <c r="E863" s="94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3"/>
      <c r="B864" s="124"/>
      <c r="C864" s="7"/>
      <c r="D864" s="96"/>
      <c r="E864" s="94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3"/>
      <c r="B865" s="124"/>
      <c r="C865" s="7"/>
      <c r="D865" s="96"/>
      <c r="E865" s="94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3"/>
      <c r="B866" s="124"/>
      <c r="C866" s="7"/>
      <c r="D866" s="96"/>
      <c r="E866" s="94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3"/>
      <c r="B867" s="124"/>
      <c r="C867" s="7"/>
      <c r="D867" s="96"/>
      <c r="E867" s="94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3"/>
      <c r="B868" s="124"/>
      <c r="C868" s="7"/>
      <c r="D868" s="96"/>
      <c r="E868" s="94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3"/>
      <c r="B869" s="124"/>
      <c r="C869" s="7"/>
      <c r="D869" s="96"/>
      <c r="E869" s="94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3"/>
      <c r="B870" s="124"/>
      <c r="C870" s="7"/>
      <c r="D870" s="96"/>
      <c r="E870" s="94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3"/>
      <c r="B871" s="124"/>
      <c r="C871" s="7"/>
      <c r="D871" s="96"/>
      <c r="E871" s="94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3"/>
      <c r="B872" s="124"/>
      <c r="C872" s="7"/>
      <c r="D872" s="96"/>
      <c r="E872" s="94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3"/>
      <c r="B873" s="124"/>
      <c r="C873" s="7"/>
      <c r="D873" s="96"/>
      <c r="E873" s="94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3"/>
      <c r="B874" s="124"/>
      <c r="C874" s="7"/>
      <c r="D874" s="96"/>
      <c r="E874" s="94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3"/>
      <c r="B875" s="124"/>
      <c r="C875" s="7"/>
      <c r="D875" s="96"/>
      <c r="E875" s="94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3"/>
      <c r="B876" s="124"/>
      <c r="C876" s="7"/>
      <c r="D876" s="96"/>
      <c r="E876" s="94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3"/>
      <c r="B877" s="124"/>
      <c r="C877" s="7"/>
      <c r="D877" s="96"/>
      <c r="E877" s="94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3"/>
      <c r="B878" s="124"/>
      <c r="C878" s="7"/>
      <c r="D878" s="96"/>
      <c r="E878" s="94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3"/>
      <c r="B879" s="124"/>
      <c r="C879" s="7"/>
      <c r="D879" s="96"/>
      <c r="E879" s="94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3"/>
      <c r="B880" s="124"/>
      <c r="C880" s="7"/>
      <c r="D880" s="96"/>
      <c r="E880" s="94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3"/>
      <c r="B881" s="124"/>
      <c r="C881" s="7"/>
      <c r="D881" s="96"/>
      <c r="E881" s="94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3"/>
      <c r="B882" s="124"/>
      <c r="C882" s="7"/>
      <c r="D882" s="96"/>
      <c r="E882" s="94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3"/>
      <c r="B883" s="124"/>
      <c r="C883" s="7"/>
      <c r="D883" s="96"/>
      <c r="E883" s="94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3"/>
      <c r="B884" s="124"/>
      <c r="C884" s="7"/>
      <c r="D884" s="96"/>
      <c r="E884" s="94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3"/>
      <c r="B885" s="124"/>
      <c r="C885" s="7"/>
      <c r="D885" s="96"/>
      <c r="E885" s="94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3"/>
      <c r="B886" s="124"/>
      <c r="C886" s="7"/>
      <c r="D886" s="96"/>
      <c r="E886" s="94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3"/>
      <c r="B887" s="124"/>
      <c r="C887" s="7"/>
      <c r="D887" s="96"/>
      <c r="E887" s="94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3"/>
      <c r="B888" s="124"/>
      <c r="C888" s="7"/>
      <c r="D888" s="96"/>
      <c r="E888" s="94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3"/>
      <c r="B889" s="124"/>
      <c r="C889" s="7"/>
      <c r="D889" s="96"/>
      <c r="E889" s="94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3"/>
      <c r="B890" s="124"/>
      <c r="C890" s="7"/>
      <c r="D890" s="96"/>
      <c r="E890" s="94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3"/>
      <c r="B891" s="124"/>
      <c r="C891" s="7"/>
      <c r="D891" s="96"/>
      <c r="E891" s="94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3"/>
      <c r="B892" s="124"/>
      <c r="C892" s="7"/>
      <c r="D892" s="96"/>
      <c r="E892" s="94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3"/>
      <c r="B893" s="124"/>
      <c r="C893" s="7"/>
      <c r="D893" s="96"/>
      <c r="E893" s="94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3"/>
      <c r="B894" s="124"/>
      <c r="C894" s="7"/>
      <c r="D894" s="96"/>
      <c r="E894" s="94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3"/>
      <c r="B895" s="124"/>
      <c r="C895" s="7"/>
      <c r="D895" s="96"/>
      <c r="E895" s="94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3"/>
      <c r="B896" s="124"/>
      <c r="C896" s="7"/>
      <c r="D896" s="96"/>
      <c r="E896" s="94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3"/>
      <c r="B897" s="124"/>
      <c r="C897" s="7"/>
      <c r="D897" s="96"/>
      <c r="E897" s="94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3"/>
      <c r="B898" s="124"/>
      <c r="C898" s="7"/>
      <c r="D898" s="96"/>
      <c r="E898" s="94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3"/>
      <c r="B899" s="124"/>
      <c r="C899" s="7"/>
      <c r="D899" s="96"/>
      <c r="E899" s="94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3"/>
      <c r="B900" s="124"/>
      <c r="C900" s="7"/>
      <c r="D900" s="96"/>
      <c r="E900" s="94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3"/>
      <c r="B901" s="124"/>
      <c r="C901" s="7"/>
      <c r="D901" s="96"/>
      <c r="E901" s="94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3"/>
      <c r="B902" s="124"/>
      <c r="C902" s="7"/>
      <c r="D902" s="96"/>
      <c r="E902" s="94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3"/>
      <c r="B903" s="124"/>
      <c r="C903" s="7"/>
      <c r="D903" s="96"/>
      <c r="E903" s="94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3"/>
      <c r="B904" s="124"/>
      <c r="C904" s="7"/>
      <c r="D904" s="96"/>
      <c r="E904" s="94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3"/>
      <c r="B905" s="124"/>
      <c r="C905" s="7"/>
      <c r="D905" s="96"/>
      <c r="E905" s="94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3"/>
      <c r="B906" s="124"/>
      <c r="C906" s="7"/>
      <c r="D906" s="96"/>
      <c r="E906" s="94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3"/>
      <c r="B907" s="124"/>
      <c r="C907" s="7"/>
      <c r="D907" s="96"/>
      <c r="E907" s="94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3"/>
      <c r="B908" s="124"/>
      <c r="C908" s="7"/>
      <c r="D908" s="96"/>
      <c r="E908" s="94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3"/>
      <c r="B909" s="124"/>
      <c r="C909" s="7"/>
      <c r="D909" s="96"/>
      <c r="E909" s="94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3"/>
      <c r="B910" s="124"/>
      <c r="C910" s="7"/>
      <c r="D910" s="96"/>
      <c r="E910" s="94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3"/>
      <c r="B911" s="124"/>
      <c r="C911" s="7"/>
      <c r="D911" s="96"/>
      <c r="E911" s="94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3"/>
      <c r="B912" s="124"/>
      <c r="C912" s="7"/>
      <c r="D912" s="96"/>
      <c r="E912" s="94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3"/>
      <c r="B913" s="124"/>
      <c r="C913" s="7"/>
      <c r="D913" s="96"/>
      <c r="E913" s="94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3"/>
      <c r="B914" s="124"/>
      <c r="C914" s="7"/>
      <c r="D914" s="96"/>
      <c r="E914" s="94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3"/>
      <c r="B915" s="124"/>
      <c r="C915" s="7"/>
      <c r="D915" s="96"/>
      <c r="E915" s="94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3"/>
      <c r="B916" s="124"/>
      <c r="C916" s="7"/>
      <c r="D916" s="96"/>
      <c r="E916" s="94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3"/>
      <c r="B917" s="124"/>
      <c r="C917" s="7"/>
      <c r="D917" s="96"/>
      <c r="E917" s="94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3"/>
      <c r="B918" s="124"/>
      <c r="C918" s="7"/>
      <c r="D918" s="96"/>
      <c r="E918" s="94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3"/>
      <c r="B919" s="124"/>
      <c r="C919" s="7"/>
      <c r="D919" s="96"/>
      <c r="E919" s="94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3"/>
      <c r="B920" s="124"/>
      <c r="C920" s="7"/>
      <c r="D920" s="96"/>
      <c r="E920" s="94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3"/>
      <c r="B921" s="124"/>
      <c r="C921" s="7"/>
      <c r="D921" s="96"/>
      <c r="E921" s="94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3"/>
      <c r="B922" s="124"/>
      <c r="C922" s="7"/>
      <c r="D922" s="96"/>
      <c r="E922" s="94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3"/>
      <c r="B923" s="124"/>
      <c r="C923" s="7"/>
      <c r="D923" s="96"/>
      <c r="E923" s="94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3"/>
      <c r="B924" s="124"/>
      <c r="C924" s="7"/>
      <c r="D924" s="96"/>
      <c r="E924" s="94"/>
      <c r="F924" s="14"/>
      <c r="G924" s="14"/>
      <c r="H924" s="14"/>
      <c r="I924" s="14"/>
      <c r="J924" s="13"/>
      <c r="K924" s="33"/>
      <c r="L924" s="2"/>
      <c r="M924" s="17"/>
      <c r="N924" s="12"/>
      <c r="O924" s="12"/>
      <c r="P924" s="17"/>
      <c r="Q924" s="14"/>
      <c r="R924" s="21"/>
      <c r="S924" s="14"/>
      <c r="T924" s="4"/>
      <c r="U924" s="33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3"/>
      <c r="B925" s="124"/>
      <c r="C925" s="7"/>
      <c r="D925" s="96"/>
      <c r="E925" s="94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3"/>
      <c r="B926" s="124"/>
      <c r="C926" s="7"/>
      <c r="D926" s="96"/>
      <c r="E926" s="94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3"/>
      <c r="B927" s="124"/>
      <c r="C927" s="7"/>
      <c r="D927" s="96"/>
      <c r="E927" s="94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3"/>
      <c r="B928" s="124"/>
      <c r="C928" s="7"/>
      <c r="D928" s="96"/>
      <c r="E928" s="94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3"/>
      <c r="B929" s="124"/>
      <c r="C929" s="7"/>
      <c r="D929" s="96"/>
      <c r="E929" s="94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3"/>
      <c r="B930" s="124"/>
      <c r="C930" s="7"/>
      <c r="D930" s="96"/>
      <c r="E930" s="94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3"/>
      <c r="B931" s="124"/>
      <c r="C931" s="7"/>
      <c r="D931" s="96"/>
      <c r="E931" s="94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3"/>
      <c r="B932" s="124"/>
      <c r="C932" s="7"/>
      <c r="D932" s="96"/>
      <c r="E932" s="94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3"/>
      <c r="B933" s="124"/>
      <c r="C933" s="7"/>
      <c r="D933" s="96"/>
      <c r="E933" s="94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3"/>
      <c r="B934" s="124"/>
      <c r="C934" s="7"/>
      <c r="D934" s="96"/>
      <c r="E934" s="94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3"/>
      <c r="B935" s="124"/>
      <c r="C935" s="7"/>
      <c r="D935" s="96"/>
      <c r="E935" s="94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3"/>
      <c r="B936" s="124"/>
      <c r="C936" s="7"/>
      <c r="D936" s="96"/>
      <c r="E936" s="94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3"/>
      <c r="B937" s="124"/>
      <c r="C937" s="7"/>
      <c r="D937" s="96"/>
      <c r="E937" s="94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3"/>
      <c r="B938" s="124"/>
      <c r="C938" s="7"/>
      <c r="D938" s="96"/>
      <c r="E938" s="94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3"/>
      <c r="B939" s="124"/>
      <c r="C939" s="7"/>
      <c r="D939" s="96"/>
      <c r="E939" s="94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3"/>
      <c r="B940" s="124"/>
      <c r="C940" s="7"/>
      <c r="D940" s="96"/>
      <c r="E940" s="94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3"/>
      <c r="B941" s="124"/>
      <c r="C941" s="7"/>
      <c r="D941" s="96"/>
      <c r="E941" s="94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3"/>
      <c r="B942" s="124"/>
      <c r="C942" s="7"/>
      <c r="D942" s="96"/>
      <c r="E942" s="94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3"/>
      <c r="B943" s="124"/>
      <c r="C943" s="7"/>
      <c r="D943" s="96"/>
      <c r="E943" s="94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3"/>
      <c r="B944" s="124"/>
      <c r="C944" s="7"/>
      <c r="D944" s="96"/>
      <c r="E944" s="94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3"/>
      <c r="B945" s="124"/>
      <c r="C945" s="7"/>
      <c r="D945" s="96"/>
      <c r="E945" s="94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3"/>
      <c r="B946" s="124"/>
      <c r="C946" s="7"/>
      <c r="D946" s="96"/>
      <c r="E946" s="94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3"/>
      <c r="B947" s="124"/>
      <c r="C947" s="7"/>
      <c r="D947" s="96"/>
      <c r="E947" s="94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3"/>
      <c r="B948" s="124"/>
      <c r="C948" s="7"/>
      <c r="D948" s="96"/>
      <c r="E948" s="94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3"/>
      <c r="B949" s="124"/>
      <c r="C949" s="7"/>
      <c r="D949" s="96"/>
      <c r="E949" s="94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3"/>
      <c r="B950" s="124"/>
      <c r="C950" s="7"/>
      <c r="D950" s="96"/>
      <c r="E950" s="94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3"/>
      <c r="B951" s="124"/>
      <c r="C951" s="7"/>
      <c r="D951" s="96"/>
      <c r="E951" s="94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3"/>
      <c r="B952" s="124"/>
      <c r="C952" s="7"/>
      <c r="D952" s="96"/>
      <c r="E952" s="94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3"/>
      <c r="B953" s="124"/>
      <c r="C953" s="7"/>
      <c r="D953" s="96"/>
      <c r="E953" s="94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3"/>
      <c r="B954" s="124"/>
      <c r="C954" s="7"/>
      <c r="D954" s="96"/>
      <c r="E954" s="94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3"/>
      <c r="B955" s="124"/>
      <c r="C955" s="7"/>
      <c r="D955" s="96"/>
      <c r="E955" s="94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3"/>
      <c r="B956" s="124"/>
      <c r="C956" s="7"/>
      <c r="D956" s="96"/>
      <c r="E956" s="94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3"/>
      <c r="B957" s="124"/>
      <c r="C957" s="7"/>
      <c r="D957" s="96"/>
      <c r="E957" s="94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3"/>
      <c r="B958" s="124"/>
      <c r="C958" s="7"/>
      <c r="D958" s="96"/>
      <c r="E958" s="94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3"/>
      <c r="B959" s="124"/>
      <c r="C959" s="7"/>
      <c r="D959" s="96"/>
      <c r="E959" s="94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3"/>
      <c r="B960" s="124"/>
      <c r="C960" s="7"/>
      <c r="D960" s="96"/>
      <c r="E960" s="94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3"/>
      <c r="B961" s="124"/>
      <c r="C961" s="7"/>
      <c r="D961" s="96"/>
      <c r="E961" s="94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3"/>
      <c r="B962" s="124"/>
      <c r="C962" s="7"/>
      <c r="D962" s="96"/>
      <c r="E962" s="94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3"/>
      <c r="B963" s="124"/>
      <c r="C963" s="7"/>
      <c r="D963" s="96"/>
      <c r="E963" s="94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3"/>
      <c r="B964" s="124"/>
      <c r="C964" s="7"/>
      <c r="D964" s="96"/>
      <c r="E964" s="94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3"/>
      <c r="B965" s="124"/>
      <c r="C965" s="7"/>
      <c r="D965" s="96"/>
      <c r="E965" s="94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3"/>
      <c r="B966" s="124"/>
      <c r="C966" s="7"/>
      <c r="D966" s="96"/>
      <c r="E966" s="94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3"/>
      <c r="B967" s="124"/>
      <c r="C967" s="7"/>
      <c r="D967" s="96"/>
      <c r="E967" s="94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3"/>
      <c r="B968" s="124"/>
      <c r="C968" s="7"/>
      <c r="D968" s="96"/>
      <c r="E968" s="94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3"/>
      <c r="B969" s="124"/>
      <c r="C969" s="7"/>
      <c r="D969" s="96"/>
      <c r="E969" s="94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3"/>
      <c r="B970" s="124"/>
      <c r="C970" s="7"/>
      <c r="D970" s="96"/>
      <c r="E970" s="94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3"/>
      <c r="B971" s="124"/>
      <c r="C971" s="7"/>
      <c r="D971" s="96"/>
      <c r="E971" s="94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3"/>
      <c r="B972" s="124"/>
      <c r="C972" s="7"/>
      <c r="D972" s="96"/>
      <c r="E972" s="94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3"/>
      <c r="B973" s="124"/>
      <c r="C973" s="7"/>
      <c r="D973" s="96"/>
      <c r="E973" s="94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3"/>
      <c r="B974" s="124"/>
      <c r="C974" s="7"/>
      <c r="D974" s="96"/>
      <c r="E974" s="94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3"/>
      <c r="B975" s="124"/>
      <c r="C975" s="7"/>
      <c r="D975" s="96"/>
      <c r="E975" s="94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3"/>
      <c r="B976" s="124"/>
      <c r="C976" s="7"/>
      <c r="D976" s="96"/>
      <c r="E976" s="94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3"/>
      <c r="B977" s="124"/>
      <c r="C977" s="7"/>
      <c r="D977" s="96"/>
      <c r="E977" s="94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3"/>
      <c r="B978" s="124"/>
      <c r="C978" s="7"/>
      <c r="D978" s="96"/>
      <c r="E978" s="94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3"/>
      <c r="B979" s="124"/>
      <c r="C979" s="7"/>
      <c r="D979" s="96"/>
      <c r="E979" s="94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3"/>
      <c r="B980" s="124"/>
      <c r="C980" s="7"/>
      <c r="D980" s="96"/>
      <c r="E980" s="94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3"/>
      <c r="B981" s="124"/>
      <c r="C981" s="7"/>
      <c r="D981" s="96"/>
      <c r="E981" s="94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3"/>
      <c r="B982" s="124"/>
      <c r="C982" s="7"/>
      <c r="D982" s="96"/>
      <c r="E982" s="94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3"/>
      <c r="B983" s="124"/>
      <c r="C983" s="7"/>
      <c r="D983" s="96"/>
      <c r="E983" s="94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3"/>
      <c r="B984" s="124"/>
      <c r="C984" s="7"/>
      <c r="D984" s="96"/>
      <c r="E984" s="94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3"/>
      <c r="B985" s="124"/>
      <c r="C985" s="7"/>
      <c r="D985" s="96"/>
      <c r="E985" s="94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3"/>
      <c r="B986" s="124"/>
      <c r="C986" s="7"/>
      <c r="D986" s="96"/>
      <c r="E986" s="94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3"/>
      <c r="B987" s="124"/>
      <c r="C987" s="7"/>
      <c r="D987" s="96"/>
      <c r="E987" s="94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3"/>
      <c r="B988" s="124"/>
      <c r="C988" s="7"/>
      <c r="D988" s="96"/>
      <c r="E988" s="94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3"/>
      <c r="B989" s="124"/>
      <c r="C989" s="7"/>
      <c r="D989" s="96"/>
      <c r="E989" s="94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3"/>
      <c r="B990" s="124"/>
      <c r="C990" s="7"/>
      <c r="D990" s="96"/>
      <c r="E990" s="94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3"/>
      <c r="B991" s="124"/>
      <c r="C991" s="7"/>
      <c r="D991" s="96"/>
      <c r="E991" s="94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3"/>
      <c r="B992" s="124"/>
      <c r="C992" s="7"/>
      <c r="D992" s="96"/>
      <c r="E992" s="94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3"/>
      <c r="B993" s="124"/>
      <c r="C993" s="7"/>
      <c r="D993" s="96"/>
      <c r="E993" s="94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3"/>
      <c r="B994" s="124"/>
      <c r="C994" s="7"/>
      <c r="D994" s="96"/>
      <c r="E994" s="94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3"/>
      <c r="B995" s="124"/>
      <c r="C995" s="7"/>
      <c r="D995" s="96"/>
      <c r="E995" s="94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3"/>
      <c r="B996" s="124"/>
      <c r="C996" s="7"/>
      <c r="D996" s="96"/>
      <c r="E996" s="94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3"/>
      <c r="B997" s="124"/>
      <c r="C997" s="7"/>
      <c r="D997" s="96"/>
      <c r="E997" s="94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3"/>
      <c r="B998" s="124"/>
      <c r="C998" s="7"/>
      <c r="D998" s="96"/>
      <c r="E998" s="94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3"/>
      <c r="B999" s="124"/>
      <c r="C999" s="7"/>
      <c r="D999" s="96"/>
      <c r="E999" s="94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3"/>
      <c r="B1000" s="124"/>
      <c r="C1000" s="7"/>
      <c r="D1000" s="96"/>
      <c r="E1000" s="94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3"/>
      <c r="B1001" s="124"/>
      <c r="C1001" s="7"/>
      <c r="D1001" s="96"/>
      <c r="E1001" s="94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3"/>
      <c r="B1002" s="124"/>
      <c r="C1002" s="7"/>
      <c r="D1002" s="96"/>
      <c r="E1002" s="94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3"/>
      <c r="B1003" s="124"/>
      <c r="C1003" s="7"/>
      <c r="D1003" s="96"/>
      <c r="E1003" s="94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3"/>
      <c r="B1004" s="124"/>
      <c r="C1004" s="7"/>
      <c r="D1004" s="96"/>
      <c r="E1004" s="94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3"/>
      <c r="B1005" s="124"/>
      <c r="C1005" s="7"/>
      <c r="D1005" s="96"/>
      <c r="E1005" s="94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3"/>
      <c r="B1006" s="124"/>
      <c r="C1006" s="7"/>
      <c r="D1006" s="96"/>
      <c r="E1006" s="94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3"/>
      <c r="B1007" s="124"/>
      <c r="C1007" s="7"/>
      <c r="D1007" s="96"/>
      <c r="E1007" s="94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3"/>
      <c r="B1008" s="124"/>
      <c r="C1008" s="7"/>
      <c r="D1008" s="96"/>
      <c r="E1008" s="94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3"/>
      <c r="B1009" s="124"/>
      <c r="C1009" s="7"/>
      <c r="D1009" s="96"/>
      <c r="E1009" s="94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3"/>
      <c r="B1010" s="124"/>
      <c r="C1010" s="7"/>
      <c r="D1010" s="96"/>
      <c r="E1010" s="94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3"/>
      <c r="B1011" s="124"/>
      <c r="C1011" s="7"/>
      <c r="D1011" s="96"/>
      <c r="E1011" s="94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3"/>
      <c r="B1012" s="124"/>
      <c r="C1012" s="7"/>
      <c r="D1012" s="96"/>
      <c r="E1012" s="94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3"/>
      <c r="B1013" s="124"/>
      <c r="C1013" s="7"/>
      <c r="D1013" s="96"/>
      <c r="E1013" s="94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3"/>
      <c r="B1014" s="124"/>
      <c r="C1014" s="7"/>
      <c r="D1014" s="96"/>
      <c r="E1014" s="94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3"/>
      <c r="B1015" s="124"/>
      <c r="C1015" s="7"/>
      <c r="D1015" s="96"/>
      <c r="E1015" s="94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3"/>
      <c r="B1016" s="124"/>
      <c r="C1016" s="7"/>
      <c r="D1016" s="96"/>
      <c r="E1016" s="94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3"/>
      <c r="B1017" s="124"/>
      <c r="C1017" s="7"/>
      <c r="D1017" s="96"/>
      <c r="E1017" s="94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3"/>
      <c r="B1018" s="124"/>
      <c r="C1018" s="7"/>
      <c r="D1018" s="96"/>
      <c r="E1018" s="94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3"/>
      <c r="B1019" s="124"/>
      <c r="C1019" s="7"/>
      <c r="D1019" s="96"/>
      <c r="E1019" s="94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3"/>
      <c r="B1020" s="124"/>
      <c r="C1020" s="7"/>
      <c r="D1020" s="96"/>
      <c r="E1020" s="94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3"/>
      <c r="B1021" s="124"/>
      <c r="C1021" s="7"/>
      <c r="D1021" s="96"/>
      <c r="E1021" s="94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3"/>
      <c r="B1022" s="124"/>
      <c r="C1022" s="7"/>
      <c r="D1022" s="96"/>
      <c r="E1022" s="94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3"/>
      <c r="B1023" s="124"/>
      <c r="C1023" s="7"/>
      <c r="D1023" s="96"/>
      <c r="E1023" s="94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3"/>
      <c r="B1024" s="124"/>
      <c r="C1024" s="7"/>
      <c r="D1024" s="96"/>
      <c r="E1024" s="94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3"/>
      <c r="B1025" s="124"/>
      <c r="C1025" s="7"/>
      <c r="D1025" s="96"/>
      <c r="E1025" s="94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3"/>
      <c r="B1026" s="124"/>
      <c r="C1026" s="7"/>
      <c r="D1026" s="96"/>
      <c r="E1026" s="94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3"/>
      <c r="B1027" s="124"/>
      <c r="C1027" s="7"/>
      <c r="D1027" s="96"/>
      <c r="E1027" s="94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3"/>
      <c r="B1028" s="124"/>
      <c r="C1028" s="7"/>
      <c r="D1028" s="96"/>
      <c r="E1028" s="94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3"/>
      <c r="B1029" s="124"/>
      <c r="C1029" s="7"/>
      <c r="D1029" s="96"/>
      <c r="E1029" s="94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3"/>
      <c r="B1030" s="124"/>
      <c r="C1030" s="7"/>
      <c r="D1030" s="96"/>
      <c r="E1030" s="94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3"/>
      <c r="B1031" s="124"/>
      <c r="C1031" s="7"/>
      <c r="D1031" s="96"/>
      <c r="E1031" s="94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3"/>
      <c r="B1032" s="124"/>
      <c r="C1032" s="7"/>
      <c r="D1032" s="96"/>
      <c r="E1032" s="94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3"/>
      <c r="B1033" s="124"/>
      <c r="C1033" s="7"/>
      <c r="D1033" s="96"/>
      <c r="E1033" s="94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3"/>
      <c r="B1034" s="124"/>
      <c r="C1034" s="7"/>
      <c r="D1034" s="96"/>
      <c r="E1034" s="94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3"/>
      <c r="B1035" s="124"/>
      <c r="C1035" s="7"/>
      <c r="D1035" s="96"/>
      <c r="E1035" s="94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3"/>
      <c r="B1036" s="124"/>
      <c r="C1036" s="7"/>
      <c r="D1036" s="96"/>
      <c r="E1036" s="94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3"/>
      <c r="B1037" s="124"/>
      <c r="C1037" s="7"/>
      <c r="D1037" s="96"/>
      <c r="E1037" s="94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3"/>
      <c r="B1038" s="124"/>
      <c r="C1038" s="7"/>
      <c r="D1038" s="96"/>
      <c r="E1038" s="94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3"/>
      <c r="B1039" s="124"/>
      <c r="C1039" s="7"/>
      <c r="D1039" s="96"/>
      <c r="E1039" s="94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3"/>
      <c r="B1040" s="124"/>
      <c r="C1040" s="7"/>
      <c r="D1040" s="96"/>
      <c r="E1040" s="94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3"/>
      <c r="B1041" s="124"/>
      <c r="C1041" s="7"/>
      <c r="D1041" s="96"/>
      <c r="E1041" s="94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3"/>
      <c r="B1042" s="124"/>
      <c r="C1042" s="7"/>
      <c r="D1042" s="96"/>
      <c r="E1042" s="94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3"/>
      <c r="B1043" s="124"/>
      <c r="C1043" s="7"/>
      <c r="D1043" s="96"/>
      <c r="E1043" s="94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3"/>
      <c r="B1044" s="124"/>
      <c r="C1044" s="7"/>
      <c r="D1044" s="96"/>
      <c r="E1044" s="94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3"/>
      <c r="B1045" s="124"/>
      <c r="C1045" s="7"/>
      <c r="D1045" s="96"/>
      <c r="E1045" s="94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3"/>
      <c r="B1046" s="124"/>
      <c r="C1046" s="7"/>
      <c r="D1046" s="96"/>
      <c r="E1046" s="94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3"/>
      <c r="B1047" s="124"/>
      <c r="C1047" s="7"/>
      <c r="D1047" s="96"/>
      <c r="E1047" s="94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3"/>
      <c r="B1048" s="124"/>
      <c r="C1048" s="7"/>
      <c r="D1048" s="96"/>
      <c r="E1048" s="94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3"/>
      <c r="B1049" s="124"/>
      <c r="C1049" s="7"/>
      <c r="D1049" s="96"/>
      <c r="E1049" s="94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3"/>
      <c r="B1050" s="124"/>
      <c r="C1050" s="7"/>
      <c r="D1050" s="96"/>
      <c r="E1050" s="94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3"/>
      <c r="B1051" s="124"/>
      <c r="C1051" s="7"/>
      <c r="D1051" s="96"/>
      <c r="E1051" s="94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3"/>
      <c r="B1052" s="124"/>
      <c r="C1052" s="7"/>
      <c r="D1052" s="96"/>
      <c r="E1052" s="94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3"/>
      <c r="B1053" s="124"/>
      <c r="C1053" s="7"/>
      <c r="D1053" s="96"/>
      <c r="E1053" s="94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3"/>
      <c r="B1054" s="124"/>
      <c r="C1054" s="7"/>
      <c r="D1054" s="96"/>
      <c r="E1054" s="94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3"/>
      <c r="B1055" s="124"/>
      <c r="C1055" s="7"/>
      <c r="D1055" s="96"/>
      <c r="E1055" s="94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3"/>
      <c r="B1056" s="124"/>
      <c r="C1056" s="7"/>
      <c r="D1056" s="96"/>
      <c r="E1056" s="94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3"/>
      <c r="B1057" s="124"/>
      <c r="C1057" s="7"/>
      <c r="D1057" s="96"/>
      <c r="E1057" s="94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3"/>
      <c r="B1058" s="124"/>
      <c r="C1058" s="7"/>
      <c r="D1058" s="96"/>
      <c r="E1058" s="94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3"/>
      <c r="B1059" s="124"/>
      <c r="C1059" s="7"/>
      <c r="D1059" s="96"/>
      <c r="E1059" s="94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3"/>
      <c r="B1060" s="124"/>
      <c r="C1060" s="7"/>
      <c r="D1060" s="96"/>
      <c r="E1060" s="94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3"/>
      <c r="B1061" s="124"/>
      <c r="C1061" s="7"/>
      <c r="D1061" s="96"/>
      <c r="E1061" s="94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3"/>
      <c r="B1062" s="124"/>
      <c r="C1062" s="7"/>
      <c r="D1062" s="96"/>
      <c r="E1062" s="94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3"/>
      <c r="B1063" s="124"/>
      <c r="C1063" s="7"/>
      <c r="D1063" s="96"/>
      <c r="E1063" s="94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3"/>
      <c r="B1064" s="124"/>
      <c r="C1064" s="7"/>
      <c r="D1064" s="96"/>
      <c r="E1064" s="94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3"/>
      <c r="B1065" s="124"/>
      <c r="C1065" s="7"/>
      <c r="D1065" s="96"/>
      <c r="E1065" s="94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3"/>
      <c r="B1066" s="124"/>
      <c r="C1066" s="7"/>
      <c r="D1066" s="96"/>
      <c r="E1066" s="94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3"/>
      <c r="B1067" s="124"/>
      <c r="C1067" s="7"/>
      <c r="D1067" s="96"/>
      <c r="E1067" s="94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3"/>
      <c r="B1068" s="124"/>
      <c r="C1068" s="7"/>
      <c r="D1068" s="96"/>
      <c r="E1068" s="94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3"/>
      <c r="B1069" s="124"/>
      <c r="C1069" s="7"/>
      <c r="D1069" s="96"/>
      <c r="E1069" s="94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3"/>
      <c r="B1070" s="124"/>
      <c r="C1070" s="7"/>
      <c r="D1070" s="96"/>
      <c r="E1070" s="94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3"/>
      <c r="B1071" s="124"/>
      <c r="C1071" s="7"/>
      <c r="D1071" s="96"/>
      <c r="E1071" s="94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3"/>
      <c r="B1072" s="124"/>
      <c r="C1072" s="7"/>
      <c r="D1072" s="96"/>
      <c r="E1072" s="94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3"/>
      <c r="B1073" s="124"/>
      <c r="C1073" s="7"/>
      <c r="D1073" s="96"/>
      <c r="E1073" s="94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3"/>
      <c r="B1074" s="124"/>
      <c r="C1074" s="7"/>
      <c r="D1074" s="96"/>
      <c r="E1074" s="94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3"/>
      <c r="B1075" s="124"/>
      <c r="C1075" s="7"/>
      <c r="D1075" s="96"/>
      <c r="E1075" s="94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3"/>
      <c r="B1076" s="124"/>
      <c r="C1076" s="7"/>
      <c r="D1076" s="96"/>
      <c r="E1076" s="94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3"/>
      <c r="B1077" s="124"/>
      <c r="C1077" s="7"/>
      <c r="D1077" s="96"/>
      <c r="E1077" s="94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3"/>
      <c r="B1078" s="124"/>
      <c r="C1078" s="7"/>
      <c r="D1078" s="96"/>
      <c r="E1078" s="94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3"/>
      <c r="B1079" s="124"/>
      <c r="C1079" s="7"/>
      <c r="D1079" s="96"/>
      <c r="E1079" s="94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3"/>
      <c r="B1080" s="124"/>
      <c r="C1080" s="7"/>
      <c r="D1080" s="96"/>
      <c r="E1080" s="94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3"/>
      <c r="B1081" s="124"/>
      <c r="C1081" s="7"/>
      <c r="D1081" s="96"/>
      <c r="E1081" s="94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3"/>
      <c r="B1082" s="124"/>
      <c r="C1082" s="7"/>
      <c r="D1082" s="96"/>
      <c r="E1082" s="94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3"/>
      <c r="B1083" s="124"/>
      <c r="C1083" s="7"/>
      <c r="D1083" s="96"/>
      <c r="E1083" s="94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3"/>
      <c r="B1084" s="124"/>
      <c r="C1084" s="7"/>
      <c r="D1084" s="96"/>
      <c r="E1084" s="94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3"/>
      <c r="B1085" s="124"/>
      <c r="C1085" s="7"/>
      <c r="D1085" s="96"/>
      <c r="E1085" s="94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3"/>
      <c r="B1086" s="124"/>
      <c r="C1086" s="7"/>
      <c r="D1086" s="96"/>
      <c r="E1086" s="94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3"/>
      <c r="B1087" s="124"/>
      <c r="C1087" s="7"/>
      <c r="D1087" s="96"/>
      <c r="E1087" s="94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3"/>
      <c r="B1088" s="124"/>
      <c r="C1088" s="7"/>
      <c r="D1088" s="96"/>
      <c r="E1088" s="94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3"/>
      <c r="B1089" s="124"/>
      <c r="C1089" s="7"/>
      <c r="D1089" s="96"/>
      <c r="E1089" s="94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3"/>
      <c r="B1090" s="124"/>
      <c r="C1090" s="7"/>
      <c r="D1090" s="96"/>
      <c r="E1090" s="94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3"/>
      <c r="B1091" s="124"/>
      <c r="C1091" s="7"/>
      <c r="D1091" s="96"/>
      <c r="E1091" s="94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3"/>
      <c r="B1092" s="124"/>
      <c r="C1092" s="7"/>
      <c r="D1092" s="96"/>
      <c r="E1092" s="94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3"/>
      <c r="B1093" s="124"/>
      <c r="C1093" s="7"/>
      <c r="D1093" s="96"/>
      <c r="E1093" s="94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3"/>
      <c r="B1094" s="124"/>
      <c r="C1094" s="7"/>
      <c r="D1094" s="96"/>
      <c r="E1094" s="94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3"/>
      <c r="B1095" s="124"/>
      <c r="C1095" s="7"/>
      <c r="D1095" s="96"/>
      <c r="E1095" s="94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3"/>
      <c r="B1096" s="124"/>
      <c r="C1096" s="7"/>
      <c r="D1096" s="96"/>
      <c r="E1096" s="94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3"/>
      <c r="B1097" s="124"/>
      <c r="C1097" s="7"/>
      <c r="D1097" s="96"/>
      <c r="E1097" s="94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3"/>
      <c r="B1098" s="124"/>
      <c r="C1098" s="7"/>
      <c r="D1098" s="96"/>
      <c r="E1098" s="94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3"/>
      <c r="B1099" s="124"/>
      <c r="C1099" s="7"/>
      <c r="D1099" s="96"/>
      <c r="E1099" s="94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3"/>
      <c r="B1100" s="124"/>
      <c r="C1100" s="7"/>
      <c r="D1100" s="96"/>
      <c r="E1100" s="94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3"/>
      <c r="B1101" s="124"/>
      <c r="C1101" s="7"/>
      <c r="D1101" s="96"/>
      <c r="E1101" s="94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3"/>
      <c r="B1102" s="124"/>
      <c r="C1102" s="7"/>
      <c r="D1102" s="96"/>
      <c r="E1102" s="94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3"/>
      <c r="B1103" s="124"/>
      <c r="C1103" s="7"/>
      <c r="D1103" s="96"/>
      <c r="E1103" s="94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3"/>
      <c r="B1104" s="124"/>
      <c r="C1104" s="7"/>
      <c r="D1104" s="96"/>
      <c r="E1104" s="94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3"/>
      <c r="B1105" s="124"/>
      <c r="C1105" s="7"/>
      <c r="D1105" s="96"/>
      <c r="E1105" s="94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3"/>
      <c r="B1106" s="124"/>
      <c r="C1106" s="7"/>
      <c r="D1106" s="96"/>
      <c r="E1106" s="94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3"/>
      <c r="B1107" s="124"/>
      <c r="C1107" s="7"/>
      <c r="D1107" s="96"/>
      <c r="E1107" s="94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3"/>
      <c r="B1108" s="124"/>
      <c r="C1108" s="7"/>
      <c r="D1108" s="96"/>
      <c r="E1108" s="94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3"/>
      <c r="B1109" s="124"/>
      <c r="C1109" s="7"/>
      <c r="D1109" s="96"/>
      <c r="E1109" s="94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ht="15" x14ac:dyDescent="0.2">
      <c r="A1110" s="123"/>
      <c r="B1110" s="126"/>
      <c r="C1110" s="82"/>
      <c r="D1110" s="96"/>
      <c r="E1110" s="94"/>
      <c r="F1110" s="84"/>
      <c r="G1110" s="84"/>
      <c r="H1110" s="84"/>
      <c r="I1110" s="84"/>
      <c r="J1110" s="83"/>
      <c r="K1110" s="85"/>
      <c r="L1110" s="86"/>
      <c r="M1110" s="87"/>
      <c r="N1110" s="88"/>
      <c r="O1110" s="88"/>
      <c r="P1110" s="87"/>
      <c r="Q1110" s="84"/>
      <c r="R1110" s="89"/>
      <c r="S1110" s="14"/>
      <c r="T1110" s="90"/>
      <c r="U1110" s="85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3"/>
      <c r="B1111" s="124"/>
      <c r="C1111" s="7"/>
      <c r="D1111" s="96"/>
      <c r="E1111" s="94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3"/>
      <c r="B1112" s="124"/>
      <c r="C1112" s="7"/>
      <c r="D1112" s="96"/>
      <c r="E1112" s="94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3"/>
      <c r="B1113" s="124"/>
      <c r="C1113" s="7"/>
      <c r="D1113" s="96"/>
      <c r="E1113" s="94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3"/>
      <c r="B1114" s="124"/>
      <c r="C1114" s="7"/>
      <c r="D1114" s="96"/>
      <c r="E1114" s="94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3"/>
      <c r="B1115" s="124"/>
      <c r="C1115" s="7"/>
      <c r="D1115" s="96"/>
      <c r="E1115" s="94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3"/>
      <c r="B1116" s="124"/>
      <c r="C1116" s="7"/>
      <c r="D1116" s="96"/>
      <c r="E1116" s="94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3"/>
      <c r="B1117" s="124"/>
      <c r="C1117" s="7"/>
      <c r="D1117" s="96"/>
      <c r="E1117" s="94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3"/>
      <c r="B1118" s="124"/>
      <c r="C1118" s="7"/>
      <c r="D1118" s="96"/>
      <c r="E1118" s="94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3"/>
      <c r="B1119" s="124"/>
      <c r="C1119" s="7"/>
      <c r="D1119" s="96"/>
      <c r="E1119" s="94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3"/>
      <c r="B1120" s="124"/>
      <c r="C1120" s="7"/>
      <c r="D1120" s="96"/>
      <c r="E1120" s="94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3"/>
      <c r="B1121" s="124"/>
      <c r="C1121" s="7"/>
      <c r="D1121" s="96"/>
      <c r="E1121" s="94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3"/>
      <c r="B1122" s="124"/>
      <c r="C1122" s="7"/>
      <c r="D1122" s="96"/>
      <c r="E1122" s="94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3"/>
      <c r="B1123" s="124"/>
      <c r="C1123" s="7"/>
      <c r="D1123" s="96"/>
      <c r="E1123" s="94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3"/>
      <c r="B1124" s="124"/>
      <c r="C1124" s="7"/>
      <c r="D1124" s="96"/>
      <c r="E1124" s="94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3"/>
      <c r="B1125" s="124"/>
      <c r="C1125" s="7"/>
      <c r="D1125" s="96"/>
      <c r="E1125" s="94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3"/>
      <c r="B1126" s="124"/>
      <c r="C1126" s="7"/>
      <c r="D1126" s="96"/>
      <c r="E1126" s="94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3"/>
      <c r="B1127" s="124"/>
      <c r="C1127" s="7"/>
      <c r="D1127" s="96"/>
      <c r="E1127" s="94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3"/>
      <c r="B1128" s="124"/>
      <c r="C1128" s="7"/>
      <c r="D1128" s="96"/>
      <c r="E1128" s="94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3"/>
      <c r="B1129" s="124"/>
      <c r="C1129" s="7"/>
      <c r="D1129" s="96"/>
      <c r="E1129" s="94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3"/>
      <c r="B1130" s="124"/>
      <c r="C1130" s="7"/>
      <c r="D1130" s="96"/>
      <c r="E1130" s="94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3"/>
      <c r="B1131" s="124"/>
      <c r="C1131" s="7"/>
      <c r="D1131" s="96"/>
      <c r="E1131" s="94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3"/>
      <c r="B1132" s="124"/>
      <c r="C1132" s="7"/>
      <c r="D1132" s="96"/>
      <c r="E1132" s="94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3"/>
      <c r="B1133" s="124"/>
      <c r="C1133" s="7"/>
      <c r="D1133" s="96"/>
      <c r="E1133" s="94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3"/>
      <c r="B1134" s="124"/>
      <c r="C1134" s="7"/>
      <c r="D1134" s="96"/>
      <c r="E1134" s="94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3"/>
      <c r="B1135" s="124"/>
      <c r="C1135" s="7"/>
      <c r="D1135" s="96"/>
      <c r="E1135" s="94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3"/>
      <c r="B1136" s="124"/>
      <c r="C1136" s="7"/>
      <c r="D1136" s="96"/>
      <c r="E1136" s="94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3"/>
      <c r="B1137" s="124"/>
      <c r="C1137" s="7"/>
      <c r="D1137" s="96"/>
      <c r="E1137" s="94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3"/>
      <c r="B1138" s="124"/>
      <c r="C1138" s="7"/>
      <c r="D1138" s="96"/>
      <c r="E1138" s="94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3"/>
      <c r="B1139" s="124"/>
      <c r="C1139" s="7"/>
      <c r="D1139" s="96"/>
      <c r="E1139" s="94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3"/>
      <c r="B1140" s="124"/>
      <c r="C1140" s="7"/>
      <c r="D1140" s="96"/>
      <c r="E1140" s="94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3"/>
      <c r="B1141" s="124"/>
      <c r="C1141" s="7"/>
      <c r="D1141" s="96"/>
      <c r="E1141" s="94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3"/>
      <c r="B1142" s="124"/>
      <c r="C1142" s="7"/>
      <c r="D1142" s="96"/>
      <c r="E1142" s="94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3"/>
      <c r="B1143" s="124"/>
      <c r="C1143" s="7"/>
      <c r="D1143" s="96"/>
      <c r="E1143" s="94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3"/>
      <c r="B1144" s="124"/>
      <c r="C1144" s="7"/>
      <c r="D1144" s="96"/>
      <c r="E1144" s="94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3"/>
      <c r="B1145" s="124"/>
      <c r="C1145" s="7"/>
      <c r="D1145" s="96"/>
      <c r="E1145" s="94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3"/>
      <c r="B1146" s="124"/>
      <c r="C1146" s="7"/>
      <c r="D1146" s="96"/>
      <c r="E1146" s="94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3"/>
      <c r="B1147" s="124"/>
      <c r="C1147" s="7"/>
      <c r="D1147" s="96"/>
      <c r="E1147" s="94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3"/>
      <c r="B1148" s="124"/>
      <c r="C1148" s="7"/>
      <c r="D1148" s="96"/>
      <c r="E1148" s="94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3"/>
      <c r="B1149" s="124"/>
      <c r="C1149" s="7"/>
      <c r="D1149" s="96"/>
      <c r="E1149" s="94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3"/>
      <c r="B1150" s="124"/>
      <c r="C1150" s="7"/>
      <c r="D1150" s="96"/>
      <c r="E1150" s="94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3"/>
      <c r="B1151" s="124"/>
      <c r="C1151" s="7"/>
      <c r="D1151" s="96"/>
      <c r="E1151" s="94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3"/>
      <c r="B1152" s="124"/>
      <c r="C1152" s="7"/>
      <c r="D1152" s="96"/>
      <c r="E1152" s="94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3"/>
      <c r="B1153" s="124"/>
      <c r="C1153" s="7"/>
      <c r="D1153" s="96"/>
      <c r="E1153" s="94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3"/>
      <c r="B1154" s="124"/>
      <c r="C1154" s="7"/>
      <c r="D1154" s="96"/>
      <c r="E1154" s="94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3"/>
      <c r="B1155" s="124"/>
      <c r="C1155" s="7"/>
      <c r="D1155" s="96"/>
      <c r="E1155" s="94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3"/>
      <c r="B1156" s="124"/>
      <c r="C1156" s="7"/>
      <c r="D1156" s="96"/>
      <c r="E1156" s="94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3"/>
      <c r="B1157" s="124"/>
      <c r="C1157" s="7"/>
      <c r="D1157" s="96"/>
      <c r="E1157" s="94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3"/>
      <c r="B1158" s="124"/>
      <c r="C1158" s="7"/>
      <c r="D1158" s="96"/>
      <c r="E1158" s="94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3"/>
      <c r="B1159" s="124"/>
      <c r="C1159" s="7"/>
      <c r="D1159" s="96"/>
      <c r="E1159" s="94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3"/>
      <c r="B1160" s="124"/>
      <c r="C1160" s="7"/>
      <c r="D1160" s="96"/>
      <c r="E1160" s="94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3"/>
      <c r="B1161" s="124"/>
      <c r="C1161" s="7"/>
      <c r="D1161" s="96"/>
      <c r="E1161" s="94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3"/>
      <c r="B1162" s="124"/>
      <c r="C1162" s="7"/>
      <c r="D1162" s="96"/>
      <c r="E1162" s="94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3"/>
      <c r="B1163" s="124"/>
      <c r="C1163" s="7"/>
      <c r="D1163" s="96"/>
      <c r="E1163" s="94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3"/>
      <c r="B1164" s="124"/>
      <c r="C1164" s="7"/>
      <c r="D1164" s="96"/>
      <c r="E1164" s="94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3"/>
      <c r="B1165" s="124"/>
      <c r="C1165" s="7"/>
      <c r="D1165" s="96"/>
      <c r="E1165" s="94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3"/>
      <c r="B1166" s="124"/>
      <c r="C1166" s="7"/>
      <c r="D1166" s="96"/>
      <c r="E1166" s="94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3"/>
      <c r="B1167" s="124"/>
      <c r="C1167" s="7"/>
      <c r="D1167" s="96"/>
      <c r="E1167" s="94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3"/>
      <c r="B1168" s="124"/>
      <c r="C1168" s="7"/>
      <c r="D1168" s="96"/>
      <c r="E1168" s="94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3"/>
      <c r="B1169" s="124"/>
      <c r="C1169" s="7"/>
      <c r="D1169" s="96"/>
      <c r="E1169" s="94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3"/>
      <c r="B1170" s="124"/>
      <c r="C1170" s="7"/>
      <c r="D1170" s="96"/>
      <c r="E1170" s="94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3"/>
      <c r="B1171" s="124"/>
      <c r="C1171" s="7"/>
      <c r="D1171" s="96"/>
      <c r="E1171" s="94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3"/>
      <c r="B1172" s="124"/>
      <c r="C1172" s="7"/>
      <c r="D1172" s="96"/>
      <c r="E1172" s="94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3"/>
      <c r="B1173" s="124"/>
      <c r="C1173" s="7"/>
      <c r="D1173" s="96"/>
      <c r="E1173" s="94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3"/>
      <c r="B1174" s="124"/>
      <c r="C1174" s="7"/>
      <c r="D1174" s="96"/>
      <c r="E1174" s="94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3"/>
      <c r="B1175" s="124"/>
      <c r="C1175" s="7"/>
      <c r="D1175" s="96"/>
      <c r="E1175" s="94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3"/>
      <c r="B1176" s="124"/>
      <c r="C1176" s="7"/>
      <c r="D1176" s="96"/>
      <c r="E1176" s="94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3"/>
      <c r="B1177" s="124"/>
      <c r="C1177" s="7"/>
      <c r="D1177" s="96"/>
      <c r="E1177" s="94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3"/>
      <c r="B1178" s="124"/>
      <c r="C1178" s="7"/>
      <c r="D1178" s="96"/>
      <c r="E1178" s="94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3"/>
      <c r="B1179" s="124"/>
      <c r="C1179" s="7"/>
      <c r="D1179" s="96"/>
      <c r="E1179" s="94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3"/>
      <c r="B1180" s="124"/>
      <c r="C1180" s="7"/>
      <c r="D1180" s="96"/>
      <c r="E1180" s="94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3"/>
      <c r="B1181" s="124"/>
      <c r="C1181" s="7"/>
      <c r="D1181" s="96"/>
      <c r="E1181" s="94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3"/>
      <c r="B1182" s="124"/>
      <c r="C1182" s="7"/>
      <c r="D1182" s="96"/>
      <c r="E1182" s="94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3"/>
      <c r="B1183" s="124"/>
      <c r="C1183" s="7"/>
      <c r="D1183" s="96"/>
      <c r="E1183" s="94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3"/>
      <c r="B1184" s="124"/>
      <c r="C1184" s="7"/>
      <c r="D1184" s="96"/>
      <c r="E1184" s="94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3"/>
      <c r="B1185" s="124"/>
      <c r="C1185" s="7"/>
      <c r="D1185" s="96"/>
      <c r="E1185" s="94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3"/>
      <c r="B1186" s="124"/>
      <c r="C1186" s="7"/>
      <c r="D1186" s="96"/>
      <c r="E1186" s="94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3"/>
      <c r="B1187" s="124"/>
      <c r="C1187" s="7"/>
      <c r="D1187" s="96"/>
      <c r="E1187" s="94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3"/>
      <c r="B1188" s="124"/>
      <c r="C1188" s="7"/>
      <c r="D1188" s="96"/>
      <c r="E1188" s="94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3"/>
      <c r="B1189" s="124"/>
      <c r="C1189" s="7"/>
      <c r="D1189" s="96"/>
      <c r="E1189" s="94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3"/>
      <c r="B1190" s="124"/>
      <c r="C1190" s="7"/>
      <c r="D1190" s="96"/>
      <c r="E1190" s="94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3"/>
      <c r="B1191" s="124"/>
      <c r="C1191" s="7"/>
      <c r="D1191" s="96"/>
      <c r="E1191" s="94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3"/>
      <c r="B1192" s="124"/>
      <c r="C1192" s="7"/>
      <c r="D1192" s="96"/>
      <c r="E1192" s="94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3"/>
      <c r="B1193" s="124"/>
      <c r="C1193" s="7"/>
      <c r="D1193" s="96"/>
      <c r="E1193" s="94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3"/>
      <c r="B1194" s="124"/>
      <c r="C1194" s="7"/>
      <c r="D1194" s="96"/>
      <c r="E1194" s="94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3"/>
      <c r="B1195" s="124"/>
      <c r="C1195" s="7"/>
      <c r="D1195" s="96"/>
      <c r="E1195" s="94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3"/>
      <c r="B1196" s="124"/>
      <c r="C1196" s="7"/>
      <c r="D1196" s="96"/>
      <c r="E1196" s="94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3"/>
      <c r="B1197" s="124"/>
      <c r="C1197" s="7"/>
      <c r="D1197" s="96"/>
      <c r="E1197" s="94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3"/>
      <c r="B1198" s="124"/>
      <c r="C1198" s="7"/>
      <c r="D1198" s="96"/>
      <c r="E1198" s="94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3"/>
      <c r="B1199" s="124"/>
      <c r="C1199" s="7"/>
      <c r="D1199" s="96"/>
      <c r="E1199" s="94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3"/>
      <c r="B1200" s="124"/>
      <c r="C1200" s="7"/>
      <c r="D1200" s="96"/>
      <c r="E1200" s="94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3"/>
      <c r="B1201" s="124"/>
      <c r="C1201" s="7"/>
      <c r="D1201" s="96"/>
      <c r="E1201" s="94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3"/>
      <c r="B1202" s="124"/>
      <c r="C1202" s="7"/>
      <c r="D1202" s="96"/>
      <c r="E1202" s="94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3"/>
      <c r="B1203" s="124"/>
      <c r="C1203" s="7"/>
      <c r="D1203" s="96"/>
      <c r="E1203" s="94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3"/>
      <c r="B1204" s="124"/>
      <c r="C1204" s="7"/>
      <c r="D1204" s="96"/>
      <c r="E1204" s="94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3"/>
      <c r="B1205" s="124"/>
      <c r="C1205" s="7"/>
      <c r="D1205" s="96"/>
      <c r="E1205" s="94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3"/>
      <c r="B1206" s="124"/>
      <c r="C1206" s="7"/>
      <c r="D1206" s="96"/>
      <c r="E1206" s="94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3"/>
      <c r="B1207" s="124"/>
      <c r="C1207" s="7"/>
      <c r="D1207" s="96"/>
      <c r="E1207" s="94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3"/>
      <c r="B1208" s="124"/>
      <c r="C1208" s="7"/>
      <c r="D1208" s="96"/>
      <c r="E1208" s="94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3"/>
      <c r="B1209" s="124"/>
      <c r="C1209" s="7"/>
      <c r="D1209" s="96"/>
      <c r="E1209" s="94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3"/>
      <c r="B1210" s="124"/>
      <c r="C1210" s="7"/>
      <c r="D1210" s="96"/>
      <c r="E1210" s="94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3"/>
      <c r="B1211" s="124"/>
      <c r="C1211" s="7"/>
      <c r="D1211" s="96"/>
      <c r="E1211" s="94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3"/>
      <c r="B1212" s="124"/>
      <c r="C1212" s="7"/>
      <c r="D1212" s="96"/>
      <c r="E1212" s="94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3"/>
      <c r="B1213" s="124"/>
      <c r="C1213" s="7"/>
      <c r="D1213" s="96"/>
      <c r="E1213" s="94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3"/>
      <c r="B1214" s="124"/>
      <c r="C1214" s="7"/>
      <c r="D1214" s="96"/>
      <c r="E1214" s="94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3"/>
      <c r="B1215" s="124"/>
      <c r="C1215" s="7"/>
      <c r="D1215" s="96"/>
      <c r="E1215" s="94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3"/>
      <c r="B1216" s="124"/>
      <c r="C1216" s="7"/>
      <c r="D1216" s="96"/>
      <c r="E1216" s="94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3"/>
      <c r="B1217" s="124"/>
      <c r="C1217" s="7"/>
      <c r="D1217" s="96"/>
      <c r="E1217" s="94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3"/>
      <c r="B1218" s="124"/>
      <c r="C1218" s="7"/>
      <c r="D1218" s="96"/>
      <c r="E1218" s="94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3"/>
      <c r="B1219" s="124"/>
      <c r="C1219" s="7"/>
      <c r="D1219" s="96"/>
      <c r="E1219" s="94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3"/>
      <c r="B1220" s="124"/>
      <c r="C1220" s="7"/>
      <c r="D1220" s="96"/>
      <c r="E1220" s="94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3"/>
      <c r="B1221" s="124"/>
      <c r="C1221" s="7"/>
      <c r="D1221" s="96"/>
      <c r="E1221" s="94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3"/>
      <c r="B1222" s="124"/>
      <c r="C1222" s="7"/>
      <c r="D1222" s="96"/>
      <c r="E1222" s="94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3"/>
      <c r="B1223" s="124"/>
      <c r="C1223" s="7"/>
      <c r="D1223" s="96"/>
      <c r="E1223" s="94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3"/>
      <c r="B1224" s="124"/>
      <c r="C1224" s="7"/>
      <c r="D1224" s="96"/>
      <c r="E1224" s="94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3"/>
      <c r="B1225" s="124"/>
      <c r="C1225" s="7"/>
      <c r="D1225" s="96"/>
      <c r="E1225" s="94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3"/>
      <c r="B1226" s="124"/>
      <c r="C1226" s="7"/>
      <c r="D1226" s="96"/>
      <c r="E1226" s="94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3"/>
      <c r="B1227" s="124"/>
      <c r="C1227" s="7"/>
      <c r="D1227" s="96"/>
      <c r="E1227" s="94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3"/>
      <c r="B1228" s="124"/>
      <c r="C1228" s="7"/>
      <c r="D1228" s="96"/>
      <c r="E1228" s="94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3"/>
      <c r="B1229" s="124"/>
      <c r="C1229" s="7"/>
      <c r="D1229" s="96"/>
      <c r="E1229" s="94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3"/>
      <c r="B1230" s="124"/>
      <c r="C1230" s="7"/>
      <c r="D1230" s="96"/>
      <c r="E1230" s="94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3"/>
      <c r="B1231" s="124"/>
      <c r="C1231" s="7"/>
      <c r="D1231" s="96"/>
      <c r="E1231" s="94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3"/>
      <c r="B1232" s="124"/>
      <c r="C1232" s="7"/>
      <c r="D1232" s="96"/>
      <c r="E1232" s="94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3"/>
      <c r="B1233" s="124"/>
      <c r="C1233" s="7"/>
      <c r="D1233" s="96"/>
      <c r="E1233" s="94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3"/>
      <c r="B1234" s="124"/>
      <c r="C1234" s="7"/>
      <c r="D1234" s="96"/>
      <c r="E1234" s="94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3"/>
      <c r="B1235" s="124"/>
      <c r="C1235" s="7"/>
      <c r="D1235" s="96"/>
      <c r="E1235" s="94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3"/>
      <c r="B1236" s="124"/>
      <c r="C1236" s="7"/>
      <c r="D1236" s="96"/>
      <c r="E1236" s="94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3"/>
      <c r="B1237" s="124"/>
      <c r="C1237" s="7"/>
      <c r="D1237" s="96"/>
      <c r="E1237" s="94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3"/>
      <c r="B1238" s="124"/>
      <c r="C1238" s="7"/>
      <c r="D1238" s="96"/>
      <c r="E1238" s="94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3"/>
      <c r="B1239" s="124"/>
      <c r="C1239" s="7"/>
      <c r="D1239" s="96"/>
      <c r="E1239" s="94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3"/>
      <c r="B1240" s="124"/>
      <c r="C1240" s="7"/>
      <c r="D1240" s="96"/>
      <c r="E1240" s="94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3"/>
      <c r="B1241" s="124"/>
      <c r="C1241" s="7"/>
      <c r="D1241" s="96"/>
      <c r="E1241" s="94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3"/>
      <c r="B1242" s="124"/>
      <c r="C1242" s="7"/>
      <c r="D1242" s="96"/>
      <c r="E1242" s="94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3"/>
      <c r="B1243" s="124"/>
      <c r="C1243" s="7"/>
      <c r="D1243" s="96"/>
      <c r="E1243" s="94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3"/>
      <c r="B1244" s="124"/>
      <c r="C1244" s="7"/>
      <c r="D1244" s="96"/>
      <c r="E1244" s="94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3"/>
      <c r="B1245" s="124"/>
      <c r="C1245" s="7"/>
      <c r="D1245" s="96"/>
      <c r="E1245" s="94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3"/>
      <c r="B1246" s="124"/>
      <c r="C1246" s="7"/>
      <c r="D1246" s="96"/>
      <c r="E1246" s="94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3"/>
      <c r="B1247" s="124"/>
      <c r="C1247" s="7"/>
      <c r="D1247" s="96"/>
      <c r="E1247" s="94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3"/>
      <c r="B1248" s="124"/>
      <c r="C1248" s="7"/>
      <c r="D1248" s="96"/>
      <c r="E1248" s="94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3"/>
      <c r="B1249" s="124"/>
      <c r="C1249" s="7"/>
      <c r="D1249" s="96"/>
      <c r="E1249" s="94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3"/>
      <c r="B1250" s="124"/>
      <c r="C1250" s="7"/>
      <c r="D1250" s="96"/>
      <c r="E1250" s="94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3"/>
      <c r="B1251" s="124"/>
      <c r="C1251" s="7"/>
      <c r="D1251" s="96"/>
      <c r="E1251" s="94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3"/>
      <c r="B1252" s="124"/>
      <c r="C1252" s="7"/>
      <c r="D1252" s="96"/>
      <c r="E1252" s="94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3"/>
      <c r="B1253" s="124"/>
      <c r="C1253" s="7"/>
      <c r="D1253" s="96"/>
      <c r="E1253" s="94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3"/>
      <c r="B1254" s="124"/>
      <c r="C1254" s="7"/>
      <c r="D1254" s="96"/>
      <c r="E1254" s="94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3"/>
      <c r="B1255" s="124"/>
      <c r="C1255" s="7"/>
      <c r="D1255" s="96"/>
      <c r="E1255" s="94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3"/>
      <c r="B1256" s="124"/>
      <c r="C1256" s="7"/>
      <c r="D1256" s="96"/>
      <c r="E1256" s="94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3"/>
      <c r="B1257" s="124"/>
      <c r="C1257" s="7"/>
      <c r="D1257" s="96"/>
      <c r="E1257" s="94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3"/>
      <c r="B1258" s="124"/>
      <c r="C1258" s="7"/>
      <c r="D1258" s="96"/>
      <c r="E1258" s="94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3"/>
      <c r="B1259" s="124"/>
      <c r="C1259" s="7"/>
      <c r="D1259" s="96"/>
      <c r="E1259" s="94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3"/>
      <c r="B1260" s="124"/>
      <c r="C1260" s="7"/>
      <c r="D1260" s="96"/>
      <c r="E1260" s="94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3"/>
      <c r="B1261" s="124"/>
      <c r="C1261" s="7"/>
      <c r="D1261" s="96"/>
      <c r="E1261" s="94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3"/>
      <c r="B1262" s="124"/>
      <c r="C1262" s="7"/>
      <c r="D1262" s="96"/>
      <c r="E1262" s="94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3"/>
      <c r="B1263" s="124"/>
      <c r="C1263" s="7"/>
      <c r="D1263" s="96"/>
      <c r="E1263" s="94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3"/>
      <c r="B1264" s="124"/>
      <c r="C1264" s="7"/>
      <c r="D1264" s="96"/>
      <c r="E1264" s="94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3"/>
      <c r="B1265" s="124"/>
      <c r="C1265" s="7"/>
      <c r="D1265" s="96"/>
      <c r="E1265" s="94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3"/>
      <c r="B1266" s="124"/>
      <c r="C1266" s="7"/>
      <c r="D1266" s="96"/>
      <c r="E1266" s="94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3"/>
      <c r="B1267" s="124"/>
      <c r="C1267" s="7"/>
      <c r="D1267" s="96"/>
      <c r="E1267" s="94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3"/>
      <c r="B1268" s="124"/>
      <c r="C1268" s="7"/>
      <c r="D1268" s="96"/>
      <c r="E1268" s="9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3"/>
      <c r="B1269" s="124"/>
      <c r="C1269" s="7"/>
      <c r="D1269" s="96"/>
      <c r="E1269" s="9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3"/>
      <c r="B1270" s="124"/>
      <c r="C1270" s="7"/>
      <c r="D1270" s="96"/>
      <c r="E1270" s="9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3"/>
      <c r="B1271" s="124"/>
      <c r="C1271" s="7"/>
      <c r="D1271" s="96"/>
      <c r="E1271" s="9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3"/>
      <c r="B1272" s="124"/>
      <c r="C1272" s="7"/>
      <c r="D1272" s="96"/>
      <c r="E1272" s="9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3"/>
      <c r="B1273" s="124"/>
      <c r="C1273" s="7"/>
      <c r="D1273" s="96"/>
      <c r="E1273" s="9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3"/>
      <c r="B1274" s="124"/>
      <c r="C1274" s="7"/>
      <c r="D1274" s="96"/>
      <c r="E1274" s="9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3"/>
      <c r="B1275" s="124"/>
      <c r="C1275" s="7"/>
      <c r="D1275" s="96"/>
      <c r="E1275" s="9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3"/>
      <c r="B1276" s="124"/>
      <c r="C1276" s="7"/>
      <c r="D1276" s="96"/>
      <c r="E1276" s="9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3"/>
      <c r="B1277" s="124"/>
      <c r="C1277" s="7"/>
      <c r="D1277" s="96"/>
      <c r="E1277" s="9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3"/>
      <c r="B1278" s="124"/>
      <c r="C1278" s="7"/>
      <c r="D1278" s="96"/>
      <c r="E1278" s="9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3"/>
      <c r="B1279" s="124"/>
      <c r="C1279" s="7"/>
      <c r="D1279" s="96"/>
      <c r="E1279" s="9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3"/>
      <c r="B1280" s="124"/>
      <c r="C1280" s="7"/>
      <c r="D1280" s="96"/>
      <c r="E1280" s="9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3"/>
      <c r="B1281" s="124"/>
      <c r="C1281" s="7"/>
      <c r="D1281" s="96"/>
      <c r="E1281" s="9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3"/>
      <c r="B1282" s="124"/>
      <c r="C1282" s="7"/>
      <c r="D1282" s="96"/>
      <c r="E1282" s="9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3"/>
      <c r="B1283" s="124"/>
      <c r="C1283" s="7"/>
      <c r="D1283" s="96"/>
      <c r="E1283" s="9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3"/>
      <c r="B1284" s="124"/>
      <c r="C1284" s="7"/>
      <c r="D1284" s="96"/>
      <c r="E1284" s="9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3"/>
      <c r="B1285" s="124"/>
      <c r="C1285" s="7"/>
      <c r="D1285" s="96"/>
      <c r="E1285" s="9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3"/>
      <c r="B1286" s="124"/>
      <c r="C1286" s="7"/>
      <c r="D1286" s="96"/>
      <c r="E1286" s="9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3"/>
      <c r="B1287" s="124"/>
      <c r="C1287" s="7"/>
      <c r="D1287" s="96"/>
      <c r="E1287" s="9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3"/>
      <c r="B1288" s="124"/>
      <c r="C1288" s="7"/>
      <c r="D1288" s="96"/>
      <c r="E1288" s="9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x14ac:dyDescent="0.2">
      <c r="A1289" s="123"/>
      <c r="B1289" s="126"/>
      <c r="C1289" s="82"/>
      <c r="D1289" s="96"/>
      <c r="E1289" s="94"/>
      <c r="F1289" s="84"/>
      <c r="G1289" s="84"/>
      <c r="H1289" s="84"/>
      <c r="I1289" s="84"/>
      <c r="J1289" s="83"/>
      <c r="K1289" s="85"/>
      <c r="L1289" s="86"/>
      <c r="M1289" s="87"/>
      <c r="N1289" s="88"/>
      <c r="O1289" s="88"/>
      <c r="P1289" s="87"/>
      <c r="Q1289" s="84"/>
      <c r="R1289" s="89"/>
      <c r="S1289" s="14"/>
      <c r="T1289" s="90"/>
      <c r="U1289" s="85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3"/>
      <c r="B1290" s="124"/>
      <c r="C1290" s="7"/>
      <c r="D1290" s="96"/>
      <c r="E1290" s="9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3"/>
      <c r="B1291" s="124"/>
      <c r="C1291" s="7"/>
      <c r="D1291" s="96"/>
      <c r="E1291" s="9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3"/>
      <c r="B1292" s="124"/>
      <c r="C1292" s="7"/>
      <c r="D1292" s="96"/>
      <c r="E1292" s="9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3"/>
      <c r="B1293" s="124"/>
      <c r="C1293" s="7"/>
      <c r="D1293" s="96"/>
      <c r="E1293" s="9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3"/>
      <c r="B1294" s="124"/>
      <c r="C1294" s="7"/>
      <c r="D1294" s="96"/>
      <c r="E1294" s="9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3"/>
      <c r="B1295" s="124"/>
      <c r="C1295" s="7"/>
      <c r="D1295" s="96"/>
      <c r="E1295" s="9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3"/>
      <c r="B1296" s="124"/>
      <c r="C1296" s="7"/>
      <c r="D1296" s="96"/>
      <c r="E1296" s="9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3"/>
      <c r="B1297" s="124"/>
      <c r="C1297" s="7"/>
      <c r="D1297" s="96"/>
      <c r="E1297" s="9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3"/>
      <c r="B1298" s="124"/>
      <c r="C1298" s="7"/>
      <c r="D1298" s="96"/>
      <c r="E1298" s="9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3"/>
      <c r="B1299" s="124"/>
      <c r="C1299" s="7"/>
      <c r="D1299" s="96"/>
      <c r="E1299" s="9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3"/>
      <c r="B1300" s="124"/>
      <c r="C1300" s="7"/>
      <c r="D1300" s="96"/>
      <c r="E1300" s="9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3"/>
      <c r="B1301" s="124"/>
      <c r="C1301" s="7"/>
      <c r="D1301" s="96"/>
      <c r="E1301" s="9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3"/>
      <c r="B1302" s="124"/>
      <c r="C1302" s="7"/>
      <c r="D1302" s="96"/>
      <c r="E1302" s="9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3"/>
      <c r="B1303" s="124"/>
      <c r="C1303" s="7"/>
      <c r="D1303" s="96"/>
      <c r="E1303" s="9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3"/>
      <c r="B1304" s="124"/>
      <c r="C1304" s="7"/>
      <c r="D1304" s="96"/>
      <c r="E1304" s="9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3"/>
      <c r="B1305" s="124"/>
      <c r="C1305" s="7"/>
      <c r="D1305" s="96"/>
      <c r="E1305" s="9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3"/>
      <c r="B1306" s="124"/>
      <c r="C1306" s="7"/>
      <c r="D1306" s="96"/>
      <c r="E1306" s="9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3"/>
      <c r="B1307" s="124"/>
      <c r="C1307" s="7"/>
      <c r="D1307" s="96"/>
      <c r="E1307" s="9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3"/>
      <c r="B1308" s="124"/>
      <c r="C1308" s="7"/>
      <c r="D1308" s="96"/>
      <c r="E1308" s="9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3"/>
      <c r="B1309" s="124"/>
      <c r="C1309" s="7"/>
      <c r="D1309" s="96"/>
      <c r="E1309" s="9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3"/>
      <c r="B1310" s="124"/>
      <c r="C1310" s="7"/>
      <c r="D1310" s="96"/>
      <c r="E1310" s="9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3"/>
      <c r="B1311" s="124"/>
      <c r="C1311" s="7"/>
      <c r="D1311" s="96"/>
      <c r="E1311" s="9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3"/>
      <c r="B1312" s="124"/>
      <c r="C1312" s="7"/>
      <c r="D1312" s="96"/>
      <c r="E1312" s="9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3"/>
      <c r="B1313" s="124"/>
      <c r="C1313" s="7"/>
      <c r="D1313" s="96"/>
      <c r="E1313" s="9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3"/>
      <c r="B1314" s="124"/>
      <c r="C1314" s="7"/>
      <c r="D1314" s="96"/>
      <c r="E1314" s="9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3"/>
      <c r="B1315" s="124"/>
      <c r="C1315" s="7"/>
      <c r="D1315" s="96"/>
      <c r="E1315" s="9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3"/>
      <c r="B1316" s="124"/>
      <c r="C1316" s="7"/>
      <c r="D1316" s="96"/>
      <c r="E1316" s="9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3"/>
      <c r="B1317" s="124"/>
      <c r="C1317" s="7"/>
      <c r="D1317" s="96"/>
      <c r="E1317" s="9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3"/>
      <c r="B1318" s="124"/>
      <c r="C1318" s="7"/>
      <c r="D1318" s="96"/>
      <c r="E1318" s="9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3"/>
      <c r="B1319" s="124"/>
      <c r="C1319" s="7"/>
      <c r="D1319" s="96"/>
      <c r="E1319" s="9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3"/>
      <c r="B1320" s="124"/>
      <c r="C1320" s="7"/>
      <c r="D1320" s="96"/>
      <c r="E1320" s="9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3"/>
      <c r="B1321" s="124"/>
      <c r="C1321" s="7"/>
      <c r="D1321" s="96"/>
      <c r="E1321" s="9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3"/>
      <c r="B1322" s="124"/>
      <c r="C1322" s="7"/>
      <c r="D1322" s="96"/>
      <c r="E1322" s="9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3"/>
      <c r="B1323" s="124"/>
      <c r="C1323" s="7"/>
      <c r="D1323" s="96"/>
      <c r="E1323" s="9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3"/>
      <c r="B1324" s="124"/>
      <c r="C1324" s="7"/>
      <c r="D1324" s="96"/>
      <c r="E1324" s="9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3"/>
      <c r="B1325" s="124"/>
      <c r="C1325" s="7"/>
      <c r="D1325" s="96"/>
      <c r="E1325" s="9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3"/>
      <c r="B1326" s="124"/>
      <c r="C1326" s="7"/>
      <c r="D1326" s="96"/>
      <c r="E1326" s="9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3"/>
      <c r="B1327" s="124"/>
      <c r="C1327" s="7"/>
      <c r="D1327" s="96"/>
      <c r="E1327" s="9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3"/>
      <c r="B1328" s="124"/>
      <c r="C1328" s="7"/>
      <c r="D1328" s="96"/>
      <c r="E1328" s="9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3"/>
      <c r="B1329" s="124"/>
      <c r="C1329" s="7"/>
      <c r="D1329" s="96"/>
      <c r="E1329" s="9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3"/>
      <c r="B1330" s="124"/>
      <c r="C1330" s="7"/>
      <c r="D1330" s="96"/>
      <c r="E1330" s="9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3"/>
      <c r="B1331" s="124"/>
      <c r="C1331" s="7"/>
      <c r="D1331" s="96"/>
      <c r="E1331" s="9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3"/>
      <c r="B1332" s="124"/>
      <c r="C1332" s="7"/>
      <c r="D1332" s="96"/>
      <c r="E1332" s="9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3"/>
      <c r="B1333" s="124"/>
      <c r="C1333" s="7"/>
      <c r="D1333" s="96"/>
      <c r="E1333" s="9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3"/>
      <c r="B1334" s="124"/>
      <c r="C1334" s="7"/>
      <c r="D1334" s="96"/>
      <c r="E1334" s="9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3"/>
      <c r="B1335" s="124"/>
      <c r="C1335" s="7"/>
      <c r="D1335" s="96"/>
      <c r="E1335" s="9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3"/>
      <c r="B1336" s="124"/>
      <c r="C1336" s="7"/>
      <c r="D1336" s="96"/>
      <c r="E1336" s="9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3"/>
      <c r="B1337" s="124"/>
      <c r="C1337" s="7"/>
      <c r="D1337" s="96"/>
      <c r="E1337" s="9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3"/>
      <c r="B1338" s="124"/>
      <c r="C1338" s="7"/>
      <c r="D1338" s="96"/>
      <c r="E1338" s="9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3"/>
      <c r="B1339" s="124"/>
      <c r="C1339" s="7"/>
      <c r="D1339" s="96"/>
      <c r="E1339" s="9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3"/>
      <c r="B1340" s="124"/>
      <c r="C1340" s="7"/>
      <c r="D1340" s="96"/>
      <c r="E1340" s="9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3"/>
      <c r="B1341" s="124"/>
      <c r="C1341" s="7"/>
      <c r="D1341" s="96"/>
      <c r="E1341" s="9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3"/>
      <c r="B1342" s="124"/>
      <c r="C1342" s="7"/>
      <c r="D1342" s="96"/>
      <c r="E1342" s="9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3"/>
      <c r="B1343" s="124"/>
      <c r="C1343" s="7"/>
      <c r="D1343" s="96"/>
      <c r="E1343" s="9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3"/>
      <c r="B1344" s="124"/>
      <c r="C1344" s="7"/>
      <c r="D1344" s="96"/>
      <c r="E1344" s="9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3"/>
      <c r="B1345" s="124"/>
      <c r="C1345" s="7"/>
      <c r="D1345" s="96"/>
      <c r="E1345" s="9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3"/>
      <c r="B1346" s="124"/>
      <c r="C1346" s="7"/>
      <c r="D1346" s="96"/>
      <c r="E1346" s="9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3"/>
      <c r="B1347" s="124"/>
      <c r="C1347" s="7"/>
      <c r="D1347" s="96"/>
      <c r="E1347" s="9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3"/>
      <c r="B1348" s="124"/>
      <c r="C1348" s="7"/>
      <c r="D1348" s="96"/>
      <c r="E1348" s="9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3"/>
      <c r="B1349" s="124"/>
      <c r="C1349" s="7"/>
      <c r="D1349" s="96"/>
      <c r="E1349" s="9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3"/>
      <c r="B1350" s="124"/>
      <c r="C1350" s="7"/>
      <c r="D1350" s="96"/>
      <c r="E1350" s="9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3"/>
      <c r="B1351" s="124"/>
      <c r="C1351" s="7"/>
      <c r="D1351" s="96"/>
      <c r="E1351" s="9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3"/>
      <c r="B1352" s="124"/>
      <c r="C1352" s="7"/>
      <c r="D1352" s="96"/>
      <c r="E1352" s="9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3"/>
      <c r="B1353" s="124"/>
      <c r="C1353" s="7"/>
      <c r="D1353" s="96"/>
      <c r="E1353" s="9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3"/>
      <c r="B1354" s="124"/>
      <c r="C1354" s="7"/>
      <c r="D1354" s="96"/>
      <c r="E1354" s="9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3"/>
      <c r="B1355" s="124"/>
      <c r="C1355" s="7"/>
      <c r="D1355" s="96"/>
      <c r="E1355" s="9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3"/>
      <c r="B1356" s="124"/>
      <c r="C1356" s="7"/>
      <c r="D1356" s="96"/>
      <c r="E1356" s="9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3"/>
      <c r="B1357" s="124"/>
      <c r="C1357" s="7"/>
      <c r="D1357" s="96"/>
      <c r="E1357" s="9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3"/>
      <c r="B1358" s="124"/>
      <c r="C1358" s="7"/>
      <c r="D1358" s="96"/>
      <c r="E1358" s="9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3"/>
      <c r="B1359" s="124"/>
      <c r="C1359" s="7"/>
      <c r="D1359" s="96"/>
      <c r="E1359" s="9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3"/>
      <c r="B1360" s="124"/>
      <c r="C1360" s="7"/>
      <c r="D1360" s="96"/>
      <c r="E1360" s="9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3"/>
      <c r="B1361" s="124"/>
      <c r="C1361" s="7"/>
      <c r="D1361" s="96"/>
      <c r="E1361" s="9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3"/>
      <c r="B1362" s="124"/>
      <c r="C1362" s="7"/>
      <c r="D1362" s="96"/>
      <c r="E1362" s="9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3"/>
      <c r="B1363" s="124"/>
      <c r="C1363" s="7"/>
      <c r="D1363" s="96"/>
      <c r="E1363" s="9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3"/>
      <c r="B1364" s="124"/>
      <c r="C1364" s="7"/>
      <c r="D1364" s="96"/>
      <c r="E1364" s="9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3"/>
      <c r="B1365" s="124"/>
      <c r="C1365" s="7"/>
      <c r="D1365" s="96"/>
      <c r="E1365" s="9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3"/>
      <c r="B1366" s="124"/>
      <c r="C1366" s="7"/>
      <c r="D1366" s="96"/>
      <c r="E1366" s="9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3"/>
      <c r="B1367" s="124"/>
      <c r="C1367" s="7"/>
      <c r="D1367" s="96"/>
      <c r="E1367" s="9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3"/>
      <c r="B1368" s="124"/>
      <c r="C1368" s="7"/>
      <c r="D1368" s="96"/>
      <c r="E1368" s="9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3"/>
      <c r="B1369" s="124"/>
      <c r="C1369" s="7"/>
      <c r="D1369" s="96"/>
      <c r="E1369" s="9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3"/>
      <c r="B1370" s="124"/>
      <c r="C1370" s="7"/>
      <c r="D1370" s="96"/>
      <c r="E1370" s="9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3"/>
      <c r="B1371" s="124"/>
      <c r="C1371" s="7"/>
      <c r="D1371" s="96"/>
      <c r="E1371" s="9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3"/>
      <c r="B1372" s="124"/>
      <c r="C1372" s="7"/>
      <c r="D1372" s="96"/>
      <c r="E1372" s="9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3"/>
      <c r="B1373" s="124"/>
      <c r="C1373" s="7"/>
      <c r="D1373" s="96"/>
      <c r="E1373" s="9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3"/>
      <c r="B1374" s="124"/>
      <c r="C1374" s="7"/>
      <c r="D1374" s="96"/>
      <c r="E1374" s="9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3"/>
      <c r="B1375" s="124"/>
      <c r="C1375" s="7"/>
      <c r="D1375" s="96"/>
      <c r="E1375" s="9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3"/>
      <c r="B1376" s="124"/>
      <c r="C1376" s="7"/>
      <c r="D1376" s="96"/>
      <c r="E1376" s="9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3"/>
      <c r="B1377" s="124"/>
      <c r="C1377" s="7"/>
      <c r="D1377" s="96"/>
      <c r="E1377" s="9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3"/>
      <c r="B1378" s="124"/>
      <c r="C1378" s="7"/>
      <c r="D1378" s="96"/>
      <c r="E1378" s="9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3"/>
      <c r="B1379" s="124"/>
      <c r="C1379" s="7"/>
      <c r="D1379" s="96"/>
      <c r="E1379" s="9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3"/>
      <c r="B1380" s="124"/>
      <c r="C1380" s="7"/>
      <c r="D1380" s="96"/>
      <c r="E1380" s="9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3"/>
      <c r="B1381" s="124"/>
      <c r="C1381" s="7"/>
      <c r="D1381" s="96"/>
      <c r="E1381" s="9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3"/>
      <c r="B1382" s="124"/>
      <c r="C1382" s="7"/>
      <c r="D1382" s="96"/>
      <c r="E1382" s="9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3"/>
      <c r="B1383" s="124"/>
      <c r="C1383" s="7"/>
      <c r="D1383" s="96"/>
      <c r="E1383" s="9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3"/>
      <c r="B1384" s="124"/>
      <c r="C1384" s="7"/>
      <c r="D1384" s="96"/>
      <c r="E1384" s="9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3"/>
      <c r="B1385" s="124"/>
      <c r="C1385" s="7"/>
      <c r="D1385" s="96"/>
      <c r="E1385" s="9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3"/>
      <c r="B1386" s="124"/>
      <c r="C1386" s="7"/>
      <c r="D1386" s="96"/>
      <c r="E1386" s="9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3"/>
      <c r="B1387" s="124"/>
      <c r="C1387" s="7"/>
      <c r="D1387" s="96"/>
      <c r="E1387" s="9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3"/>
      <c r="B1388" s="124"/>
      <c r="C1388" s="7"/>
      <c r="D1388" s="96"/>
      <c r="E1388" s="9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3"/>
      <c r="B1389" s="124"/>
      <c r="C1389" s="7"/>
      <c r="D1389" s="96"/>
      <c r="E1389" s="9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3"/>
      <c r="B1390" s="124"/>
      <c r="C1390" s="7"/>
      <c r="D1390" s="96"/>
      <c r="E1390" s="9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3"/>
      <c r="B1391" s="124"/>
      <c r="C1391" s="7"/>
      <c r="D1391" s="96"/>
      <c r="E1391" s="9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3"/>
      <c r="B1392" s="124"/>
      <c r="C1392" s="7"/>
      <c r="D1392" s="96"/>
      <c r="E1392" s="9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3"/>
      <c r="B1393" s="124"/>
      <c r="C1393" s="7"/>
      <c r="D1393" s="96"/>
      <c r="E1393" s="9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3"/>
      <c r="B1394" s="124"/>
      <c r="C1394" s="7"/>
      <c r="D1394" s="96"/>
      <c r="E1394" s="9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3"/>
      <c r="B1395" s="124"/>
      <c r="C1395" s="7"/>
      <c r="D1395" s="96"/>
      <c r="E1395" s="9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3"/>
      <c r="B1396" s="124"/>
      <c r="C1396" s="7"/>
      <c r="D1396" s="96"/>
      <c r="E1396" s="9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3"/>
      <c r="B1397" s="124"/>
      <c r="C1397" s="7"/>
      <c r="D1397" s="96"/>
      <c r="E1397" s="9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3"/>
      <c r="B1398" s="124"/>
      <c r="C1398" s="7"/>
      <c r="D1398" s="96"/>
      <c r="E1398" s="9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3"/>
      <c r="B1399" s="124"/>
      <c r="C1399" s="7"/>
      <c r="D1399" s="96"/>
      <c r="E1399" s="9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3"/>
      <c r="B1400" s="124"/>
      <c r="C1400" s="7"/>
      <c r="D1400" s="96"/>
      <c r="E1400" s="9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3"/>
      <c r="B1401" s="124"/>
      <c r="C1401" s="7"/>
      <c r="D1401" s="96"/>
      <c r="E1401" s="9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3"/>
      <c r="B1402" s="124"/>
      <c r="C1402" s="7"/>
      <c r="D1402" s="96"/>
      <c r="E1402" s="9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3"/>
      <c r="B1403" s="124"/>
      <c r="C1403" s="7"/>
      <c r="D1403" s="96"/>
      <c r="E1403" s="9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3"/>
      <c r="B1404" s="124"/>
      <c r="C1404" s="7"/>
      <c r="D1404" s="96"/>
      <c r="E1404" s="9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3"/>
      <c r="B1405" s="124"/>
      <c r="C1405" s="7"/>
      <c r="D1405" s="96"/>
      <c r="E1405" s="9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3"/>
      <c r="B1406" s="124"/>
      <c r="C1406" s="7"/>
      <c r="D1406" s="96"/>
      <c r="E1406" s="9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3"/>
      <c r="B1407" s="124"/>
      <c r="C1407" s="7"/>
      <c r="D1407" s="96"/>
      <c r="E1407" s="9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3"/>
      <c r="B1408" s="124"/>
      <c r="C1408" s="7"/>
      <c r="D1408" s="96"/>
      <c r="E1408" s="9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3"/>
      <c r="B1409" s="124"/>
      <c r="C1409" s="7"/>
      <c r="D1409" s="96"/>
      <c r="E1409" s="9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3"/>
      <c r="B1410" s="124"/>
      <c r="C1410" s="7"/>
      <c r="D1410" s="96"/>
      <c r="E1410" s="9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3"/>
      <c r="B1411" s="124"/>
      <c r="C1411" s="7"/>
      <c r="D1411" s="96"/>
      <c r="E1411" s="9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3"/>
      <c r="B1412" s="124"/>
      <c r="C1412" s="7"/>
      <c r="D1412" s="96"/>
      <c r="E1412" s="9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3"/>
      <c r="B1413" s="124"/>
      <c r="C1413" s="7"/>
      <c r="D1413" s="96"/>
      <c r="E1413" s="9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3"/>
      <c r="B1414" s="124"/>
      <c r="C1414" s="7"/>
      <c r="D1414" s="96"/>
      <c r="E1414" s="9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3"/>
      <c r="B1415" s="124"/>
      <c r="C1415" s="7"/>
      <c r="D1415" s="96"/>
      <c r="E1415" s="9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3"/>
      <c r="B1416" s="124"/>
      <c r="C1416" s="7"/>
      <c r="D1416" s="96"/>
      <c r="E1416" s="9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3"/>
      <c r="B1417" s="124"/>
      <c r="C1417" s="7"/>
      <c r="D1417" s="96"/>
      <c r="E1417" s="9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3"/>
      <c r="B1418" s="124"/>
      <c r="C1418" s="7"/>
      <c r="D1418" s="96"/>
      <c r="E1418" s="9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3"/>
      <c r="B1419" s="124"/>
      <c r="C1419" s="7"/>
      <c r="D1419" s="96"/>
      <c r="E1419" s="9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3"/>
      <c r="B1420" s="124"/>
      <c r="C1420" s="7"/>
      <c r="D1420" s="96"/>
      <c r="E1420" s="9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3"/>
      <c r="B1421" s="124"/>
      <c r="C1421" s="7"/>
      <c r="D1421" s="96"/>
      <c r="E1421" s="9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3"/>
      <c r="B1422" s="124"/>
      <c r="C1422" s="7"/>
      <c r="D1422" s="96"/>
      <c r="E1422" s="9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3"/>
      <c r="B1423" s="124"/>
      <c r="C1423" s="7"/>
      <c r="D1423" s="96"/>
      <c r="E1423" s="9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3"/>
      <c r="B1424" s="124"/>
      <c r="C1424" s="7"/>
      <c r="D1424" s="96"/>
      <c r="E1424" s="9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3"/>
      <c r="B1425" s="124"/>
      <c r="C1425" s="7"/>
      <c r="D1425" s="96"/>
      <c r="E1425" s="9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3"/>
      <c r="B1426" s="124"/>
      <c r="C1426" s="7"/>
      <c r="D1426" s="96"/>
      <c r="E1426" s="9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3"/>
      <c r="B1427" s="124"/>
      <c r="C1427" s="7"/>
      <c r="D1427" s="96"/>
      <c r="E1427" s="9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3"/>
      <c r="B1428" s="124"/>
      <c r="C1428" s="7"/>
      <c r="D1428" s="96"/>
      <c r="E1428" s="9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3"/>
      <c r="B1429" s="124"/>
      <c r="C1429" s="7"/>
      <c r="D1429" s="96"/>
      <c r="E1429" s="9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3"/>
      <c r="B1430" s="124"/>
      <c r="C1430" s="7"/>
      <c r="D1430" s="96"/>
      <c r="E1430" s="9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3"/>
      <c r="B1431" s="124"/>
      <c r="C1431" s="7"/>
      <c r="D1431" s="96"/>
      <c r="E1431" s="9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3"/>
      <c r="B1432" s="124"/>
      <c r="C1432" s="7"/>
      <c r="D1432" s="96"/>
      <c r="E1432" s="9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3"/>
      <c r="B1433" s="124"/>
      <c r="C1433" s="7"/>
      <c r="D1433" s="96"/>
      <c r="E1433" s="9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3"/>
      <c r="B1434" s="124"/>
      <c r="C1434" s="7"/>
      <c r="D1434" s="96"/>
      <c r="E1434" s="9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3"/>
      <c r="B1435" s="124"/>
      <c r="C1435" s="7"/>
      <c r="D1435" s="96"/>
      <c r="E1435" s="9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3"/>
      <c r="B1436" s="124"/>
      <c r="C1436" s="7"/>
      <c r="D1436" s="96"/>
      <c r="E1436" s="9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3"/>
      <c r="B1437" s="124"/>
      <c r="C1437" s="7"/>
      <c r="D1437" s="96"/>
      <c r="E1437" s="9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3"/>
      <c r="B1438" s="124"/>
      <c r="C1438" s="7"/>
      <c r="D1438" s="96"/>
      <c r="E1438" s="9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3"/>
      <c r="B1439" s="124"/>
      <c r="C1439" s="7"/>
      <c r="D1439" s="96"/>
      <c r="E1439" s="9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3"/>
      <c r="B1440" s="124"/>
      <c r="C1440" s="7"/>
      <c r="D1440" s="96"/>
      <c r="E1440" s="9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3"/>
      <c r="B1441" s="124"/>
      <c r="C1441" s="7"/>
      <c r="D1441" s="96"/>
      <c r="E1441" s="9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3"/>
      <c r="B1442" s="124"/>
      <c r="C1442" s="7"/>
      <c r="D1442" s="96"/>
      <c r="E1442" s="9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3"/>
      <c r="B1443" s="124"/>
      <c r="C1443" s="7"/>
      <c r="D1443" s="96"/>
      <c r="E1443" s="9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3"/>
      <c r="B1444" s="124"/>
      <c r="C1444" s="7"/>
      <c r="D1444" s="96"/>
      <c r="E1444" s="9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3"/>
      <c r="B1445" s="124"/>
      <c r="C1445" s="7"/>
      <c r="D1445" s="96"/>
      <c r="E1445" s="9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3"/>
      <c r="B1446" s="124"/>
      <c r="C1446" s="7"/>
      <c r="D1446" s="96"/>
      <c r="E1446" s="9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3"/>
      <c r="B1447" s="124"/>
      <c r="C1447" s="7"/>
      <c r="D1447" s="96"/>
      <c r="E1447" s="9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3"/>
      <c r="B1448" s="124"/>
      <c r="C1448" s="7"/>
      <c r="D1448" s="96"/>
      <c r="E1448" s="9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3"/>
      <c r="B1449" s="124"/>
      <c r="C1449" s="7"/>
      <c r="D1449" s="96"/>
      <c r="E1449" s="9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3"/>
      <c r="B1450" s="124"/>
      <c r="C1450" s="7"/>
      <c r="D1450" s="96"/>
      <c r="E1450" s="9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3"/>
      <c r="B1451" s="124"/>
      <c r="C1451" s="7"/>
      <c r="D1451" s="96"/>
      <c r="E1451" s="9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3"/>
      <c r="B1452" s="124"/>
      <c r="C1452" s="7"/>
      <c r="D1452" s="96"/>
      <c r="E1452" s="9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3"/>
      <c r="B1453" s="124"/>
      <c r="C1453" s="7"/>
      <c r="D1453" s="96"/>
      <c r="E1453" s="9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3"/>
      <c r="B1454" s="124"/>
      <c r="C1454" s="7"/>
      <c r="D1454" s="96"/>
      <c r="E1454" s="9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3"/>
      <c r="B1455" s="124"/>
      <c r="C1455" s="7"/>
      <c r="D1455" s="96"/>
      <c r="E1455" s="9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3"/>
      <c r="B1456" s="124"/>
      <c r="C1456" s="7"/>
      <c r="D1456" s="96"/>
      <c r="E1456" s="9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3"/>
      <c r="B1457" s="124"/>
      <c r="C1457" s="7"/>
      <c r="D1457" s="96"/>
      <c r="E1457" s="9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3"/>
      <c r="B1458" s="124"/>
      <c r="C1458" s="7"/>
      <c r="D1458" s="96"/>
      <c r="E1458" s="9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3"/>
      <c r="B1459" s="124"/>
      <c r="C1459" s="7"/>
      <c r="D1459" s="96"/>
      <c r="E1459" s="9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3"/>
      <c r="B1460" s="124"/>
      <c r="C1460" s="7"/>
      <c r="D1460" s="96"/>
      <c r="E1460" s="9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3"/>
      <c r="B1461" s="124"/>
      <c r="C1461" s="7"/>
      <c r="D1461" s="96"/>
      <c r="E1461" s="9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3"/>
      <c r="B1462" s="124"/>
      <c r="C1462" s="7"/>
      <c r="D1462" s="96"/>
      <c r="E1462" s="9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3"/>
      <c r="B1463" s="124"/>
      <c r="C1463" s="7"/>
      <c r="D1463" s="96"/>
      <c r="E1463" s="9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3"/>
      <c r="B1464" s="124"/>
      <c r="C1464" s="7"/>
      <c r="D1464" s="96"/>
      <c r="E1464" s="9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3"/>
      <c r="B1465" s="124"/>
      <c r="C1465" s="7"/>
      <c r="D1465" s="96"/>
      <c r="E1465" s="9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3"/>
      <c r="B1466" s="124"/>
      <c r="C1466" s="7"/>
      <c r="D1466" s="96"/>
      <c r="E1466" s="9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3"/>
      <c r="B1467" s="124"/>
      <c r="C1467" s="7"/>
      <c r="D1467" s="96"/>
      <c r="E1467" s="9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3"/>
      <c r="B1468" s="124"/>
      <c r="C1468" s="7"/>
      <c r="D1468" s="96"/>
      <c r="E1468" s="9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3"/>
      <c r="B1469" s="124"/>
      <c r="C1469" s="7"/>
      <c r="D1469" s="96"/>
      <c r="E1469" s="9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3"/>
      <c r="B1470" s="124"/>
      <c r="C1470" s="7"/>
      <c r="D1470" s="96"/>
      <c r="E1470" s="9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3"/>
      <c r="B1471" s="124"/>
      <c r="C1471" s="7"/>
      <c r="D1471" s="96"/>
      <c r="E1471" s="9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3"/>
      <c r="B1472" s="124"/>
      <c r="C1472" s="7"/>
      <c r="D1472" s="96"/>
      <c r="E1472" s="9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3"/>
      <c r="B1473" s="124"/>
      <c r="C1473" s="7"/>
      <c r="D1473" s="96"/>
      <c r="E1473" s="9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ht="15" x14ac:dyDescent="0.2">
      <c r="A1474" s="123"/>
      <c r="B1474" s="126"/>
      <c r="C1474" s="82"/>
      <c r="D1474" s="96"/>
      <c r="E1474" s="94"/>
      <c r="F1474" s="84"/>
      <c r="G1474" s="84"/>
      <c r="H1474" s="84"/>
      <c r="I1474" s="84"/>
      <c r="J1474" s="83"/>
      <c r="K1474" s="85"/>
      <c r="L1474" s="86"/>
      <c r="M1474" s="87"/>
      <c r="N1474" s="88"/>
      <c r="O1474" s="88"/>
      <c r="P1474" s="87"/>
      <c r="Q1474" s="84"/>
      <c r="R1474" s="89"/>
      <c r="S1474" s="14"/>
      <c r="T1474" s="90"/>
      <c r="U1474" s="85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3"/>
      <c r="B1475" s="124"/>
      <c r="C1475" s="7"/>
      <c r="D1475" s="96"/>
      <c r="E1475" s="9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3"/>
      <c r="B1476" s="124"/>
      <c r="C1476" s="7"/>
      <c r="D1476" s="96"/>
      <c r="E1476" s="9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3"/>
      <c r="B1477" s="124"/>
      <c r="C1477" s="7"/>
      <c r="D1477" s="96"/>
      <c r="E1477" s="9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3"/>
      <c r="B1478" s="124"/>
      <c r="C1478" s="7"/>
      <c r="D1478" s="96"/>
      <c r="E1478" s="9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3"/>
      <c r="B1479" s="124"/>
      <c r="C1479" s="7"/>
      <c r="D1479" s="96"/>
      <c r="E1479" s="9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3"/>
      <c r="B1480" s="124"/>
      <c r="C1480" s="7"/>
      <c r="D1480" s="96"/>
      <c r="E1480" s="9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3"/>
      <c r="B1481" s="124"/>
      <c r="C1481" s="7"/>
      <c r="D1481" s="96"/>
      <c r="E1481" s="9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3"/>
      <c r="B1482" s="124"/>
      <c r="C1482" s="7"/>
      <c r="D1482" s="96"/>
      <c r="E1482" s="9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3"/>
      <c r="B1483" s="124"/>
      <c r="C1483" s="7"/>
      <c r="D1483" s="96"/>
      <c r="E1483" s="9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3"/>
      <c r="B1484" s="124"/>
      <c r="C1484" s="7"/>
      <c r="D1484" s="96"/>
      <c r="E1484" s="9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3"/>
      <c r="B1485" s="124"/>
      <c r="C1485" s="7"/>
      <c r="D1485" s="96"/>
      <c r="E1485" s="9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3"/>
      <c r="B1486" s="124"/>
      <c r="C1486" s="7"/>
      <c r="D1486" s="96"/>
      <c r="E1486" s="9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3"/>
      <c r="B1487" s="124"/>
      <c r="C1487" s="7"/>
      <c r="D1487" s="96"/>
      <c r="E1487" s="9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3"/>
      <c r="B1488" s="124"/>
      <c r="C1488" s="7"/>
      <c r="D1488" s="96"/>
      <c r="E1488" s="9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3"/>
      <c r="B1489" s="124"/>
      <c r="C1489" s="7"/>
      <c r="D1489" s="96"/>
      <c r="E1489" s="9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3"/>
      <c r="B1490" s="124"/>
      <c r="C1490" s="7"/>
      <c r="D1490" s="96"/>
      <c r="E1490" s="9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3"/>
      <c r="B1491" s="124"/>
      <c r="C1491" s="7"/>
      <c r="D1491" s="96"/>
      <c r="E1491" s="9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3"/>
      <c r="B1492" s="124"/>
      <c r="C1492" s="7"/>
      <c r="D1492" s="96"/>
      <c r="E1492" s="9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3"/>
      <c r="B1493" s="124"/>
      <c r="C1493" s="7"/>
      <c r="D1493" s="96"/>
      <c r="E1493" s="9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3"/>
      <c r="B1494" s="124"/>
      <c r="C1494" s="7"/>
      <c r="D1494" s="96"/>
      <c r="E1494" s="9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3"/>
      <c r="B1495" s="124"/>
      <c r="C1495" s="7"/>
      <c r="D1495" s="96"/>
      <c r="E1495" s="9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3"/>
      <c r="B1496" s="124"/>
      <c r="C1496" s="7"/>
      <c r="D1496" s="96"/>
      <c r="E1496" s="9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3"/>
      <c r="B1497" s="124"/>
      <c r="C1497" s="7"/>
      <c r="D1497" s="96"/>
      <c r="E1497" s="9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3"/>
      <c r="B1498" s="124"/>
      <c r="C1498" s="7"/>
      <c r="D1498" s="96"/>
      <c r="E1498" s="9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3"/>
      <c r="B1499" s="124"/>
      <c r="C1499" s="7"/>
      <c r="D1499" s="96"/>
      <c r="E1499" s="9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3"/>
      <c r="B1500" s="124"/>
      <c r="C1500" s="7"/>
      <c r="D1500" s="96"/>
      <c r="E1500" s="9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3"/>
      <c r="B1501" s="124"/>
      <c r="C1501" s="7"/>
      <c r="D1501" s="96"/>
      <c r="E1501" s="9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3"/>
      <c r="B1502" s="124"/>
      <c r="C1502" s="7"/>
      <c r="D1502" s="96"/>
      <c r="E1502" s="9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3"/>
      <c r="B1503" s="124"/>
      <c r="C1503" s="7"/>
      <c r="D1503" s="96"/>
      <c r="E1503" s="9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3"/>
      <c r="B1504" s="124"/>
      <c r="C1504" s="7"/>
      <c r="D1504" s="96"/>
      <c r="E1504" s="9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3"/>
      <c r="B1505" s="124"/>
      <c r="C1505" s="7"/>
      <c r="D1505" s="96"/>
      <c r="E1505" s="9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3"/>
      <c r="B1506" s="124"/>
      <c r="C1506" s="7"/>
      <c r="D1506" s="96"/>
      <c r="E1506" s="9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3"/>
      <c r="B1507" s="124"/>
      <c r="C1507" s="7"/>
      <c r="D1507" s="96"/>
      <c r="E1507" s="9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3"/>
      <c r="B1508" s="124"/>
      <c r="C1508" s="7"/>
      <c r="D1508" s="96"/>
      <c r="E1508" s="9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3"/>
      <c r="B1509" s="124"/>
      <c r="C1509" s="7"/>
      <c r="D1509" s="96"/>
      <c r="E1509" s="9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3"/>
      <c r="B1510" s="124"/>
      <c r="C1510" s="7"/>
      <c r="D1510" s="96"/>
      <c r="E1510" s="9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3"/>
      <c r="B1511" s="124"/>
      <c r="C1511" s="7"/>
      <c r="D1511" s="96"/>
      <c r="E1511" s="9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3"/>
      <c r="B1512" s="124"/>
      <c r="C1512" s="7"/>
      <c r="D1512" s="96"/>
      <c r="E1512" s="9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3"/>
      <c r="B1513" s="124"/>
      <c r="C1513" s="7"/>
      <c r="D1513" s="96"/>
      <c r="E1513" s="9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3"/>
      <c r="B1514" s="124"/>
      <c r="C1514" s="7"/>
      <c r="D1514" s="96"/>
      <c r="E1514" s="9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3"/>
      <c r="B1515" s="124"/>
      <c r="C1515" s="7"/>
      <c r="D1515" s="96"/>
      <c r="E1515" s="9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3"/>
      <c r="B1516" s="124"/>
      <c r="C1516" s="7"/>
      <c r="D1516" s="96"/>
      <c r="E1516" s="9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3"/>
      <c r="B1517" s="124"/>
      <c r="C1517" s="7"/>
      <c r="D1517" s="96"/>
      <c r="E1517" s="9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3"/>
      <c r="B1518" s="124"/>
      <c r="C1518" s="7"/>
      <c r="D1518" s="96"/>
      <c r="E1518" s="9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3"/>
      <c r="B1519" s="124"/>
      <c r="C1519" s="7"/>
      <c r="D1519" s="96"/>
      <c r="E1519" s="9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3"/>
      <c r="B1520" s="124"/>
      <c r="C1520" s="7"/>
      <c r="D1520" s="96"/>
      <c r="E1520" s="9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3"/>
      <c r="B1521" s="124"/>
      <c r="C1521" s="7"/>
      <c r="D1521" s="96"/>
      <c r="E1521" s="9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3"/>
      <c r="B1522" s="124"/>
      <c r="C1522" s="7"/>
      <c r="D1522" s="96"/>
      <c r="E1522" s="9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3"/>
      <c r="B1523" s="124"/>
      <c r="C1523" s="7"/>
      <c r="D1523" s="96"/>
      <c r="E1523" s="9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3"/>
      <c r="B1524" s="124"/>
      <c r="C1524" s="7"/>
      <c r="D1524" s="96"/>
      <c r="E1524" s="9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3"/>
      <c r="B1525" s="124"/>
      <c r="C1525" s="7"/>
      <c r="D1525" s="96"/>
      <c r="E1525" s="9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3"/>
      <c r="B1526" s="124"/>
      <c r="C1526" s="7"/>
      <c r="D1526" s="96"/>
      <c r="E1526" s="9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3"/>
      <c r="B1527" s="124"/>
      <c r="C1527" s="7"/>
      <c r="D1527" s="96"/>
      <c r="E1527" s="9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3"/>
      <c r="B1528" s="124"/>
      <c r="C1528" s="7"/>
      <c r="D1528" s="96"/>
      <c r="E1528" s="9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3"/>
      <c r="B1529" s="124"/>
      <c r="C1529" s="7"/>
      <c r="D1529" s="96"/>
      <c r="E1529" s="9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3"/>
      <c r="B1530" s="124"/>
      <c r="C1530" s="7"/>
      <c r="D1530" s="96"/>
      <c r="E1530" s="9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3"/>
      <c r="B1531" s="124"/>
      <c r="C1531" s="7"/>
      <c r="D1531" s="96"/>
      <c r="E1531" s="9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3"/>
      <c r="B1532" s="124"/>
      <c r="C1532" s="7"/>
      <c r="D1532" s="96"/>
      <c r="E1532" s="9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3"/>
      <c r="B1533" s="124"/>
      <c r="C1533" s="7"/>
      <c r="D1533" s="96"/>
      <c r="E1533" s="9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3"/>
      <c r="B1534" s="124"/>
      <c r="C1534" s="7"/>
      <c r="D1534" s="96"/>
      <c r="E1534" s="9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3"/>
      <c r="B1535" s="124"/>
      <c r="C1535" s="7"/>
      <c r="D1535" s="96"/>
      <c r="E1535" s="9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3"/>
      <c r="B1536" s="124"/>
      <c r="C1536" s="7"/>
      <c r="D1536" s="96"/>
      <c r="E1536" s="9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3"/>
      <c r="B1537" s="124"/>
      <c r="C1537" s="7"/>
      <c r="D1537" s="96"/>
      <c r="E1537" s="9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3"/>
      <c r="B1538" s="124"/>
      <c r="C1538" s="7"/>
      <c r="D1538" s="96"/>
      <c r="E1538" s="9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3"/>
      <c r="B1539" s="124"/>
      <c r="C1539" s="7"/>
      <c r="D1539" s="96"/>
      <c r="E1539" s="9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3"/>
      <c r="B1540" s="124"/>
      <c r="C1540" s="7"/>
      <c r="D1540" s="96"/>
      <c r="E1540" s="9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3"/>
      <c r="B1541" s="124"/>
      <c r="C1541" s="7"/>
      <c r="D1541" s="96"/>
      <c r="E1541" s="9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3"/>
      <c r="B1542" s="124"/>
      <c r="C1542" s="7"/>
      <c r="D1542" s="96"/>
      <c r="E1542" s="9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3"/>
      <c r="B1543" s="124"/>
      <c r="C1543" s="7"/>
      <c r="D1543" s="96"/>
      <c r="E1543" s="9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3"/>
      <c r="B1544" s="124"/>
      <c r="C1544" s="7"/>
      <c r="D1544" s="96"/>
      <c r="E1544" s="9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3"/>
      <c r="B1545" s="124"/>
      <c r="C1545" s="7"/>
      <c r="D1545" s="96"/>
      <c r="E1545" s="9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3"/>
      <c r="B1546" s="124"/>
      <c r="C1546" s="7"/>
      <c r="D1546" s="96"/>
      <c r="E1546" s="9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3"/>
      <c r="B1547" s="124"/>
      <c r="C1547" s="7"/>
      <c r="D1547" s="96"/>
      <c r="E1547" s="9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3"/>
      <c r="B1548" s="124"/>
      <c r="C1548" s="7"/>
      <c r="D1548" s="96"/>
      <c r="E1548" s="9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3"/>
      <c r="B1549" s="124"/>
      <c r="C1549" s="7"/>
      <c r="D1549" s="96"/>
      <c r="E1549" s="9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3"/>
      <c r="B1550" s="124"/>
      <c r="C1550" s="7"/>
      <c r="D1550" s="96"/>
      <c r="E1550" s="9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3"/>
      <c r="B1551" s="124"/>
      <c r="C1551" s="7"/>
      <c r="D1551" s="96"/>
      <c r="E1551" s="9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3"/>
      <c r="B1552" s="124"/>
      <c r="C1552" s="7"/>
      <c r="D1552" s="96"/>
      <c r="E1552" s="9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3"/>
      <c r="B1553" s="124"/>
      <c r="C1553" s="7"/>
      <c r="D1553" s="96"/>
      <c r="E1553" s="9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3"/>
      <c r="B1554" s="124"/>
      <c r="C1554" s="7"/>
      <c r="D1554" s="96"/>
      <c r="E1554" s="9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3"/>
      <c r="B1555" s="124"/>
      <c r="C1555" s="7"/>
      <c r="D1555" s="96"/>
      <c r="E1555" s="9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3"/>
      <c r="B1556" s="124"/>
      <c r="C1556" s="7"/>
      <c r="D1556" s="96"/>
      <c r="E1556" s="9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3"/>
      <c r="B1557" s="124"/>
      <c r="C1557" s="7"/>
      <c r="D1557" s="96"/>
      <c r="E1557" s="9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3"/>
      <c r="B1558" s="124"/>
      <c r="C1558" s="7"/>
      <c r="D1558" s="96"/>
      <c r="E1558" s="9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3"/>
      <c r="B1559" s="124"/>
      <c r="C1559" s="7"/>
      <c r="D1559" s="96"/>
      <c r="E1559" s="9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3"/>
      <c r="B1560" s="124"/>
      <c r="C1560" s="7"/>
      <c r="D1560" s="96"/>
      <c r="E1560" s="9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3"/>
      <c r="B1561" s="124"/>
      <c r="C1561" s="7"/>
      <c r="D1561" s="96"/>
      <c r="E1561" s="9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3"/>
      <c r="B1562" s="124"/>
      <c r="C1562" s="7"/>
      <c r="D1562" s="96"/>
      <c r="E1562" s="9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3"/>
      <c r="B1563" s="124"/>
      <c r="C1563" s="7"/>
      <c r="D1563" s="96"/>
      <c r="E1563" s="9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3"/>
      <c r="B1564" s="124"/>
      <c r="C1564" s="7"/>
      <c r="D1564" s="96"/>
      <c r="E1564" s="9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3"/>
      <c r="B1565" s="124"/>
      <c r="C1565" s="7"/>
      <c r="D1565" s="96"/>
      <c r="E1565" s="9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3"/>
      <c r="B1566" s="124"/>
      <c r="C1566" s="7"/>
      <c r="D1566" s="96"/>
      <c r="E1566" s="9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3"/>
      <c r="B1567" s="124"/>
      <c r="C1567" s="7"/>
      <c r="D1567" s="96"/>
      <c r="E1567" s="9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3"/>
      <c r="B1568" s="124"/>
      <c r="C1568" s="7"/>
      <c r="D1568" s="96"/>
      <c r="E1568" s="9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3"/>
      <c r="B1569" s="124"/>
      <c r="C1569" s="7"/>
      <c r="D1569" s="96"/>
      <c r="E1569" s="9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3"/>
      <c r="B1570" s="124"/>
      <c r="C1570" s="7"/>
      <c r="D1570" s="96"/>
      <c r="E1570" s="9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3"/>
      <c r="B1571" s="124"/>
      <c r="C1571" s="7"/>
      <c r="D1571" s="96"/>
      <c r="E1571" s="9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3"/>
      <c r="B1572" s="124"/>
      <c r="C1572" s="7"/>
      <c r="D1572" s="96"/>
      <c r="E1572" s="9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3"/>
      <c r="B1573" s="124"/>
      <c r="C1573" s="7"/>
      <c r="D1573" s="96"/>
      <c r="E1573" s="9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3"/>
      <c r="B1574" s="124"/>
      <c r="C1574" s="7"/>
      <c r="D1574" s="96"/>
      <c r="E1574" s="9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3"/>
      <c r="B1575" s="124"/>
      <c r="C1575" s="7"/>
      <c r="D1575" s="96"/>
      <c r="E1575" s="9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3"/>
      <c r="B1576" s="124"/>
      <c r="C1576" s="7"/>
      <c r="D1576" s="96"/>
      <c r="E1576" s="9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3"/>
      <c r="B1577" s="124"/>
      <c r="C1577" s="7"/>
      <c r="D1577" s="96"/>
      <c r="E1577" s="9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3"/>
      <c r="B1578" s="124"/>
      <c r="C1578" s="7"/>
      <c r="D1578" s="96"/>
      <c r="E1578" s="9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3"/>
      <c r="B1579" s="124"/>
      <c r="C1579" s="7"/>
      <c r="D1579" s="96"/>
      <c r="E1579" s="9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3"/>
      <c r="B1580" s="124"/>
      <c r="C1580" s="7"/>
      <c r="D1580" s="96"/>
      <c r="E1580" s="9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3"/>
      <c r="B1581" s="124"/>
      <c r="C1581" s="7"/>
      <c r="D1581" s="96"/>
      <c r="E1581" s="9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3"/>
      <c r="B1582" s="124"/>
      <c r="C1582" s="7"/>
      <c r="D1582" s="96"/>
      <c r="E1582" s="9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3"/>
      <c r="B1583" s="124"/>
      <c r="C1583" s="7"/>
      <c r="D1583" s="96"/>
      <c r="E1583" s="9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3"/>
      <c r="B1584" s="124"/>
      <c r="C1584" s="7"/>
      <c r="D1584" s="96"/>
      <c r="E1584" s="9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3"/>
      <c r="B1585" s="124"/>
      <c r="C1585" s="7"/>
      <c r="D1585" s="96"/>
      <c r="E1585" s="9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3"/>
      <c r="B1586" s="124"/>
      <c r="C1586" s="7"/>
      <c r="D1586" s="96"/>
      <c r="E1586" s="9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3"/>
      <c r="B1587" s="124"/>
      <c r="C1587" s="7"/>
      <c r="D1587" s="96"/>
      <c r="E1587" s="9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3"/>
      <c r="B1588" s="124"/>
      <c r="C1588" s="7"/>
      <c r="D1588" s="96"/>
      <c r="E1588" s="9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3"/>
      <c r="B1589" s="124"/>
      <c r="C1589" s="7"/>
      <c r="D1589" s="96"/>
      <c r="E1589" s="9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3"/>
      <c r="B1590" s="124"/>
      <c r="C1590" s="7"/>
      <c r="D1590" s="96"/>
      <c r="E1590" s="9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3"/>
      <c r="B1591" s="124"/>
      <c r="C1591" s="7"/>
      <c r="D1591" s="96"/>
      <c r="E1591" s="9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3"/>
      <c r="B1592" s="124"/>
      <c r="C1592" s="7"/>
      <c r="D1592" s="96"/>
      <c r="E1592" s="9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3"/>
      <c r="B1593" s="124"/>
      <c r="C1593" s="7"/>
      <c r="D1593" s="96"/>
      <c r="E1593" s="9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3"/>
      <c r="B1594" s="124"/>
      <c r="C1594" s="7"/>
      <c r="D1594" s="96"/>
      <c r="E1594" s="9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3"/>
      <c r="B1595" s="124"/>
      <c r="C1595" s="7"/>
      <c r="D1595" s="96"/>
      <c r="E1595" s="9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3"/>
      <c r="B1596" s="124"/>
      <c r="C1596" s="7"/>
      <c r="D1596" s="96"/>
      <c r="E1596" s="9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3"/>
      <c r="B1597" s="124"/>
      <c r="C1597" s="7"/>
      <c r="D1597" s="96"/>
      <c r="E1597" s="9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3"/>
      <c r="B1598" s="124"/>
      <c r="C1598" s="7"/>
      <c r="D1598" s="96"/>
      <c r="E1598" s="9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3"/>
      <c r="B1599" s="124"/>
      <c r="C1599" s="7"/>
      <c r="D1599" s="96"/>
      <c r="E1599" s="9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3"/>
      <c r="B1600" s="124"/>
      <c r="C1600" s="7"/>
      <c r="D1600" s="96"/>
      <c r="E1600" s="9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3"/>
      <c r="B1601" s="124"/>
      <c r="C1601" s="7"/>
      <c r="D1601" s="96"/>
      <c r="E1601" s="9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3"/>
      <c r="B1602" s="124"/>
      <c r="C1602" s="7"/>
      <c r="D1602" s="96"/>
      <c r="E1602" s="9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3"/>
      <c r="B1603" s="124"/>
      <c r="C1603" s="7"/>
      <c r="D1603" s="96"/>
      <c r="E1603" s="9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3"/>
      <c r="B1604" s="124"/>
      <c r="C1604" s="7"/>
      <c r="D1604" s="96"/>
      <c r="E1604" s="9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3"/>
      <c r="B1605" s="124"/>
      <c r="C1605" s="7"/>
      <c r="D1605" s="96"/>
      <c r="E1605" s="9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3"/>
      <c r="B1606" s="124"/>
      <c r="C1606" s="7"/>
      <c r="D1606" s="96"/>
      <c r="E1606" s="9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3"/>
      <c r="B1607" s="124"/>
      <c r="C1607" s="7"/>
      <c r="D1607" s="96"/>
      <c r="E1607" s="9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3"/>
      <c r="B1608" s="124"/>
      <c r="C1608" s="7"/>
      <c r="D1608" s="96"/>
      <c r="E1608" s="9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3"/>
      <c r="B1609" s="124"/>
      <c r="C1609" s="7"/>
      <c r="D1609" s="96"/>
      <c r="E1609" s="9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3"/>
      <c r="B1610" s="124"/>
      <c r="C1610" s="7"/>
      <c r="D1610" s="96"/>
      <c r="E1610" s="9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3"/>
      <c r="B1611" s="124"/>
      <c r="C1611" s="7"/>
      <c r="D1611" s="96"/>
      <c r="E1611" s="9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3"/>
      <c r="B1612" s="124"/>
      <c r="C1612" s="7"/>
      <c r="D1612" s="96"/>
      <c r="E1612" s="9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3"/>
      <c r="B1613" s="124"/>
      <c r="C1613" s="7"/>
      <c r="D1613" s="96"/>
      <c r="E1613" s="9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3"/>
      <c r="B1614" s="124"/>
      <c r="C1614" s="7"/>
      <c r="D1614" s="96"/>
      <c r="E1614" s="9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3"/>
      <c r="B1615" s="124"/>
      <c r="C1615" s="7"/>
      <c r="D1615" s="96"/>
      <c r="E1615" s="9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3"/>
      <c r="B1616" s="124"/>
      <c r="C1616" s="7"/>
      <c r="D1616" s="96"/>
      <c r="E1616" s="9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3"/>
      <c r="B1617" s="124"/>
      <c r="C1617" s="7"/>
      <c r="D1617" s="96"/>
      <c r="E1617" s="9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3"/>
      <c r="B1618" s="124"/>
      <c r="C1618" s="7"/>
      <c r="D1618" s="96"/>
      <c r="E1618" s="9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3"/>
      <c r="B1619" s="124"/>
      <c r="C1619" s="7"/>
      <c r="D1619" s="96"/>
      <c r="E1619" s="9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3"/>
      <c r="B1620" s="124"/>
      <c r="C1620" s="7"/>
      <c r="D1620" s="96"/>
      <c r="E1620" s="9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3"/>
      <c r="B1621" s="124"/>
      <c r="C1621" s="7"/>
      <c r="D1621" s="96"/>
      <c r="E1621" s="9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3"/>
      <c r="B1622" s="124"/>
      <c r="C1622" s="7"/>
      <c r="D1622" s="96"/>
      <c r="E1622" s="9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3"/>
      <c r="B1623" s="124"/>
      <c r="C1623" s="7"/>
      <c r="D1623" s="96"/>
      <c r="E1623" s="9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3"/>
      <c r="B1624" s="124"/>
      <c r="C1624" s="7"/>
      <c r="D1624" s="96"/>
      <c r="E1624" s="9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3"/>
      <c r="B1625" s="124"/>
      <c r="C1625" s="7"/>
      <c r="D1625" s="96"/>
      <c r="E1625" s="9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3"/>
      <c r="B1626" s="124"/>
      <c r="C1626" s="7"/>
      <c r="D1626" s="96"/>
      <c r="E1626" s="9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3"/>
      <c r="B1627" s="124"/>
      <c r="C1627" s="7"/>
      <c r="D1627" s="96"/>
      <c r="E1627" s="9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3"/>
      <c r="B1628" s="124"/>
      <c r="C1628" s="7"/>
      <c r="D1628" s="96"/>
      <c r="E1628" s="9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3"/>
      <c r="B1629" s="124"/>
      <c r="C1629" s="7"/>
      <c r="D1629" s="96"/>
      <c r="E1629" s="9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3"/>
      <c r="B1630" s="124"/>
      <c r="C1630" s="7"/>
      <c r="D1630" s="96"/>
      <c r="E1630" s="9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3"/>
      <c r="B1631" s="124"/>
      <c r="C1631" s="7"/>
      <c r="D1631" s="96"/>
      <c r="E1631" s="9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3"/>
      <c r="B1632" s="124"/>
      <c r="C1632" s="7"/>
      <c r="D1632" s="96"/>
      <c r="E1632" s="9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3"/>
      <c r="B1633" s="124"/>
      <c r="C1633" s="7"/>
      <c r="D1633" s="96"/>
      <c r="E1633" s="9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3"/>
      <c r="B1634" s="124"/>
      <c r="C1634" s="7"/>
      <c r="D1634" s="96"/>
      <c r="E1634" s="9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3"/>
      <c r="B1635" s="124"/>
      <c r="C1635" s="7"/>
      <c r="D1635" s="96"/>
      <c r="E1635" s="9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3"/>
      <c r="B1636" s="124"/>
      <c r="C1636" s="7"/>
      <c r="D1636" s="96"/>
      <c r="E1636" s="9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3"/>
      <c r="B1637" s="124"/>
      <c r="C1637" s="7"/>
      <c r="D1637" s="96"/>
      <c r="E1637" s="9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3"/>
      <c r="B1638" s="124"/>
      <c r="C1638" s="7"/>
      <c r="D1638" s="96"/>
      <c r="E1638" s="9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3"/>
      <c r="B1639" s="124"/>
      <c r="C1639" s="7"/>
      <c r="D1639" s="96"/>
      <c r="E1639" s="9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3"/>
      <c r="B1640" s="124"/>
      <c r="C1640" s="7"/>
      <c r="D1640" s="96"/>
      <c r="E1640" s="9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3"/>
      <c r="B1641" s="124"/>
      <c r="C1641" s="7"/>
      <c r="D1641" s="96"/>
      <c r="E1641" s="9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3"/>
      <c r="B1642" s="124"/>
      <c r="C1642" s="7"/>
      <c r="D1642" s="96"/>
      <c r="E1642" s="9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3"/>
      <c r="B1643" s="124"/>
      <c r="C1643" s="7"/>
      <c r="D1643" s="96"/>
      <c r="E1643" s="9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3"/>
      <c r="B1644" s="124"/>
      <c r="C1644" s="7"/>
      <c r="D1644" s="96"/>
      <c r="E1644" s="9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3"/>
      <c r="B1645" s="124"/>
      <c r="C1645" s="7"/>
      <c r="D1645" s="96"/>
      <c r="E1645" s="9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3"/>
      <c r="B1646" s="124"/>
      <c r="C1646" s="7"/>
      <c r="D1646" s="96"/>
      <c r="E1646" s="9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3"/>
      <c r="B1647" s="124"/>
      <c r="C1647" s="7"/>
      <c r="D1647" s="96"/>
      <c r="E1647" s="9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3"/>
      <c r="B1648" s="124"/>
      <c r="C1648" s="7"/>
      <c r="D1648" s="96"/>
      <c r="E1648" s="9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3"/>
      <c r="B1649" s="124"/>
      <c r="C1649" s="7"/>
      <c r="D1649" s="96"/>
      <c r="E1649" s="9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3"/>
      <c r="B1650" s="124"/>
      <c r="C1650" s="7"/>
      <c r="D1650" s="96"/>
      <c r="E1650" s="9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3"/>
      <c r="B1651" s="124"/>
      <c r="C1651" s="7"/>
      <c r="D1651" s="96"/>
      <c r="E1651" s="9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3"/>
      <c r="B1652" s="124"/>
      <c r="C1652" s="7"/>
      <c r="D1652" s="96"/>
      <c r="E1652" s="9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3"/>
      <c r="B1653" s="124"/>
      <c r="C1653" s="7"/>
      <c r="D1653" s="96"/>
      <c r="E1653" s="9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3"/>
      <c r="B1654" s="124"/>
      <c r="C1654" s="7"/>
      <c r="D1654" s="96"/>
      <c r="E1654" s="9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3"/>
      <c r="B1655" s="124"/>
      <c r="C1655" s="7"/>
      <c r="D1655" s="96"/>
      <c r="E1655" s="9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3"/>
      <c r="B1656" s="126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7"/>
      <c r="Q1656" s="84"/>
      <c r="R1656" s="89"/>
      <c r="S1656" s="14"/>
      <c r="T1656" s="90"/>
      <c r="U1656" s="85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3"/>
      <c r="B1657" s="124"/>
      <c r="C1657" s="7"/>
      <c r="D1657" s="96"/>
      <c r="E1657" s="9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3"/>
      <c r="B1658" s="124"/>
      <c r="C1658" s="7"/>
      <c r="D1658" s="96"/>
      <c r="E1658" s="9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3"/>
      <c r="B1659" s="124"/>
      <c r="C1659" s="7"/>
      <c r="D1659" s="96"/>
      <c r="E1659" s="9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3"/>
      <c r="B1660" s="124"/>
      <c r="C1660" s="7"/>
      <c r="D1660" s="96"/>
      <c r="E1660" s="9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3"/>
      <c r="B1661" s="124"/>
      <c r="C1661" s="7"/>
      <c r="D1661" s="96"/>
      <c r="E1661" s="9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3"/>
      <c r="B1662" s="124"/>
      <c r="C1662" s="7"/>
      <c r="D1662" s="96"/>
      <c r="E1662" s="9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3"/>
      <c r="B1663" s="124"/>
      <c r="C1663" s="7"/>
      <c r="D1663" s="96"/>
      <c r="E1663" s="9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3"/>
      <c r="B1664" s="124"/>
      <c r="C1664" s="7"/>
      <c r="D1664" s="96"/>
      <c r="E1664" s="9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3"/>
      <c r="B1665" s="124"/>
      <c r="C1665" s="7"/>
      <c r="D1665" s="96"/>
      <c r="E1665" s="9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3"/>
      <c r="B1666" s="124"/>
      <c r="C1666" s="7"/>
      <c r="D1666" s="96"/>
      <c r="E1666" s="9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3"/>
      <c r="B1667" s="124"/>
      <c r="C1667" s="7"/>
      <c r="D1667" s="96"/>
      <c r="E1667" s="9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3"/>
      <c r="B1668" s="124"/>
      <c r="C1668" s="7"/>
      <c r="D1668" s="96"/>
      <c r="E1668" s="9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3"/>
      <c r="B1669" s="124"/>
      <c r="C1669" s="7"/>
      <c r="D1669" s="96"/>
      <c r="E1669" s="9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3"/>
      <c r="B1670" s="124"/>
      <c r="C1670" s="7"/>
      <c r="D1670" s="96"/>
      <c r="E1670" s="9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3"/>
      <c r="B1671" s="124"/>
      <c r="C1671" s="7"/>
      <c r="D1671" s="96"/>
      <c r="E1671" s="9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3"/>
      <c r="B1672" s="124"/>
      <c r="C1672" s="7"/>
      <c r="D1672" s="96"/>
      <c r="E1672" s="9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3"/>
      <c r="B1673" s="124"/>
      <c r="C1673" s="7"/>
      <c r="D1673" s="96"/>
      <c r="E1673" s="9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3"/>
      <c r="B1674" s="124"/>
      <c r="C1674" s="7"/>
      <c r="D1674" s="96"/>
      <c r="E1674" s="9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3"/>
      <c r="B1675" s="124"/>
      <c r="C1675" s="7"/>
      <c r="D1675" s="96"/>
      <c r="E1675" s="9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3"/>
      <c r="B1676" s="124"/>
      <c r="C1676" s="7"/>
      <c r="D1676" s="96"/>
      <c r="E1676" s="9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3"/>
      <c r="B1677" s="124"/>
      <c r="C1677" s="7"/>
      <c r="D1677" s="96"/>
      <c r="E1677" s="9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3"/>
      <c r="B1678" s="124"/>
      <c r="C1678" s="7"/>
      <c r="D1678" s="96"/>
      <c r="E1678" s="9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3"/>
      <c r="B1679" s="124"/>
      <c r="C1679" s="7"/>
      <c r="D1679" s="96"/>
      <c r="E1679" s="9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3"/>
      <c r="B1680" s="124"/>
      <c r="C1680" s="7"/>
      <c r="D1680" s="96"/>
      <c r="E1680" s="9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3"/>
      <c r="B1681" s="124"/>
      <c r="C1681" s="7"/>
      <c r="D1681" s="96"/>
      <c r="E1681" s="9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3"/>
      <c r="B1682" s="124"/>
      <c r="C1682" s="7"/>
      <c r="D1682" s="96"/>
      <c r="E1682" s="9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3"/>
      <c r="B1683" s="124"/>
      <c r="C1683" s="7"/>
      <c r="D1683" s="96"/>
      <c r="E1683" s="9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3"/>
      <c r="B1684" s="124"/>
      <c r="C1684" s="7"/>
      <c r="D1684" s="96"/>
      <c r="E1684" s="9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3"/>
      <c r="B1685" s="124"/>
      <c r="C1685" s="7"/>
      <c r="D1685" s="96"/>
      <c r="E1685" s="9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3"/>
      <c r="B1686" s="124"/>
      <c r="C1686" s="7"/>
      <c r="D1686" s="96"/>
      <c r="E1686" s="9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3"/>
      <c r="B1687" s="124"/>
      <c r="C1687" s="7"/>
      <c r="D1687" s="96"/>
      <c r="E1687" s="9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3"/>
      <c r="B1688" s="124"/>
      <c r="C1688" s="7"/>
      <c r="D1688" s="96"/>
      <c r="E1688" s="9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3"/>
      <c r="B1689" s="124"/>
      <c r="C1689" s="7"/>
      <c r="D1689" s="96"/>
      <c r="E1689" s="9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3"/>
      <c r="B1690" s="124"/>
      <c r="C1690" s="7"/>
      <c r="D1690" s="96"/>
      <c r="E1690" s="9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3"/>
      <c r="B1691" s="124"/>
      <c r="C1691" s="7"/>
      <c r="D1691" s="96"/>
      <c r="E1691" s="9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3"/>
      <c r="B1692" s="124"/>
      <c r="C1692" s="7"/>
      <c r="D1692" s="96"/>
      <c r="E1692" s="9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3"/>
      <c r="B1693" s="124"/>
      <c r="C1693" s="7"/>
      <c r="D1693" s="96"/>
      <c r="E1693" s="9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3"/>
      <c r="B1694" s="124"/>
      <c r="C1694" s="7"/>
      <c r="D1694" s="96"/>
      <c r="E1694" s="9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3"/>
      <c r="B1695" s="124"/>
      <c r="C1695" s="7"/>
      <c r="D1695" s="96"/>
      <c r="E1695" s="9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3"/>
      <c r="B1696" s="124"/>
      <c r="C1696" s="7"/>
      <c r="D1696" s="96"/>
      <c r="E1696" s="9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3"/>
      <c r="B1697" s="124"/>
      <c r="C1697" s="7"/>
      <c r="D1697" s="96"/>
      <c r="E1697" s="9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3"/>
      <c r="B1698" s="124"/>
      <c r="C1698" s="7"/>
      <c r="D1698" s="96"/>
      <c r="E1698" s="9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3"/>
      <c r="B1699" s="124"/>
      <c r="C1699" s="7"/>
      <c r="D1699" s="96"/>
      <c r="E1699" s="9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3"/>
      <c r="B1700" s="124"/>
      <c r="C1700" s="7"/>
      <c r="D1700" s="96"/>
      <c r="E1700" s="9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3"/>
      <c r="B1701" s="124"/>
      <c r="C1701" s="7"/>
      <c r="D1701" s="96"/>
      <c r="E1701" s="9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3"/>
      <c r="B1702" s="124"/>
      <c r="C1702" s="7"/>
      <c r="D1702" s="96"/>
      <c r="E1702" s="9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3"/>
      <c r="B1703" s="124"/>
      <c r="C1703" s="7"/>
      <c r="D1703" s="96"/>
      <c r="E1703" s="9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3"/>
      <c r="B1704" s="124"/>
      <c r="C1704" s="7"/>
      <c r="D1704" s="96"/>
      <c r="E1704" s="9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3"/>
      <c r="B1705" s="124"/>
      <c r="C1705" s="7"/>
      <c r="D1705" s="96"/>
      <c r="E1705" s="9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3"/>
      <c r="B1706" s="124"/>
      <c r="C1706" s="7"/>
      <c r="D1706" s="96"/>
      <c r="E1706" s="9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3"/>
      <c r="B1707" s="124"/>
      <c r="C1707" s="7"/>
      <c r="D1707" s="96"/>
      <c r="E1707" s="9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3"/>
      <c r="B1708" s="124"/>
      <c r="C1708" s="7"/>
      <c r="D1708" s="96"/>
      <c r="E1708" s="9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3"/>
      <c r="B1709" s="124"/>
      <c r="C1709" s="7"/>
      <c r="D1709" s="96"/>
      <c r="E1709" s="9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3"/>
      <c r="B1710" s="124"/>
      <c r="C1710" s="7"/>
      <c r="D1710" s="96"/>
      <c r="E1710" s="9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3"/>
      <c r="B1711" s="124"/>
      <c r="C1711" s="7"/>
      <c r="D1711" s="96"/>
      <c r="E1711" s="9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3"/>
      <c r="B1712" s="124"/>
      <c r="C1712" s="7"/>
      <c r="D1712" s="96"/>
      <c r="E1712" s="9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3"/>
      <c r="B1713" s="124"/>
      <c r="C1713" s="7"/>
      <c r="D1713" s="96"/>
      <c r="E1713" s="9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3"/>
      <c r="B1714" s="124"/>
      <c r="C1714" s="7"/>
      <c r="D1714" s="96"/>
      <c r="E1714" s="9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3"/>
      <c r="B1715" s="124"/>
      <c r="C1715" s="7"/>
      <c r="D1715" s="96"/>
      <c r="E1715" s="9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3"/>
      <c r="B1716" s="124"/>
      <c r="C1716" s="7"/>
      <c r="D1716" s="96"/>
      <c r="E1716" s="9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3"/>
      <c r="B1717" s="124"/>
      <c r="C1717" s="7"/>
      <c r="D1717" s="96"/>
      <c r="E1717" s="9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3"/>
      <c r="B1718" s="124"/>
      <c r="C1718" s="7"/>
      <c r="D1718" s="96"/>
      <c r="E1718" s="9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3"/>
      <c r="B1719" s="124"/>
      <c r="C1719" s="7"/>
      <c r="D1719" s="96"/>
      <c r="E1719" s="9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3"/>
      <c r="B1720" s="124"/>
      <c r="C1720" s="7"/>
      <c r="D1720" s="96"/>
      <c r="E1720" s="9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3"/>
      <c r="B1721" s="124"/>
      <c r="C1721" s="7"/>
      <c r="D1721" s="96"/>
      <c r="E1721" s="9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3"/>
      <c r="B1722" s="124"/>
      <c r="C1722" s="7"/>
      <c r="D1722" s="96"/>
      <c r="E1722" s="9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3"/>
      <c r="B1723" s="124"/>
      <c r="C1723" s="7"/>
      <c r="D1723" s="96"/>
      <c r="E1723" s="9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3"/>
      <c r="B1724" s="124"/>
      <c r="C1724" s="7"/>
      <c r="D1724" s="96"/>
      <c r="E1724" s="9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3"/>
      <c r="B1725" s="124"/>
      <c r="C1725" s="7"/>
      <c r="D1725" s="96"/>
      <c r="E1725" s="9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3"/>
      <c r="B1726" s="124"/>
      <c r="C1726" s="7"/>
      <c r="D1726" s="96"/>
      <c r="E1726" s="9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3"/>
      <c r="B1727" s="124"/>
      <c r="C1727" s="7"/>
      <c r="D1727" s="96"/>
      <c r="E1727" s="9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3"/>
      <c r="B1728" s="124"/>
      <c r="C1728" s="7"/>
      <c r="D1728" s="96"/>
      <c r="E1728" s="9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3"/>
      <c r="B1729" s="124"/>
      <c r="C1729" s="7"/>
      <c r="D1729" s="96"/>
      <c r="E1729" s="9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3"/>
      <c r="B1730" s="124"/>
      <c r="C1730" s="7"/>
      <c r="D1730" s="96"/>
      <c r="E1730" s="9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3"/>
      <c r="B1731" s="124"/>
      <c r="C1731" s="7"/>
      <c r="D1731" s="96"/>
      <c r="E1731" s="9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3"/>
      <c r="B1732" s="124"/>
      <c r="C1732" s="7"/>
      <c r="D1732" s="96"/>
      <c r="E1732" s="9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3"/>
      <c r="B1733" s="124"/>
      <c r="C1733" s="7"/>
      <c r="D1733" s="96"/>
      <c r="E1733" s="9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3"/>
      <c r="B1734" s="124"/>
      <c r="C1734" s="7"/>
      <c r="D1734" s="96"/>
      <c r="E1734" s="9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3"/>
      <c r="B1735" s="124"/>
      <c r="C1735" s="7"/>
      <c r="D1735" s="96"/>
      <c r="E1735" s="9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3"/>
      <c r="B1736" s="124"/>
      <c r="C1736" s="7"/>
      <c r="D1736" s="96"/>
      <c r="E1736" s="9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3"/>
      <c r="B1737" s="124"/>
      <c r="C1737" s="7"/>
      <c r="D1737" s="96"/>
      <c r="E1737" s="9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3"/>
      <c r="B1738" s="124"/>
      <c r="C1738" s="7"/>
      <c r="D1738" s="96"/>
      <c r="E1738" s="9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3"/>
      <c r="B1739" s="124"/>
      <c r="C1739" s="7"/>
      <c r="D1739" s="96"/>
      <c r="E1739" s="9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3"/>
      <c r="B1740" s="124"/>
      <c r="C1740" s="7"/>
      <c r="D1740" s="96"/>
      <c r="E1740" s="9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3"/>
      <c r="B1741" s="124"/>
      <c r="C1741" s="7"/>
      <c r="D1741" s="96"/>
      <c r="E1741" s="9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3"/>
      <c r="B1742" s="124"/>
      <c r="C1742" s="7"/>
      <c r="D1742" s="96"/>
      <c r="E1742" s="9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3"/>
      <c r="B1743" s="124"/>
      <c r="C1743" s="7"/>
      <c r="D1743" s="96"/>
      <c r="E1743" s="9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3"/>
      <c r="B1744" s="124"/>
      <c r="C1744" s="7"/>
      <c r="D1744" s="96"/>
      <c r="E1744" s="9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3"/>
      <c r="B1745" s="124"/>
      <c r="C1745" s="7"/>
      <c r="D1745" s="96"/>
      <c r="E1745" s="9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3"/>
      <c r="B1746" s="124"/>
      <c r="C1746" s="7"/>
      <c r="D1746" s="96"/>
      <c r="E1746" s="9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3"/>
      <c r="B1747" s="124"/>
      <c r="C1747" s="7"/>
      <c r="D1747" s="96"/>
      <c r="E1747" s="9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3"/>
      <c r="B1748" s="124"/>
      <c r="C1748" s="7"/>
      <c r="D1748" s="96"/>
      <c r="E1748" s="9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3"/>
      <c r="B1749" s="124"/>
      <c r="C1749" s="7"/>
      <c r="D1749" s="96"/>
      <c r="E1749" s="9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3"/>
      <c r="B1750" s="124"/>
      <c r="C1750" s="7"/>
      <c r="D1750" s="96"/>
      <c r="E1750" s="9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3"/>
      <c r="B1751" s="124"/>
      <c r="C1751" s="7"/>
      <c r="D1751" s="96"/>
      <c r="E1751" s="9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3"/>
      <c r="B1752" s="124"/>
      <c r="C1752" s="7"/>
      <c r="D1752" s="96"/>
      <c r="E1752" s="9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3"/>
      <c r="B1753" s="124"/>
      <c r="C1753" s="7"/>
      <c r="D1753" s="96"/>
      <c r="E1753" s="9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3"/>
      <c r="B1754" s="124"/>
      <c r="C1754" s="7"/>
      <c r="D1754" s="96"/>
      <c r="E1754" s="9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3"/>
      <c r="B1755" s="124"/>
      <c r="C1755" s="7"/>
      <c r="D1755" s="96"/>
      <c r="E1755" s="9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3"/>
      <c r="B1756" s="124"/>
      <c r="C1756" s="7"/>
      <c r="D1756" s="96"/>
      <c r="E1756" s="9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3"/>
      <c r="B1757" s="124"/>
      <c r="C1757" s="7"/>
      <c r="D1757" s="96"/>
      <c r="E1757" s="9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3"/>
      <c r="B1758" s="124"/>
      <c r="C1758" s="7"/>
      <c r="D1758" s="96"/>
      <c r="E1758" s="9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3"/>
      <c r="B1759" s="124"/>
      <c r="C1759" s="7"/>
      <c r="D1759" s="96"/>
      <c r="E1759" s="9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3"/>
      <c r="B1760" s="124"/>
      <c r="C1760" s="7"/>
      <c r="D1760" s="96"/>
      <c r="E1760" s="9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3"/>
      <c r="B1761" s="124"/>
      <c r="C1761" s="7"/>
      <c r="D1761" s="96"/>
      <c r="E1761" s="9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3"/>
      <c r="B1762" s="124"/>
      <c r="C1762" s="7"/>
      <c r="D1762" s="96"/>
      <c r="E1762" s="9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3"/>
      <c r="B1763" s="124"/>
      <c r="C1763" s="7"/>
      <c r="D1763" s="96"/>
      <c r="E1763" s="9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3"/>
      <c r="B1764" s="124"/>
      <c r="C1764" s="7"/>
      <c r="D1764" s="96"/>
      <c r="E1764" s="9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3"/>
      <c r="B1765" s="124"/>
      <c r="C1765" s="7"/>
      <c r="D1765" s="96"/>
      <c r="E1765" s="9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3"/>
      <c r="B1766" s="124"/>
      <c r="C1766" s="7"/>
      <c r="D1766" s="96"/>
      <c r="E1766" s="9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3"/>
      <c r="B1767" s="124"/>
      <c r="C1767" s="7"/>
      <c r="D1767" s="96"/>
      <c r="E1767" s="9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3"/>
      <c r="B1768" s="124"/>
      <c r="C1768" s="7"/>
      <c r="D1768" s="96"/>
      <c r="E1768" s="9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3"/>
      <c r="B1769" s="124"/>
      <c r="C1769" s="7"/>
      <c r="D1769" s="96"/>
      <c r="E1769" s="9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3"/>
      <c r="B1770" s="124"/>
      <c r="C1770" s="7"/>
      <c r="D1770" s="96"/>
      <c r="E1770" s="9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3"/>
      <c r="B1771" s="124"/>
      <c r="C1771" s="7"/>
      <c r="D1771" s="96"/>
      <c r="E1771" s="9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3"/>
      <c r="B1772" s="124"/>
      <c r="C1772" s="7"/>
      <c r="D1772" s="96"/>
      <c r="E1772" s="9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3"/>
      <c r="B1773" s="124"/>
      <c r="C1773" s="7"/>
      <c r="D1773" s="96"/>
      <c r="E1773" s="9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3"/>
      <c r="B1774" s="124"/>
      <c r="C1774" s="7"/>
      <c r="D1774" s="96"/>
      <c r="E1774" s="9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3"/>
      <c r="B1775" s="124"/>
      <c r="C1775" s="7"/>
      <c r="D1775" s="96"/>
      <c r="E1775" s="9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3"/>
      <c r="B1776" s="124"/>
      <c r="C1776" s="7"/>
      <c r="D1776" s="96"/>
      <c r="E1776" s="9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3"/>
      <c r="B1777" s="124"/>
      <c r="C1777" s="7"/>
      <c r="D1777" s="96"/>
      <c r="E1777" s="9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3"/>
      <c r="B1778" s="124"/>
      <c r="C1778" s="7"/>
      <c r="D1778" s="96"/>
      <c r="E1778" s="9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3"/>
      <c r="B1779" s="124"/>
      <c r="C1779" s="7"/>
      <c r="D1779" s="96"/>
      <c r="E1779" s="9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3"/>
      <c r="B1780" s="124"/>
      <c r="C1780" s="7"/>
      <c r="D1780" s="96"/>
      <c r="E1780" s="9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3"/>
      <c r="B1781" s="124"/>
      <c r="C1781" s="7"/>
      <c r="D1781" s="96"/>
      <c r="E1781" s="9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3"/>
      <c r="B1782" s="124"/>
      <c r="C1782" s="7"/>
      <c r="D1782" s="96"/>
      <c r="E1782" s="9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3"/>
      <c r="B1783" s="124"/>
      <c r="C1783" s="7"/>
      <c r="D1783" s="96"/>
      <c r="E1783" s="9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3"/>
      <c r="B1784" s="124"/>
      <c r="C1784" s="7"/>
      <c r="D1784" s="96"/>
      <c r="E1784" s="9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3"/>
      <c r="B1785" s="124"/>
      <c r="C1785" s="7"/>
      <c r="D1785" s="96"/>
      <c r="E1785" s="9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3"/>
      <c r="B1786" s="124"/>
      <c r="C1786" s="7"/>
      <c r="D1786" s="96"/>
      <c r="E1786" s="9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3"/>
      <c r="B1787" s="124"/>
      <c r="C1787" s="7"/>
      <c r="D1787" s="96"/>
      <c r="E1787" s="9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3"/>
      <c r="B1788" s="124"/>
      <c r="C1788" s="7"/>
      <c r="D1788" s="96"/>
      <c r="E1788" s="9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3"/>
      <c r="B1789" s="124"/>
      <c r="C1789" s="7"/>
      <c r="D1789" s="96"/>
      <c r="E1789" s="9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3"/>
      <c r="B1790" s="124"/>
      <c r="C1790" s="7"/>
      <c r="D1790" s="96"/>
      <c r="E1790" s="9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3"/>
      <c r="B1791" s="124"/>
      <c r="C1791" s="7"/>
      <c r="D1791" s="96"/>
      <c r="E1791" s="9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3"/>
      <c r="B1792" s="124"/>
      <c r="C1792" s="7"/>
      <c r="D1792" s="96"/>
      <c r="E1792" s="9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3"/>
      <c r="B1793" s="124"/>
      <c r="C1793" s="7"/>
      <c r="D1793" s="96"/>
      <c r="E1793" s="9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3"/>
      <c r="B1794" s="124"/>
      <c r="C1794" s="7"/>
      <c r="D1794" s="96"/>
      <c r="E1794" s="9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3"/>
      <c r="B1795" s="124"/>
      <c r="C1795" s="7"/>
      <c r="D1795" s="96"/>
      <c r="E1795" s="9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3"/>
      <c r="B1796" s="124"/>
      <c r="C1796" s="7"/>
      <c r="D1796" s="96"/>
      <c r="E1796" s="9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3"/>
      <c r="B1797" s="124"/>
      <c r="C1797" s="7"/>
      <c r="D1797" s="96"/>
      <c r="E1797" s="9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3"/>
      <c r="B1798" s="124"/>
      <c r="C1798" s="7"/>
      <c r="D1798" s="96"/>
      <c r="E1798" s="9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3"/>
      <c r="B1799" s="15"/>
      <c r="C1799" s="7"/>
      <c r="D1799" s="96"/>
      <c r="E1799" s="122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3"/>
      <c r="B1800" s="15"/>
      <c r="C1800" s="7"/>
      <c r="D1800" s="96"/>
      <c r="E1800" s="122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3"/>
      <c r="B1801" s="15"/>
      <c r="C1801" s="7"/>
      <c r="D1801" s="96"/>
      <c r="E1801" s="122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3"/>
      <c r="B1802" s="15"/>
      <c r="C1802" s="7"/>
      <c r="D1802" s="96"/>
      <c r="E1802" s="122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3"/>
      <c r="B1803" s="15"/>
      <c r="C1803" s="7"/>
      <c r="D1803" s="96"/>
      <c r="E1803" s="122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3"/>
      <c r="B1804" s="15"/>
      <c r="C1804" s="7"/>
      <c r="D1804" s="96"/>
      <c r="E1804" s="122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3"/>
      <c r="B1805" s="15"/>
      <c r="C1805" s="7"/>
      <c r="D1805" s="96"/>
      <c r="E1805" s="122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3"/>
      <c r="B1806" s="15"/>
      <c r="C1806" s="7"/>
      <c r="D1806" s="96"/>
      <c r="E1806" s="122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3"/>
      <c r="B1807" s="15"/>
      <c r="C1807" s="7"/>
      <c r="D1807" s="96"/>
      <c r="E1807" s="122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3"/>
      <c r="B1808" s="15"/>
      <c r="C1808" s="7"/>
      <c r="D1808" s="96"/>
      <c r="E1808" s="122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3"/>
      <c r="B1809" s="15"/>
      <c r="C1809" s="7"/>
      <c r="D1809" s="96"/>
      <c r="E1809" s="122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3"/>
      <c r="B1810" s="15"/>
      <c r="C1810" s="7"/>
      <c r="D1810" s="96"/>
      <c r="E1810" s="122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3"/>
      <c r="B1811" s="15"/>
      <c r="C1811" s="7"/>
      <c r="D1811" s="96"/>
      <c r="E1811" s="122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3"/>
      <c r="B1812" s="15"/>
      <c r="C1812" s="7"/>
      <c r="D1812" s="96"/>
      <c r="E1812" s="122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3"/>
      <c r="B1813" s="15"/>
      <c r="C1813" s="7"/>
      <c r="D1813" s="96"/>
      <c r="E1813" s="122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3"/>
      <c r="B1814" s="15"/>
      <c r="C1814" s="7"/>
      <c r="D1814" s="96"/>
      <c r="E1814" s="122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3"/>
      <c r="B1815" s="15"/>
      <c r="C1815" s="7"/>
      <c r="D1815" s="96"/>
      <c r="E1815" s="122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3"/>
      <c r="B1816" s="15"/>
      <c r="C1816" s="7"/>
      <c r="D1816" s="96"/>
      <c r="E1816" s="122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3"/>
      <c r="B1817" s="15"/>
      <c r="C1817" s="7"/>
      <c r="D1817" s="96"/>
      <c r="E1817" s="122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3"/>
      <c r="B1818" s="15"/>
      <c r="C1818" s="7"/>
      <c r="D1818" s="96"/>
      <c r="E1818" s="122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3"/>
      <c r="B1819" s="15"/>
      <c r="C1819" s="7"/>
      <c r="D1819" s="96"/>
      <c r="E1819" s="122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3"/>
      <c r="B1820" s="15"/>
      <c r="C1820" s="7"/>
      <c r="D1820" s="96"/>
      <c r="E1820" s="122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3"/>
      <c r="B1821" s="15"/>
      <c r="C1821" s="7"/>
      <c r="D1821" s="96"/>
      <c r="E1821" s="122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3"/>
      <c r="B1822" s="15"/>
      <c r="C1822" s="7"/>
      <c r="D1822" s="96"/>
      <c r="E1822" s="122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3"/>
      <c r="B1823" s="15"/>
      <c r="C1823" s="7"/>
      <c r="D1823" s="96"/>
      <c r="E1823" s="122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3"/>
      <c r="B1824" s="15"/>
      <c r="C1824" s="7"/>
      <c r="D1824" s="96"/>
      <c r="E1824" s="122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3"/>
      <c r="B1825" s="15"/>
      <c r="C1825" s="7"/>
      <c r="D1825" s="96"/>
      <c r="E1825" s="122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3"/>
      <c r="B1826" s="15"/>
      <c r="C1826" s="7"/>
      <c r="D1826" s="96"/>
      <c r="E1826" s="122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3"/>
      <c r="B1827" s="15"/>
      <c r="C1827" s="7"/>
      <c r="D1827" s="96"/>
      <c r="E1827" s="122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3"/>
      <c r="B1828" s="15"/>
      <c r="C1828" s="7"/>
      <c r="D1828" s="96"/>
      <c r="E1828" s="122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3"/>
      <c r="B1829" s="15"/>
      <c r="C1829" s="7"/>
      <c r="D1829" s="96"/>
      <c r="E1829" s="122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3"/>
      <c r="B1830" s="15"/>
      <c r="C1830" s="7"/>
      <c r="D1830" s="96"/>
      <c r="E1830" s="122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3"/>
      <c r="B1831" s="92"/>
      <c r="C1831" s="93"/>
      <c r="D1831" s="96"/>
      <c r="E1831" s="122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8"/>
      <c r="Q1831" s="95"/>
      <c r="R1831" s="100"/>
      <c r="S1831" s="14"/>
      <c r="T1831" s="101"/>
      <c r="U1831" s="9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3"/>
      <c r="B1832" s="15"/>
      <c r="C1832" s="7"/>
      <c r="D1832" s="96"/>
      <c r="E1832" s="122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3"/>
      <c r="B1833" s="15"/>
      <c r="C1833" s="7"/>
      <c r="D1833" s="96"/>
      <c r="E1833" s="122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3"/>
      <c r="B1834" s="15"/>
      <c r="C1834" s="7"/>
      <c r="D1834" s="96"/>
      <c r="E1834" s="122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3"/>
      <c r="B1835" s="15"/>
      <c r="C1835" s="7"/>
      <c r="D1835" s="96"/>
      <c r="E1835" s="122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3"/>
      <c r="B1836" s="15"/>
      <c r="C1836" s="7"/>
      <c r="D1836" s="96"/>
      <c r="E1836" s="122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3"/>
      <c r="B1837" s="15"/>
      <c r="C1837" s="7"/>
      <c r="D1837" s="96"/>
      <c r="E1837" s="122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3"/>
      <c r="B1838" s="81"/>
      <c r="C1838" s="82"/>
      <c r="D1838" s="96"/>
      <c r="E1838" s="122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7"/>
      <c r="Q1838" s="84"/>
      <c r="R1838" s="89"/>
      <c r="S1838" s="14"/>
      <c r="T1838" s="90"/>
      <c r="U1838" s="8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3"/>
      <c r="B1839" s="92"/>
      <c r="C1839" s="93"/>
      <c r="D1839" s="96"/>
      <c r="E1839" s="122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8"/>
      <c r="Q1839" s="95"/>
      <c r="R1839" s="100"/>
      <c r="S1839" s="14"/>
      <c r="T1839" s="101"/>
      <c r="U1839" s="9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3"/>
      <c r="B1840" s="92"/>
      <c r="C1840" s="93"/>
      <c r="D1840" s="96"/>
      <c r="E1840" s="122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8"/>
      <c r="Q1840" s="95"/>
      <c r="R1840" s="100"/>
      <c r="S1840" s="14"/>
      <c r="T1840" s="101"/>
      <c r="U1840" s="9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3"/>
      <c r="B1841" s="92"/>
      <c r="C1841" s="93"/>
      <c r="D1841" s="96"/>
      <c r="E1841" s="122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8"/>
      <c r="Q1841" s="95"/>
      <c r="R1841" s="100"/>
      <c r="S1841" s="14"/>
      <c r="T1841" s="101"/>
      <c r="U1841" s="9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3"/>
      <c r="B1842" s="92"/>
      <c r="C1842" s="93"/>
      <c r="D1842" s="96"/>
      <c r="E1842" s="122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8"/>
      <c r="Q1842" s="95"/>
      <c r="R1842" s="100"/>
      <c r="S1842" s="14"/>
      <c r="T1842" s="101"/>
      <c r="U1842" s="9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3"/>
      <c r="B1843" s="92"/>
      <c r="C1843" s="93"/>
      <c r="D1843" s="96"/>
      <c r="E1843" s="122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8"/>
      <c r="Q1843" s="95"/>
      <c r="R1843" s="100"/>
      <c r="S1843" s="14"/>
      <c r="T1843" s="101"/>
      <c r="U1843" s="9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3"/>
      <c r="B1844" s="92"/>
      <c r="C1844" s="93"/>
      <c r="D1844" s="96"/>
      <c r="E1844" s="122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8"/>
      <c r="Q1844" s="95"/>
      <c r="R1844" s="100"/>
      <c r="S1844" s="14"/>
      <c r="T1844" s="101"/>
      <c r="U1844" s="9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3"/>
      <c r="B1845" s="92"/>
      <c r="C1845" s="93"/>
      <c r="D1845" s="96"/>
      <c r="E1845" s="122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8"/>
      <c r="Q1845" s="95"/>
      <c r="R1845" s="100"/>
      <c r="S1845" s="14"/>
      <c r="T1845" s="101"/>
      <c r="U1845" s="9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3"/>
      <c r="B1846" s="92"/>
      <c r="C1846" s="93"/>
      <c r="D1846" s="96"/>
      <c r="E1846" s="122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8"/>
      <c r="Q1846" s="95"/>
      <c r="R1846" s="100"/>
      <c r="S1846" s="14"/>
      <c r="T1846" s="101"/>
      <c r="U1846" s="9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3"/>
      <c r="B1847" s="92"/>
      <c r="C1847" s="93"/>
      <c r="D1847" s="96"/>
      <c r="E1847" s="122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8"/>
      <c r="Q1847" s="95"/>
      <c r="R1847" s="100"/>
      <c r="S1847" s="14"/>
      <c r="T1847" s="101"/>
      <c r="U1847" s="9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3"/>
      <c r="B1848" s="92"/>
      <c r="C1848" s="93"/>
      <c r="D1848" s="96"/>
      <c r="E1848" s="122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8"/>
      <c r="Q1848" s="95"/>
      <c r="R1848" s="100"/>
      <c r="S1848" s="14"/>
      <c r="T1848" s="101"/>
      <c r="U1848" s="9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3"/>
      <c r="B1849" s="92"/>
      <c r="C1849" s="93"/>
      <c r="D1849" s="96"/>
      <c r="E1849" s="122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8"/>
      <c r="Q1849" s="95"/>
      <c r="R1849" s="100"/>
      <c r="S1849" s="14"/>
      <c r="T1849" s="101"/>
      <c r="U1849" s="9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3"/>
      <c r="B1850" s="92"/>
      <c r="C1850" s="93"/>
      <c r="D1850" s="96"/>
      <c r="E1850" s="122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8"/>
      <c r="Q1850" s="95"/>
      <c r="R1850" s="100"/>
      <c r="S1850" s="14"/>
      <c r="T1850" s="101"/>
      <c r="U1850" s="9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3"/>
      <c r="B1851" s="92"/>
      <c r="C1851" s="93"/>
      <c r="D1851" s="96"/>
      <c r="E1851" s="122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8"/>
      <c r="Q1851" s="95"/>
      <c r="R1851" s="100"/>
      <c r="S1851" s="14"/>
      <c r="T1851" s="101"/>
      <c r="U1851" s="9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3"/>
      <c r="B1852" s="92"/>
      <c r="C1852" s="93"/>
      <c r="D1852" s="96"/>
      <c r="E1852" s="122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8"/>
      <c r="Q1852" s="95"/>
      <c r="R1852" s="100"/>
      <c r="S1852" s="14"/>
      <c r="T1852" s="101"/>
      <c r="U1852" s="9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3"/>
      <c r="B1853" s="92"/>
      <c r="C1853" s="93"/>
      <c r="D1853" s="96"/>
      <c r="E1853" s="122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8"/>
      <c r="Q1853" s="95"/>
      <c r="R1853" s="100"/>
      <c r="S1853" s="14"/>
      <c r="T1853" s="101"/>
      <c r="U1853" s="9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3"/>
      <c r="B1854" s="92"/>
      <c r="C1854" s="93"/>
      <c r="D1854" s="96"/>
      <c r="E1854" s="122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8"/>
      <c r="Q1854" s="95"/>
      <c r="R1854" s="100"/>
      <c r="S1854" s="14"/>
      <c r="T1854" s="101"/>
      <c r="U1854" s="9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3"/>
      <c r="B1855" s="92"/>
      <c r="C1855" s="93"/>
      <c r="D1855" s="96"/>
      <c r="E1855" s="122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8"/>
      <c r="Q1855" s="95"/>
      <c r="R1855" s="100"/>
      <c r="S1855" s="14"/>
      <c r="T1855" s="101"/>
      <c r="U1855" s="9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3"/>
      <c r="B1856" s="92"/>
      <c r="C1856" s="93"/>
      <c r="D1856" s="96"/>
      <c r="E1856" s="122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8"/>
      <c r="Q1856" s="95"/>
      <c r="R1856" s="100"/>
      <c r="S1856" s="14"/>
      <c r="T1856" s="101"/>
      <c r="U1856" s="9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3"/>
      <c r="B1857" s="92"/>
      <c r="C1857" s="93"/>
      <c r="D1857" s="96"/>
      <c r="E1857" s="122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8"/>
      <c r="Q1857" s="95"/>
      <c r="R1857" s="100"/>
      <c r="S1857" s="14"/>
      <c r="T1857" s="101"/>
      <c r="U1857" s="9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3"/>
      <c r="B1858" s="92"/>
      <c r="C1858" s="93"/>
      <c r="D1858" s="96"/>
      <c r="E1858" s="122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8"/>
      <c r="Q1858" s="95"/>
      <c r="R1858" s="100"/>
      <c r="S1858" s="14"/>
      <c r="T1858" s="101"/>
      <c r="U1858" s="9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3"/>
      <c r="B1859" s="92"/>
      <c r="C1859" s="93"/>
      <c r="D1859" s="96"/>
      <c r="E1859" s="122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8"/>
      <c r="Q1859" s="95"/>
      <c r="R1859" s="100"/>
      <c r="S1859" s="14"/>
      <c r="T1859" s="101"/>
      <c r="U1859" s="9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3"/>
      <c r="B1860" s="92"/>
      <c r="C1860" s="93"/>
      <c r="D1860" s="96"/>
      <c r="E1860" s="122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8"/>
      <c r="Q1860" s="95"/>
      <c r="R1860" s="100"/>
      <c r="S1860" s="14"/>
      <c r="T1860" s="101"/>
      <c r="U1860" s="9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3"/>
      <c r="B1861" s="92"/>
      <c r="C1861" s="93"/>
      <c r="D1861" s="96"/>
      <c r="E1861" s="122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8"/>
      <c r="Q1861" s="95"/>
      <c r="R1861" s="100"/>
      <c r="S1861" s="14"/>
      <c r="T1861" s="101"/>
      <c r="U1861" s="9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3"/>
      <c r="B1862" s="92"/>
      <c r="C1862" s="93"/>
      <c r="D1862" s="96"/>
      <c r="E1862" s="122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8"/>
      <c r="Q1862" s="95"/>
      <c r="R1862" s="100"/>
      <c r="S1862" s="14"/>
      <c r="T1862" s="101"/>
      <c r="U1862" s="9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3"/>
      <c r="B1863" s="92"/>
      <c r="C1863" s="93"/>
      <c r="D1863" s="96"/>
      <c r="E1863" s="122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8"/>
      <c r="Q1863" s="95"/>
      <c r="R1863" s="100"/>
      <c r="S1863" s="14"/>
      <c r="T1863" s="101"/>
      <c r="U1863" s="9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3"/>
      <c r="B1864" s="92"/>
      <c r="C1864" s="93"/>
      <c r="D1864" s="96"/>
      <c r="E1864" s="122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8"/>
      <c r="Q1864" s="95"/>
      <c r="R1864" s="100"/>
      <c r="S1864" s="14"/>
      <c r="T1864" s="101"/>
      <c r="U1864" s="9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3"/>
      <c r="B1865" s="92"/>
      <c r="C1865" s="93"/>
      <c r="D1865" s="96"/>
      <c r="E1865" s="122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8"/>
      <c r="Q1865" s="95"/>
      <c r="R1865" s="100"/>
      <c r="S1865" s="14"/>
      <c r="T1865" s="101"/>
      <c r="U1865" s="9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3"/>
      <c r="B1866" s="92"/>
      <c r="C1866" s="93"/>
      <c r="D1866" s="96"/>
      <c r="E1866" s="122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8"/>
      <c r="Q1866" s="95"/>
      <c r="R1866" s="100"/>
      <c r="S1866" s="14"/>
      <c r="T1866" s="101"/>
      <c r="U1866" s="9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3"/>
      <c r="B1867" s="92"/>
      <c r="C1867" s="93"/>
      <c r="D1867" s="96"/>
      <c r="E1867" s="122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8"/>
      <c r="Q1867" s="95"/>
      <c r="R1867" s="100"/>
      <c r="S1867" s="14"/>
      <c r="T1867" s="101"/>
      <c r="U1867" s="9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3"/>
      <c r="B1868" s="92"/>
      <c r="C1868" s="93"/>
      <c r="D1868" s="96"/>
      <c r="E1868" s="122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8"/>
      <c r="Q1868" s="95"/>
      <c r="R1868" s="100"/>
      <c r="S1868" s="14"/>
      <c r="T1868" s="101"/>
      <c r="U1868" s="9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3"/>
      <c r="B1869" s="92"/>
      <c r="C1869" s="93"/>
      <c r="D1869" s="96"/>
      <c r="E1869" s="122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8"/>
      <c r="Q1869" s="95"/>
      <c r="R1869" s="100"/>
      <c r="S1869" s="14"/>
      <c r="T1869" s="101"/>
      <c r="U1869" s="9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3"/>
      <c r="B1870" s="92"/>
      <c r="C1870" s="93"/>
      <c r="D1870" s="96"/>
      <c r="E1870" s="122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8"/>
      <c r="Q1870" s="95"/>
      <c r="R1870" s="100"/>
      <c r="S1870" s="14"/>
      <c r="T1870" s="101"/>
      <c r="U1870" s="9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3"/>
      <c r="B1871" s="92"/>
      <c r="C1871" s="93"/>
      <c r="D1871" s="96"/>
      <c r="E1871" s="122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8"/>
      <c r="Q1871" s="95"/>
      <c r="R1871" s="100"/>
      <c r="S1871" s="14"/>
      <c r="T1871" s="101"/>
      <c r="U1871" s="9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3"/>
      <c r="B1872" s="92"/>
      <c r="C1872" s="93"/>
      <c r="D1872" s="96"/>
      <c r="E1872" s="122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8"/>
      <c r="Q1872" s="95"/>
      <c r="R1872" s="100"/>
      <c r="S1872" s="14"/>
      <c r="T1872" s="101"/>
      <c r="U1872" s="9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3"/>
      <c r="B1873" s="92"/>
      <c r="C1873" s="93"/>
      <c r="D1873" s="96"/>
      <c r="E1873" s="122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8"/>
      <c r="Q1873" s="95"/>
      <c r="R1873" s="100"/>
      <c r="S1873" s="14"/>
      <c r="T1873" s="101"/>
      <c r="U1873" s="9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3"/>
      <c r="B1874" s="92"/>
      <c r="C1874" s="93"/>
      <c r="D1874" s="96"/>
      <c r="E1874" s="122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8"/>
      <c r="Q1874" s="95"/>
      <c r="R1874" s="100"/>
      <c r="S1874" s="14"/>
      <c r="T1874" s="101"/>
      <c r="U1874" s="9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3"/>
      <c r="B1875" s="92"/>
      <c r="C1875" s="93"/>
      <c r="D1875" s="96"/>
      <c r="E1875" s="122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8"/>
      <c r="Q1875" s="95"/>
      <c r="R1875" s="100"/>
      <c r="S1875" s="14"/>
      <c r="T1875" s="101"/>
      <c r="U1875" s="9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3"/>
      <c r="B1876" s="92"/>
      <c r="C1876" s="93"/>
      <c r="D1876" s="96"/>
      <c r="E1876" s="122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8"/>
      <c r="Q1876" s="95"/>
      <c r="R1876" s="100"/>
      <c r="S1876" s="14"/>
      <c r="T1876" s="101"/>
      <c r="U1876" s="9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3"/>
      <c r="B1877" s="92"/>
      <c r="C1877" s="93"/>
      <c r="D1877" s="96"/>
      <c r="E1877" s="122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8"/>
      <c r="Q1877" s="95"/>
      <c r="R1877" s="100"/>
      <c r="S1877" s="14"/>
      <c r="T1877" s="101"/>
      <c r="U1877" s="9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3"/>
      <c r="B1878" s="92"/>
      <c r="C1878" s="93"/>
      <c r="D1878" s="96"/>
      <c r="E1878" s="122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8"/>
      <c r="Q1878" s="95"/>
      <c r="R1878" s="100"/>
      <c r="S1878" s="14"/>
      <c r="T1878" s="101"/>
      <c r="U1878" s="9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3"/>
      <c r="B1879" s="92"/>
      <c r="C1879" s="93"/>
      <c r="D1879" s="96"/>
      <c r="E1879" s="122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8"/>
      <c r="Q1879" s="95"/>
      <c r="R1879" s="100"/>
      <c r="S1879" s="14"/>
      <c r="T1879" s="101"/>
      <c r="U1879" s="9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3"/>
      <c r="B1880" s="92"/>
      <c r="C1880" s="93"/>
      <c r="D1880" s="96"/>
      <c r="E1880" s="122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8"/>
      <c r="Q1880" s="95"/>
      <c r="R1880" s="100"/>
      <c r="S1880" s="14"/>
      <c r="T1880" s="101"/>
      <c r="U1880" s="9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3"/>
      <c r="B1881" s="92"/>
      <c r="C1881" s="93"/>
      <c r="D1881" s="96"/>
      <c r="E1881" s="122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8"/>
      <c r="Q1881" s="95"/>
      <c r="R1881" s="100"/>
      <c r="S1881" s="14"/>
      <c r="T1881" s="101"/>
      <c r="U1881" s="9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3"/>
      <c r="B1882" s="92"/>
      <c r="C1882" s="93"/>
      <c r="D1882" s="96"/>
      <c r="E1882" s="122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8"/>
      <c r="Q1882" s="95"/>
      <c r="R1882" s="100"/>
      <c r="S1882" s="14"/>
      <c r="T1882" s="101"/>
      <c r="U1882" s="9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3"/>
      <c r="B1883" s="92"/>
      <c r="C1883" s="93"/>
      <c r="D1883" s="96"/>
      <c r="E1883" s="122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8"/>
      <c r="Q1883" s="95"/>
      <c r="R1883" s="100"/>
      <c r="S1883" s="14"/>
      <c r="T1883" s="101"/>
      <c r="U1883" s="9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3"/>
      <c r="B1884" s="92"/>
      <c r="C1884" s="93"/>
      <c r="D1884" s="96"/>
      <c r="E1884" s="122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8"/>
      <c r="Q1884" s="95"/>
      <c r="R1884" s="100"/>
      <c r="S1884" s="14"/>
      <c r="T1884" s="101"/>
      <c r="U1884" s="9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3"/>
      <c r="B1885" s="92"/>
      <c r="C1885" s="93"/>
      <c r="D1885" s="96"/>
      <c r="E1885" s="122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8"/>
      <c r="Q1885" s="95"/>
      <c r="R1885" s="100"/>
      <c r="S1885" s="14"/>
      <c r="T1885" s="101"/>
      <c r="U1885" s="9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3"/>
      <c r="B1886" s="92"/>
      <c r="C1886" s="93"/>
      <c r="D1886" s="96"/>
      <c r="E1886" s="122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8"/>
      <c r="Q1886" s="95"/>
      <c r="R1886" s="100"/>
      <c r="S1886" s="14"/>
      <c r="T1886" s="101"/>
      <c r="U1886" s="9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3"/>
      <c r="B1887" s="92"/>
      <c r="C1887" s="93"/>
      <c r="D1887" s="96"/>
      <c r="E1887" s="122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8"/>
      <c r="Q1887" s="95"/>
      <c r="R1887" s="100"/>
      <c r="S1887" s="14"/>
      <c r="T1887" s="101"/>
      <c r="U1887" s="9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3"/>
      <c r="B1888" s="92"/>
      <c r="C1888" s="93"/>
      <c r="D1888" s="96"/>
      <c r="E1888" s="122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8"/>
      <c r="Q1888" s="95"/>
      <c r="R1888" s="100"/>
      <c r="S1888" s="14"/>
      <c r="T1888" s="101"/>
      <c r="U1888" s="9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3"/>
      <c r="B1889" s="92"/>
      <c r="C1889" s="93"/>
      <c r="D1889" s="96"/>
      <c r="E1889" s="122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8"/>
      <c r="Q1889" s="95"/>
      <c r="R1889" s="100"/>
      <c r="S1889" s="14"/>
      <c r="T1889" s="101"/>
      <c r="U1889" s="9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3"/>
      <c r="B1890" s="92"/>
      <c r="C1890" s="93"/>
      <c r="D1890" s="96"/>
      <c r="E1890" s="122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8"/>
      <c r="Q1890" s="95"/>
      <c r="R1890" s="100"/>
      <c r="S1890" s="14"/>
      <c r="T1890" s="101"/>
      <c r="U1890" s="9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3"/>
      <c r="B1891" s="92"/>
      <c r="C1891" s="93"/>
      <c r="D1891" s="96"/>
      <c r="E1891" s="122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8"/>
      <c r="Q1891" s="95"/>
      <c r="R1891" s="100"/>
      <c r="S1891" s="14"/>
      <c r="T1891" s="101"/>
      <c r="U1891" s="9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3"/>
      <c r="B1892" s="92"/>
      <c r="C1892" s="93"/>
      <c r="D1892" s="96"/>
      <c r="E1892" s="122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8"/>
      <c r="Q1892" s="95"/>
      <c r="R1892" s="100"/>
      <c r="S1892" s="14"/>
      <c r="T1892" s="101"/>
      <c r="U1892" s="9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3"/>
      <c r="B1893" s="92"/>
      <c r="C1893" s="93"/>
      <c r="D1893" s="96"/>
      <c r="E1893" s="122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8"/>
      <c r="Q1893" s="95"/>
      <c r="R1893" s="100"/>
      <c r="S1893" s="14"/>
      <c r="T1893" s="101"/>
      <c r="U1893" s="9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3"/>
      <c r="B1894" s="92"/>
      <c r="C1894" s="93"/>
      <c r="D1894" s="96"/>
      <c r="E1894" s="122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8"/>
      <c r="Q1894" s="95"/>
      <c r="R1894" s="100"/>
      <c r="S1894" s="14"/>
      <c r="T1894" s="101"/>
      <c r="U1894" s="9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3"/>
      <c r="B1895" s="92"/>
      <c r="C1895" s="93"/>
      <c r="D1895" s="96"/>
      <c r="E1895" s="122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8"/>
      <c r="Q1895" s="95"/>
      <c r="R1895" s="100"/>
      <c r="S1895" s="14"/>
      <c r="T1895" s="101"/>
      <c r="U1895" s="9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3"/>
      <c r="B1896" s="92"/>
      <c r="C1896" s="93"/>
      <c r="D1896" s="96"/>
      <c r="E1896" s="122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8"/>
      <c r="Q1896" s="95"/>
      <c r="R1896" s="100"/>
      <c r="S1896" s="14"/>
      <c r="T1896" s="101"/>
      <c r="U1896" s="9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3"/>
      <c r="B1897" s="92"/>
      <c r="C1897" s="93"/>
      <c r="D1897" s="96"/>
      <c r="E1897" s="122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8"/>
      <c r="Q1897" s="95"/>
      <c r="R1897" s="100"/>
      <c r="S1897" s="14"/>
      <c r="T1897" s="101"/>
      <c r="U1897" s="9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3"/>
      <c r="B1898" s="92"/>
      <c r="C1898" s="93"/>
      <c r="D1898" s="96"/>
      <c r="E1898" s="122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8"/>
      <c r="Q1898" s="95"/>
      <c r="R1898" s="100"/>
      <c r="S1898" s="14"/>
      <c r="T1898" s="101"/>
      <c r="U1898" s="9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3"/>
      <c r="B1899" s="92"/>
      <c r="C1899" s="93"/>
      <c r="D1899" s="96"/>
      <c r="E1899" s="122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8"/>
      <c r="Q1899" s="95"/>
      <c r="R1899" s="100"/>
      <c r="S1899" s="14"/>
      <c r="T1899" s="101"/>
      <c r="U1899" s="9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3"/>
      <c r="B1900" s="92"/>
      <c r="C1900" s="93"/>
      <c r="D1900" s="96"/>
      <c r="E1900" s="122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8"/>
      <c r="Q1900" s="95"/>
      <c r="R1900" s="100"/>
      <c r="S1900" s="14"/>
      <c r="T1900" s="101"/>
      <c r="U1900" s="9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3"/>
      <c r="B1901" s="92"/>
      <c r="C1901" s="93"/>
      <c r="D1901" s="96"/>
      <c r="E1901" s="122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8"/>
      <c r="Q1901" s="95"/>
      <c r="R1901" s="100"/>
      <c r="S1901" s="14"/>
      <c r="T1901" s="101"/>
      <c r="U1901" s="9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3"/>
      <c r="B1902" s="92"/>
      <c r="C1902" s="93"/>
      <c r="D1902" s="96"/>
      <c r="E1902" s="122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8"/>
      <c r="Q1902" s="95"/>
      <c r="R1902" s="100"/>
      <c r="S1902" s="14"/>
      <c r="T1902" s="101"/>
      <c r="U1902" s="9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3"/>
      <c r="B1903" s="92"/>
      <c r="C1903" s="93"/>
      <c r="D1903" s="96"/>
      <c r="E1903" s="122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8"/>
      <c r="Q1903" s="95"/>
      <c r="R1903" s="100"/>
      <c r="S1903" s="14"/>
      <c r="T1903" s="101"/>
      <c r="U1903" s="9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3"/>
      <c r="B1904" s="92"/>
      <c r="C1904" s="93"/>
      <c r="D1904" s="96"/>
      <c r="E1904" s="122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8"/>
      <c r="Q1904" s="95"/>
      <c r="R1904" s="100"/>
      <c r="S1904" s="14"/>
      <c r="T1904" s="101"/>
      <c r="U1904" s="9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3"/>
      <c r="B1905" s="92"/>
      <c r="C1905" s="93"/>
      <c r="D1905" s="96"/>
      <c r="E1905" s="122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8"/>
      <c r="Q1905" s="95"/>
      <c r="R1905" s="100"/>
      <c r="S1905" s="14"/>
      <c r="T1905" s="101"/>
      <c r="U1905" s="9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3"/>
      <c r="B1906" s="92"/>
      <c r="C1906" s="93"/>
      <c r="D1906" s="96"/>
      <c r="E1906" s="122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8"/>
      <c r="Q1906" s="95"/>
      <c r="R1906" s="100"/>
      <c r="S1906" s="14"/>
      <c r="T1906" s="101"/>
      <c r="U1906" s="9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3"/>
      <c r="B1907" s="92"/>
      <c r="C1907" s="93"/>
      <c r="D1907" s="96"/>
      <c r="E1907" s="122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8"/>
      <c r="Q1907" s="95"/>
      <c r="R1907" s="100"/>
      <c r="S1907" s="14"/>
      <c r="T1907" s="101"/>
      <c r="U1907" s="9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3"/>
      <c r="B1908" s="92"/>
      <c r="C1908" s="93"/>
      <c r="D1908" s="96"/>
      <c r="E1908" s="122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8"/>
      <c r="Q1908" s="95"/>
      <c r="R1908" s="100"/>
      <c r="S1908" s="14"/>
      <c r="T1908" s="101"/>
      <c r="U1908" s="9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3"/>
      <c r="B1909" s="92"/>
      <c r="C1909" s="93"/>
      <c r="D1909" s="96"/>
      <c r="E1909" s="122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8"/>
      <c r="Q1909" s="95"/>
      <c r="R1909" s="100"/>
      <c r="S1909" s="14"/>
      <c r="T1909" s="101"/>
      <c r="U1909" s="9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3"/>
      <c r="B1910" s="92"/>
      <c r="C1910" s="93"/>
      <c r="D1910" s="96"/>
      <c r="E1910" s="122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8"/>
      <c r="Q1910" s="95"/>
      <c r="R1910" s="100"/>
      <c r="S1910" s="14"/>
      <c r="T1910" s="101"/>
      <c r="U1910" s="9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3"/>
      <c r="B1911" s="92"/>
      <c r="C1911" s="93"/>
      <c r="D1911" s="96"/>
      <c r="E1911" s="122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8"/>
      <c r="Q1911" s="95"/>
      <c r="R1911" s="100"/>
      <c r="S1911" s="14"/>
      <c r="T1911" s="101"/>
      <c r="U1911" s="9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3"/>
      <c r="B1912" s="92"/>
      <c r="C1912" s="93"/>
      <c r="D1912" s="96"/>
      <c r="E1912" s="122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8"/>
      <c r="Q1912" s="95"/>
      <c r="R1912" s="100"/>
      <c r="S1912" s="14"/>
      <c r="T1912" s="101"/>
      <c r="U1912" s="9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3"/>
      <c r="B1913" s="92"/>
      <c r="C1913" s="93"/>
      <c r="D1913" s="96"/>
      <c r="E1913" s="122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8"/>
      <c r="Q1913" s="95"/>
      <c r="R1913" s="100"/>
      <c r="S1913" s="14"/>
      <c r="T1913" s="101"/>
      <c r="U1913" s="9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3"/>
      <c r="B1914" s="92"/>
      <c r="C1914" s="93"/>
      <c r="D1914" s="96"/>
      <c r="E1914" s="122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8"/>
      <c r="Q1914" s="95"/>
      <c r="R1914" s="100"/>
      <c r="S1914" s="14"/>
      <c r="T1914" s="101"/>
      <c r="U1914" s="9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3"/>
      <c r="B1915" s="92"/>
      <c r="C1915" s="93"/>
      <c r="D1915" s="96"/>
      <c r="E1915" s="122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8"/>
      <c r="Q1915" s="95"/>
      <c r="R1915" s="100"/>
      <c r="S1915" s="14"/>
      <c r="T1915" s="101"/>
      <c r="U1915" s="9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3"/>
      <c r="B1916" s="92"/>
      <c r="C1916" s="93"/>
      <c r="D1916" s="96"/>
      <c r="E1916" s="122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8"/>
      <c r="Q1916" s="95"/>
      <c r="R1916" s="100"/>
      <c r="S1916" s="14"/>
      <c r="T1916" s="101"/>
      <c r="U1916" s="9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3"/>
      <c r="B1917" s="92"/>
      <c r="C1917" s="93"/>
      <c r="D1917" s="96"/>
      <c r="E1917" s="122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8"/>
      <c r="Q1917" s="95"/>
      <c r="R1917" s="100"/>
      <c r="S1917" s="14"/>
      <c r="T1917" s="101"/>
      <c r="U1917" s="9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3"/>
      <c r="B1918" s="92"/>
      <c r="C1918" s="93"/>
      <c r="D1918" s="96"/>
      <c r="E1918" s="122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8"/>
      <c r="Q1918" s="95"/>
      <c r="R1918" s="100"/>
      <c r="S1918" s="14"/>
      <c r="T1918" s="101"/>
      <c r="U1918" s="9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3"/>
      <c r="B1919" s="92"/>
      <c r="C1919" s="93"/>
      <c r="D1919" s="96"/>
      <c r="E1919" s="122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8"/>
      <c r="Q1919" s="95"/>
      <c r="R1919" s="100"/>
      <c r="S1919" s="14"/>
      <c r="T1919" s="101"/>
      <c r="U1919" s="9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3"/>
      <c r="B1920" s="92"/>
      <c r="C1920" s="93"/>
      <c r="D1920" s="96"/>
      <c r="E1920" s="122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8"/>
      <c r="Q1920" s="95"/>
      <c r="R1920" s="100"/>
      <c r="S1920" s="14"/>
      <c r="T1920" s="101"/>
      <c r="U1920" s="9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3"/>
      <c r="B1921" s="92"/>
      <c r="C1921" s="93"/>
      <c r="D1921" s="96"/>
      <c r="E1921" s="122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8"/>
      <c r="Q1921" s="95"/>
      <c r="R1921" s="100"/>
      <c r="S1921" s="14"/>
      <c r="T1921" s="101"/>
      <c r="U1921" s="9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3"/>
      <c r="B1922" s="92"/>
      <c r="C1922" s="93"/>
      <c r="D1922" s="96"/>
      <c r="E1922" s="122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8"/>
      <c r="Q1922" s="95"/>
      <c r="R1922" s="100"/>
      <c r="S1922" s="14"/>
      <c r="T1922" s="101"/>
      <c r="U1922" s="9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3"/>
      <c r="B1923" s="92"/>
      <c r="C1923" s="93"/>
      <c r="D1923" s="96"/>
      <c r="E1923" s="122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8"/>
      <c r="Q1923" s="95"/>
      <c r="R1923" s="100"/>
      <c r="S1923" s="14"/>
      <c r="T1923" s="101"/>
      <c r="U1923" s="9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3"/>
      <c r="B1924" s="92"/>
      <c r="C1924" s="93"/>
      <c r="D1924" s="96"/>
      <c r="E1924" s="122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8"/>
      <c r="Q1924" s="95"/>
      <c r="R1924" s="100"/>
      <c r="S1924" s="14"/>
      <c r="T1924" s="101"/>
      <c r="U1924" s="9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3"/>
      <c r="B1925" s="92"/>
      <c r="C1925" s="93"/>
      <c r="D1925" s="96"/>
      <c r="E1925" s="122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8"/>
      <c r="Q1925" s="95"/>
      <c r="R1925" s="100"/>
      <c r="S1925" s="14"/>
      <c r="T1925" s="101"/>
      <c r="U1925" s="9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3"/>
      <c r="B1926" s="92"/>
      <c r="C1926" s="93"/>
      <c r="D1926" s="96"/>
      <c r="E1926" s="122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8"/>
      <c r="Q1926" s="95"/>
      <c r="R1926" s="100"/>
      <c r="S1926" s="14"/>
      <c r="T1926" s="101"/>
      <c r="U1926" s="9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3"/>
      <c r="B1927" s="92"/>
      <c r="C1927" s="93"/>
      <c r="D1927" s="96"/>
      <c r="E1927" s="122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8"/>
      <c r="Q1927" s="95"/>
      <c r="R1927" s="100"/>
      <c r="S1927" s="14"/>
      <c r="T1927" s="101"/>
      <c r="U1927" s="9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3"/>
      <c r="B1928" s="92"/>
      <c r="C1928" s="93"/>
      <c r="D1928" s="96"/>
      <c r="E1928" s="122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8"/>
      <c r="Q1928" s="95"/>
      <c r="R1928" s="100"/>
      <c r="S1928" s="14"/>
      <c r="T1928" s="101"/>
      <c r="U1928" s="9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3"/>
      <c r="B1929" s="92"/>
      <c r="C1929" s="93"/>
      <c r="D1929" s="96"/>
      <c r="E1929" s="122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8"/>
      <c r="Q1929" s="95"/>
      <c r="R1929" s="100"/>
      <c r="S1929" s="14"/>
      <c r="T1929" s="101"/>
      <c r="U1929" s="9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3"/>
      <c r="B1930" s="92"/>
      <c r="C1930" s="93"/>
      <c r="D1930" s="96"/>
      <c r="E1930" s="122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8"/>
      <c r="Q1930" s="95"/>
      <c r="R1930" s="100"/>
      <c r="S1930" s="14"/>
      <c r="T1930" s="101"/>
      <c r="U1930" s="9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3"/>
      <c r="B1931" s="92"/>
      <c r="C1931" s="93"/>
      <c r="D1931" s="96"/>
      <c r="E1931" s="122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8"/>
      <c r="Q1931" s="95"/>
      <c r="R1931" s="100"/>
      <c r="S1931" s="14"/>
      <c r="T1931" s="101"/>
      <c r="U1931" s="9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3"/>
      <c r="B1932" s="92"/>
      <c r="C1932" s="93"/>
      <c r="D1932" s="96"/>
      <c r="E1932" s="122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8"/>
      <c r="Q1932" s="95"/>
      <c r="R1932" s="100"/>
      <c r="S1932" s="14"/>
      <c r="T1932" s="101"/>
      <c r="U1932" s="9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3"/>
      <c r="B1933" s="92"/>
      <c r="C1933" s="93"/>
      <c r="D1933" s="96"/>
      <c r="E1933" s="122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8"/>
      <c r="Q1933" s="95"/>
      <c r="R1933" s="100"/>
      <c r="S1933" s="14"/>
      <c r="T1933" s="101"/>
      <c r="U1933" s="9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3"/>
      <c r="B1934" s="92"/>
      <c r="C1934" s="93"/>
      <c r="D1934" s="96"/>
      <c r="E1934" s="122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8"/>
      <c r="Q1934" s="95"/>
      <c r="R1934" s="100"/>
      <c r="S1934" s="14"/>
      <c r="T1934" s="101"/>
      <c r="U1934" s="9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3"/>
      <c r="B1935" s="92"/>
      <c r="C1935" s="93"/>
      <c r="D1935" s="96"/>
      <c r="E1935" s="122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8"/>
      <c r="Q1935" s="95"/>
      <c r="R1935" s="100"/>
      <c r="S1935" s="14"/>
      <c r="T1935" s="101"/>
      <c r="U1935" s="9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3"/>
      <c r="B1936" s="92"/>
      <c r="C1936" s="93"/>
      <c r="D1936" s="96"/>
      <c r="E1936" s="122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8"/>
      <c r="Q1936" s="95"/>
      <c r="R1936" s="100"/>
      <c r="S1936" s="14"/>
      <c r="T1936" s="101"/>
      <c r="U1936" s="9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3"/>
      <c r="B1937" s="92"/>
      <c r="C1937" s="93"/>
      <c r="D1937" s="96"/>
      <c r="E1937" s="122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8"/>
      <c r="Q1937" s="95"/>
      <c r="R1937" s="100"/>
      <c r="S1937" s="14"/>
      <c r="T1937" s="101"/>
      <c r="U1937" s="9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3"/>
      <c r="B1938" s="92"/>
      <c r="C1938" s="93"/>
      <c r="D1938" s="96"/>
      <c r="E1938" s="122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8"/>
      <c r="Q1938" s="95"/>
      <c r="R1938" s="100"/>
      <c r="S1938" s="14"/>
      <c r="T1938" s="101"/>
      <c r="U1938" s="9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3"/>
      <c r="B1939" s="92"/>
      <c r="C1939" s="93"/>
      <c r="D1939" s="96"/>
      <c r="E1939" s="122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8"/>
      <c r="Q1939" s="95"/>
      <c r="R1939" s="100"/>
      <c r="S1939" s="14"/>
      <c r="T1939" s="101"/>
      <c r="U1939" s="9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3"/>
      <c r="B1940" s="92"/>
      <c r="C1940" s="93"/>
      <c r="D1940" s="96"/>
      <c r="E1940" s="122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8"/>
      <c r="Q1940" s="95"/>
      <c r="R1940" s="100"/>
      <c r="S1940" s="14"/>
      <c r="T1940" s="101"/>
      <c r="U1940" s="9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3"/>
      <c r="B1941" s="92"/>
      <c r="C1941" s="93"/>
      <c r="D1941" s="96"/>
      <c r="E1941" s="122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8"/>
      <c r="Q1941" s="95"/>
      <c r="R1941" s="100"/>
      <c r="S1941" s="14"/>
      <c r="T1941" s="101"/>
      <c r="U1941" s="9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3"/>
      <c r="B1942" s="92"/>
      <c r="C1942" s="93"/>
      <c r="D1942" s="96"/>
      <c r="E1942" s="122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8"/>
      <c r="Q1942" s="95"/>
      <c r="R1942" s="100"/>
      <c r="S1942" s="14"/>
      <c r="T1942" s="101"/>
      <c r="U1942" s="9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3"/>
      <c r="B1943" s="92"/>
      <c r="C1943" s="93"/>
      <c r="D1943" s="96"/>
      <c r="E1943" s="122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8"/>
      <c r="Q1943" s="95"/>
      <c r="R1943" s="100"/>
      <c r="S1943" s="14"/>
      <c r="T1943" s="101"/>
      <c r="U1943" s="9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3"/>
      <c r="B1944" s="92"/>
      <c r="C1944" s="93"/>
      <c r="D1944" s="96"/>
      <c r="E1944" s="122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8"/>
      <c r="Q1944" s="95"/>
      <c r="R1944" s="100"/>
      <c r="S1944" s="14"/>
      <c r="T1944" s="101"/>
      <c r="U1944" s="9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3"/>
      <c r="B1945" s="92"/>
      <c r="C1945" s="93"/>
      <c r="D1945" s="96"/>
      <c r="E1945" s="122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8"/>
      <c r="Q1945" s="95"/>
      <c r="R1945" s="100"/>
      <c r="S1945" s="14"/>
      <c r="T1945" s="101"/>
      <c r="U1945" s="9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3"/>
      <c r="B1946" s="92"/>
      <c r="C1946" s="93"/>
      <c r="D1946" s="96"/>
      <c r="E1946" s="122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8"/>
      <c r="Q1946" s="95"/>
      <c r="R1946" s="100"/>
      <c r="S1946" s="14"/>
      <c r="T1946" s="101"/>
      <c r="U1946" s="9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3"/>
      <c r="B1947" s="92"/>
      <c r="C1947" s="93"/>
      <c r="D1947" s="96"/>
      <c r="E1947" s="122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8"/>
      <c r="Q1947" s="95"/>
      <c r="R1947" s="100"/>
      <c r="S1947" s="14"/>
      <c r="T1947" s="101"/>
      <c r="U1947" s="9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3"/>
      <c r="B1948" s="92"/>
      <c r="C1948" s="93"/>
      <c r="D1948" s="96"/>
      <c r="E1948" s="122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8"/>
      <c r="Q1948" s="95"/>
      <c r="R1948" s="100"/>
      <c r="S1948" s="14"/>
      <c r="T1948" s="101"/>
      <c r="U1948" s="9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3"/>
      <c r="B1949" s="92"/>
      <c r="C1949" s="93"/>
      <c r="D1949" s="96"/>
      <c r="E1949" s="122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8"/>
      <c r="Q1949" s="95"/>
      <c r="R1949" s="100"/>
      <c r="S1949" s="14"/>
      <c r="T1949" s="101"/>
      <c r="U1949" s="9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3"/>
      <c r="B1950" s="92"/>
      <c r="C1950" s="93"/>
      <c r="D1950" s="96"/>
      <c r="E1950" s="122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8"/>
      <c r="Q1950" s="95"/>
      <c r="R1950" s="100"/>
      <c r="S1950" s="14"/>
      <c r="T1950" s="101"/>
      <c r="U1950" s="9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3"/>
      <c r="B1951" s="92"/>
      <c r="C1951" s="93"/>
      <c r="D1951" s="96"/>
      <c r="E1951" s="122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8"/>
      <c r="Q1951" s="95"/>
      <c r="R1951" s="100"/>
      <c r="S1951" s="14"/>
      <c r="T1951" s="101"/>
      <c r="U1951" s="9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3"/>
      <c r="B1952" s="92"/>
      <c r="C1952" s="93"/>
      <c r="D1952" s="96"/>
      <c r="E1952" s="122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8"/>
      <c r="Q1952" s="95"/>
      <c r="R1952" s="100"/>
      <c r="S1952" s="14"/>
      <c r="T1952" s="101"/>
      <c r="U1952" s="9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3"/>
      <c r="B1953" s="92"/>
      <c r="C1953" s="93"/>
      <c r="D1953" s="96"/>
      <c r="E1953" s="122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8"/>
      <c r="Q1953" s="95"/>
      <c r="R1953" s="100"/>
      <c r="S1953" s="14"/>
      <c r="T1953" s="101"/>
      <c r="U1953" s="9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3"/>
      <c r="B1954" s="92"/>
      <c r="C1954" s="93"/>
      <c r="D1954" s="96"/>
      <c r="E1954" s="122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8"/>
      <c r="Q1954" s="95"/>
      <c r="R1954" s="100"/>
      <c r="S1954" s="14"/>
      <c r="T1954" s="101"/>
      <c r="U1954" s="9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3"/>
      <c r="B1955" s="92"/>
      <c r="C1955" s="93"/>
      <c r="D1955" s="96"/>
      <c r="E1955" s="122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8"/>
      <c r="Q1955" s="95"/>
      <c r="R1955" s="100"/>
      <c r="S1955" s="14"/>
      <c r="T1955" s="101"/>
      <c r="U1955" s="9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3"/>
      <c r="B1956" s="92"/>
      <c r="C1956" s="93"/>
      <c r="D1956" s="96"/>
      <c r="E1956" s="122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8"/>
      <c r="Q1956" s="95"/>
      <c r="R1956" s="100"/>
      <c r="S1956" s="14"/>
      <c r="T1956" s="101"/>
      <c r="U1956" s="9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3"/>
      <c r="B1957" s="92"/>
      <c r="C1957" s="93"/>
      <c r="D1957" s="96"/>
      <c r="E1957" s="122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8"/>
      <c r="Q1957" s="95"/>
      <c r="R1957" s="100"/>
      <c r="S1957" s="14"/>
      <c r="T1957" s="101"/>
      <c r="U1957" s="9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3"/>
      <c r="B1958" s="92"/>
      <c r="C1958" s="93"/>
      <c r="D1958" s="96"/>
      <c r="E1958" s="122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8"/>
      <c r="Q1958" s="95"/>
      <c r="R1958" s="100"/>
      <c r="S1958" s="14"/>
      <c r="T1958" s="101"/>
      <c r="U1958" s="9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3"/>
      <c r="B1959" s="92"/>
      <c r="C1959" s="93"/>
      <c r="D1959" s="96"/>
      <c r="E1959" s="122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8"/>
      <c r="Q1959" s="95"/>
      <c r="R1959" s="100"/>
      <c r="S1959" s="14"/>
      <c r="T1959" s="101"/>
      <c r="U1959" s="9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3"/>
      <c r="B1960" s="92"/>
      <c r="C1960" s="93"/>
      <c r="D1960" s="96"/>
      <c r="E1960" s="122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8"/>
      <c r="Q1960" s="95"/>
      <c r="R1960" s="100"/>
      <c r="S1960" s="14"/>
      <c r="T1960" s="101"/>
      <c r="U1960" s="9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3"/>
      <c r="B1961" s="92"/>
      <c r="C1961" s="93"/>
      <c r="D1961" s="96"/>
      <c r="E1961" s="122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8"/>
      <c r="Q1961" s="95"/>
      <c r="R1961" s="100"/>
      <c r="S1961" s="14"/>
      <c r="T1961" s="101"/>
      <c r="U1961" s="9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3"/>
      <c r="B1962" s="92"/>
      <c r="C1962" s="93"/>
      <c r="D1962" s="96"/>
      <c r="E1962" s="122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8"/>
      <c r="Q1962" s="95"/>
      <c r="R1962" s="100"/>
      <c r="S1962" s="14"/>
      <c r="T1962" s="101"/>
      <c r="U1962" s="9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3"/>
      <c r="B1963" s="92"/>
      <c r="C1963" s="93"/>
      <c r="D1963" s="96"/>
      <c r="E1963" s="122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8"/>
      <c r="Q1963" s="95"/>
      <c r="R1963" s="100"/>
      <c r="S1963" s="14"/>
      <c r="T1963" s="101"/>
      <c r="U1963" s="9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3"/>
      <c r="B1964" s="92"/>
      <c r="C1964" s="93"/>
      <c r="D1964" s="96"/>
      <c r="E1964" s="122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8"/>
      <c r="Q1964" s="95"/>
      <c r="R1964" s="100"/>
      <c r="S1964" s="14"/>
      <c r="T1964" s="101"/>
      <c r="U1964" s="9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3"/>
      <c r="B1965" s="92"/>
      <c r="C1965" s="93"/>
      <c r="D1965" s="96"/>
      <c r="E1965" s="122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8"/>
      <c r="Q1965" s="95"/>
      <c r="R1965" s="100"/>
      <c r="S1965" s="14"/>
      <c r="T1965" s="101"/>
      <c r="U1965" s="9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3"/>
      <c r="B1966" s="92"/>
      <c r="C1966" s="93"/>
      <c r="D1966" s="96"/>
      <c r="E1966" s="122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8"/>
      <c r="Q1966" s="95"/>
      <c r="R1966" s="100"/>
      <c r="S1966" s="14"/>
      <c r="T1966" s="101"/>
      <c r="U1966" s="9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3"/>
      <c r="B1967" s="92"/>
      <c r="C1967" s="93"/>
      <c r="D1967" s="96"/>
      <c r="E1967" s="122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8"/>
      <c r="Q1967" s="95"/>
      <c r="R1967" s="100"/>
      <c r="S1967" s="14"/>
      <c r="T1967" s="101"/>
      <c r="U1967" s="9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3"/>
      <c r="B1968" s="92"/>
      <c r="C1968" s="93"/>
      <c r="D1968" s="96"/>
      <c r="E1968" s="122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8"/>
      <c r="Q1968" s="95"/>
      <c r="R1968" s="100"/>
      <c r="S1968" s="14"/>
      <c r="T1968" s="101"/>
      <c r="U1968" s="9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3"/>
      <c r="B1969" s="92"/>
      <c r="C1969" s="93"/>
      <c r="D1969" s="96"/>
      <c r="E1969" s="122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8"/>
      <c r="Q1969" s="95"/>
      <c r="R1969" s="100"/>
      <c r="S1969" s="14"/>
      <c r="T1969" s="101"/>
      <c r="U1969" s="9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3"/>
      <c r="B1970" s="92"/>
      <c r="C1970" s="93"/>
      <c r="D1970" s="96"/>
      <c r="E1970" s="122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8"/>
      <c r="Q1970" s="95"/>
      <c r="R1970" s="100"/>
      <c r="S1970" s="14"/>
      <c r="T1970" s="101"/>
      <c r="U1970" s="9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3"/>
      <c r="B1971" s="92"/>
      <c r="C1971" s="93"/>
      <c r="D1971" s="96"/>
      <c r="E1971" s="122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8"/>
      <c r="Q1971" s="95"/>
      <c r="R1971" s="100"/>
      <c r="S1971" s="14"/>
      <c r="T1971" s="101"/>
      <c r="U1971" s="9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3"/>
      <c r="B1972" s="92"/>
      <c r="C1972" s="93"/>
      <c r="D1972" s="96"/>
      <c r="E1972" s="122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8"/>
      <c r="Q1972" s="95"/>
      <c r="R1972" s="100"/>
      <c r="S1972" s="14"/>
      <c r="T1972" s="101"/>
      <c r="U1972" s="9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3"/>
      <c r="B1973" s="92"/>
      <c r="C1973" s="93"/>
      <c r="D1973" s="96"/>
      <c r="E1973" s="122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8"/>
      <c r="Q1973" s="95"/>
      <c r="R1973" s="100"/>
      <c r="S1973" s="14"/>
      <c r="T1973" s="101"/>
      <c r="U1973" s="9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3"/>
      <c r="B1974" s="92"/>
      <c r="C1974" s="93"/>
      <c r="D1974" s="96"/>
      <c r="E1974" s="122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8"/>
      <c r="Q1974" s="95"/>
      <c r="R1974" s="100"/>
      <c r="S1974" s="14"/>
      <c r="T1974" s="101"/>
      <c r="U1974" s="9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3"/>
      <c r="B1975" s="92"/>
      <c r="C1975" s="93"/>
      <c r="D1975" s="96"/>
      <c r="E1975" s="122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8"/>
      <c r="Q1975" s="95"/>
      <c r="R1975" s="100"/>
      <c r="S1975" s="14"/>
      <c r="T1975" s="101"/>
      <c r="U1975" s="9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3"/>
      <c r="B1976" s="92"/>
      <c r="C1976" s="93"/>
      <c r="D1976" s="96"/>
      <c r="E1976" s="122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8"/>
      <c r="Q1976" s="95"/>
      <c r="R1976" s="100"/>
      <c r="S1976" s="14"/>
      <c r="T1976" s="101"/>
      <c r="U1976" s="9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3"/>
      <c r="B1977" s="92"/>
      <c r="C1977" s="93"/>
      <c r="D1977" s="96"/>
      <c r="E1977" s="122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8"/>
      <c r="Q1977" s="95"/>
      <c r="R1977" s="100"/>
      <c r="S1977" s="14"/>
      <c r="T1977" s="101"/>
      <c r="U1977" s="9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3"/>
      <c r="B1978" s="92"/>
      <c r="C1978" s="93"/>
      <c r="D1978" s="96"/>
      <c r="E1978" s="122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8"/>
      <c r="Q1978" s="95"/>
      <c r="R1978" s="100"/>
      <c r="S1978" s="14"/>
      <c r="T1978" s="101"/>
      <c r="U1978" s="9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3"/>
      <c r="B1979" s="92"/>
      <c r="C1979" s="93"/>
      <c r="D1979" s="96"/>
      <c r="E1979" s="122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8"/>
      <c r="Q1979" s="95"/>
      <c r="R1979" s="100"/>
      <c r="S1979" s="14"/>
      <c r="T1979" s="101"/>
      <c r="U1979" s="9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3"/>
      <c r="B1980" s="92"/>
      <c r="C1980" s="93"/>
      <c r="D1980" s="96"/>
      <c r="E1980" s="122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8"/>
      <c r="Q1980" s="95"/>
      <c r="R1980" s="100"/>
      <c r="S1980" s="14"/>
      <c r="T1980" s="101"/>
      <c r="U1980" s="9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3"/>
      <c r="B1981" s="92"/>
      <c r="C1981" s="93"/>
      <c r="D1981" s="96"/>
      <c r="E1981" s="122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8"/>
      <c r="Q1981" s="95"/>
      <c r="R1981" s="100"/>
      <c r="S1981" s="14"/>
      <c r="T1981" s="101"/>
      <c r="U1981" s="9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3"/>
      <c r="B1982" s="92"/>
      <c r="C1982" s="93"/>
      <c r="D1982" s="96"/>
      <c r="E1982" s="122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8"/>
      <c r="Q1982" s="95"/>
      <c r="R1982" s="100"/>
      <c r="S1982" s="14"/>
      <c r="T1982" s="101"/>
      <c r="U1982" s="9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3"/>
      <c r="B1983" s="92"/>
      <c r="C1983" s="93"/>
      <c r="D1983" s="96"/>
      <c r="E1983" s="122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8"/>
      <c r="Q1983" s="95"/>
      <c r="R1983" s="100"/>
      <c r="S1983" s="14"/>
      <c r="T1983" s="101"/>
      <c r="U1983" s="9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3"/>
      <c r="B1984" s="92"/>
      <c r="C1984" s="93"/>
      <c r="D1984" s="96"/>
      <c r="E1984" s="122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8"/>
      <c r="Q1984" s="95"/>
      <c r="R1984" s="100"/>
      <c r="S1984" s="14"/>
      <c r="T1984" s="101"/>
      <c r="U1984" s="9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3"/>
      <c r="B1985" s="92"/>
      <c r="C1985" s="93"/>
      <c r="D1985" s="96"/>
      <c r="E1985" s="122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8"/>
      <c r="Q1985" s="95"/>
      <c r="R1985" s="100"/>
      <c r="S1985" s="14"/>
      <c r="T1985" s="101"/>
      <c r="U1985" s="9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3"/>
      <c r="B1986" s="92"/>
      <c r="C1986" s="93"/>
      <c r="D1986" s="96"/>
      <c r="E1986" s="122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8"/>
      <c r="Q1986" s="95"/>
      <c r="R1986" s="100"/>
      <c r="S1986" s="14"/>
      <c r="T1986" s="101"/>
      <c r="U1986" s="9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3"/>
      <c r="B1987" s="92"/>
      <c r="C1987" s="93"/>
      <c r="D1987" s="96"/>
      <c r="E1987" s="122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8"/>
      <c r="Q1987" s="95"/>
      <c r="R1987" s="100"/>
      <c r="S1987" s="14"/>
      <c r="T1987" s="101"/>
      <c r="U1987" s="9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3"/>
      <c r="B1988" s="92"/>
      <c r="C1988" s="93"/>
      <c r="D1988" s="96"/>
      <c r="E1988" s="122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8"/>
      <c r="Q1988" s="95"/>
      <c r="R1988" s="100"/>
      <c r="S1988" s="14"/>
      <c r="T1988" s="101"/>
      <c r="U1988" s="9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3"/>
      <c r="B1989" s="92"/>
      <c r="C1989" s="93"/>
      <c r="D1989" s="96"/>
      <c r="E1989" s="122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8"/>
      <c r="Q1989" s="95"/>
      <c r="R1989" s="100"/>
      <c r="S1989" s="14"/>
      <c r="T1989" s="101"/>
      <c r="U1989" s="9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3"/>
      <c r="B1990" s="92"/>
      <c r="C1990" s="93"/>
      <c r="D1990" s="96"/>
      <c r="E1990" s="122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8"/>
      <c r="Q1990" s="95"/>
      <c r="R1990" s="100"/>
      <c r="S1990" s="14"/>
      <c r="T1990" s="101"/>
      <c r="U1990" s="9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3"/>
      <c r="B1991" s="92"/>
      <c r="C1991" s="93"/>
      <c r="D1991" s="96"/>
      <c r="E1991" s="122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8"/>
      <c r="Q1991" s="95"/>
      <c r="R1991" s="100"/>
      <c r="S1991" s="14"/>
      <c r="T1991" s="101"/>
      <c r="U1991" s="9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3"/>
      <c r="B1992" s="92"/>
      <c r="C1992" s="93"/>
      <c r="D1992" s="96"/>
      <c r="E1992" s="122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8"/>
      <c r="Q1992" s="95"/>
      <c r="R1992" s="100"/>
      <c r="S1992" s="14"/>
      <c r="T1992" s="101"/>
      <c r="U1992" s="9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3"/>
      <c r="B1993" s="92"/>
      <c r="C1993" s="93"/>
      <c r="D1993" s="96"/>
      <c r="E1993" s="122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8"/>
      <c r="Q1993" s="95"/>
      <c r="R1993" s="100"/>
      <c r="S1993" s="14"/>
      <c r="T1993" s="101"/>
      <c r="U1993" s="9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3"/>
      <c r="B1994" s="92"/>
      <c r="C1994" s="93"/>
      <c r="D1994" s="96"/>
      <c r="E1994" s="122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8"/>
      <c r="Q1994" s="95"/>
      <c r="R1994" s="100"/>
      <c r="S1994" s="14"/>
      <c r="T1994" s="101"/>
      <c r="U1994" s="9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3"/>
      <c r="B1995" s="92"/>
      <c r="C1995" s="93"/>
      <c r="D1995" s="96"/>
      <c r="E1995" s="122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8"/>
      <c r="Q1995" s="95"/>
      <c r="R1995" s="100"/>
      <c r="S1995" s="14"/>
      <c r="T1995" s="101"/>
      <c r="U1995" s="9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3"/>
      <c r="B1996" s="92"/>
      <c r="C1996" s="93"/>
      <c r="D1996" s="96"/>
      <c r="E1996" s="122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8"/>
      <c r="Q1996" s="95"/>
      <c r="R1996" s="100"/>
      <c r="S1996" s="14"/>
      <c r="T1996" s="101"/>
      <c r="U1996" s="9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3"/>
      <c r="B1997" s="92"/>
      <c r="C1997" s="93"/>
      <c r="D1997" s="96"/>
      <c r="E1997" s="122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8"/>
      <c r="Q1997" s="95"/>
      <c r="R1997" s="100"/>
      <c r="S1997" s="14"/>
      <c r="T1997" s="101"/>
      <c r="U1997" s="9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3"/>
      <c r="B1998" s="92"/>
      <c r="C1998" s="93"/>
      <c r="D1998" s="96"/>
      <c r="E1998" s="122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8"/>
      <c r="Q1998" s="95"/>
      <c r="R1998" s="100"/>
      <c r="S1998" s="14"/>
      <c r="T1998" s="101"/>
      <c r="U1998" s="9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3"/>
      <c r="B1999" s="92"/>
      <c r="C1999" s="93"/>
      <c r="D1999" s="96"/>
      <c r="E1999" s="122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8"/>
      <c r="Q1999" s="95"/>
      <c r="R1999" s="100"/>
      <c r="S1999" s="14"/>
      <c r="T1999" s="101"/>
      <c r="U1999" s="9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3"/>
      <c r="B2000" s="92"/>
      <c r="C2000" s="93"/>
      <c r="D2000" s="96"/>
      <c r="E2000" s="122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8"/>
      <c r="Q2000" s="95"/>
      <c r="R2000" s="100"/>
      <c r="S2000" s="14"/>
      <c r="T2000" s="101"/>
      <c r="U2000" s="9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3"/>
      <c r="B2001" s="92"/>
      <c r="C2001" s="93"/>
      <c r="D2001" s="96"/>
      <c r="E2001" s="122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8"/>
      <c r="Q2001" s="95"/>
      <c r="R2001" s="100"/>
      <c r="S2001" s="14"/>
      <c r="T2001" s="101"/>
      <c r="U2001" s="9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3"/>
      <c r="B2002" s="92"/>
      <c r="C2002" s="93"/>
      <c r="D2002" s="96"/>
      <c r="E2002" s="122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8"/>
      <c r="Q2002" s="95"/>
      <c r="R2002" s="100"/>
      <c r="S2002" s="14"/>
      <c r="T2002" s="101"/>
      <c r="U2002" s="9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3"/>
      <c r="B2003" s="92"/>
      <c r="C2003" s="93"/>
      <c r="D2003" s="96"/>
      <c r="E2003" s="122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8"/>
      <c r="Q2003" s="95"/>
      <c r="R2003" s="100"/>
      <c r="S2003" s="14"/>
      <c r="T2003" s="101"/>
      <c r="U2003" s="9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3"/>
      <c r="B2004" s="92"/>
      <c r="C2004" s="93"/>
      <c r="D2004" s="96"/>
      <c r="E2004" s="122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8"/>
      <c r="Q2004" s="95"/>
      <c r="R2004" s="100"/>
      <c r="S2004" s="14"/>
      <c r="T2004" s="101"/>
      <c r="U2004" s="9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3"/>
      <c r="B2005" s="92"/>
      <c r="C2005" s="93"/>
      <c r="D2005" s="96"/>
      <c r="E2005" s="122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8"/>
      <c r="Q2005" s="95"/>
      <c r="R2005" s="100"/>
      <c r="S2005" s="14"/>
      <c r="T2005" s="101"/>
      <c r="U2005" s="9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3"/>
      <c r="B2006" s="92"/>
      <c r="C2006" s="93"/>
      <c r="D2006" s="96"/>
      <c r="E2006" s="122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8"/>
      <c r="Q2006" s="95"/>
      <c r="R2006" s="100"/>
      <c r="S2006" s="14"/>
      <c r="T2006" s="101"/>
      <c r="U2006" s="9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3"/>
      <c r="B2007" s="92"/>
      <c r="C2007" s="93"/>
      <c r="D2007" s="96"/>
      <c r="E2007" s="122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8"/>
      <c r="Q2007" s="95"/>
      <c r="R2007" s="100"/>
      <c r="S2007" s="14"/>
      <c r="T2007" s="101"/>
      <c r="U2007" s="9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3"/>
      <c r="B2008" s="92"/>
      <c r="C2008" s="93"/>
      <c r="D2008" s="96"/>
      <c r="E2008" s="122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8"/>
      <c r="Q2008" s="95"/>
      <c r="R2008" s="100"/>
      <c r="S2008" s="14"/>
      <c r="T2008" s="101"/>
      <c r="U2008" s="9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3"/>
      <c r="B2009" s="92"/>
      <c r="C2009" s="93"/>
      <c r="D2009" s="96"/>
      <c r="E2009" s="122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8"/>
      <c r="Q2009" s="95"/>
      <c r="R2009" s="100"/>
      <c r="S2009" s="14"/>
      <c r="T2009" s="101"/>
      <c r="U2009" s="9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3"/>
      <c r="B2010" s="92"/>
      <c r="C2010" s="93"/>
      <c r="D2010" s="96"/>
      <c r="E2010" s="122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8"/>
      <c r="Q2010" s="95"/>
      <c r="R2010" s="100"/>
      <c r="S2010" s="14"/>
      <c r="T2010" s="101"/>
      <c r="U2010" s="9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3"/>
      <c r="B2011" s="92"/>
      <c r="C2011" s="93"/>
      <c r="D2011" s="96"/>
      <c r="E2011" s="122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8"/>
      <c r="Q2011" s="95"/>
      <c r="R2011" s="100"/>
      <c r="S2011" s="14"/>
      <c r="T2011" s="101"/>
      <c r="U2011" s="9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3"/>
      <c r="B2012" s="92"/>
      <c r="C2012" s="93"/>
      <c r="D2012" s="96"/>
      <c r="E2012" s="122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8"/>
      <c r="Q2012" s="95"/>
      <c r="R2012" s="100"/>
      <c r="S2012" s="14"/>
      <c r="T2012" s="101"/>
      <c r="U2012" s="9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3"/>
      <c r="B2013" s="92"/>
      <c r="C2013" s="93"/>
      <c r="D2013" s="96"/>
      <c r="E2013" s="122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8"/>
      <c r="Q2013" s="95"/>
      <c r="R2013" s="100"/>
      <c r="S2013" s="14"/>
      <c r="T2013" s="101"/>
      <c r="U2013" s="9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3"/>
      <c r="B2014" s="92"/>
      <c r="C2014" s="93"/>
      <c r="D2014" s="96"/>
      <c r="E2014" s="122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8"/>
      <c r="Q2014" s="95"/>
      <c r="R2014" s="100"/>
      <c r="S2014" s="14"/>
      <c r="T2014" s="101"/>
      <c r="U2014" s="9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3"/>
      <c r="B2015" s="92"/>
      <c r="C2015" s="93"/>
      <c r="D2015" s="96"/>
      <c r="E2015" s="122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8"/>
      <c r="Q2015" s="95"/>
      <c r="R2015" s="100"/>
      <c r="S2015" s="14"/>
      <c r="T2015" s="101"/>
      <c r="U2015" s="9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3"/>
      <c r="B2016" s="92"/>
      <c r="C2016" s="93"/>
      <c r="D2016" s="96"/>
      <c r="E2016" s="122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8"/>
      <c r="Q2016" s="95"/>
      <c r="R2016" s="100"/>
      <c r="S2016" s="14"/>
      <c r="T2016" s="101"/>
      <c r="U2016" s="9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3"/>
      <c r="B2017" s="92"/>
      <c r="C2017" s="93"/>
      <c r="D2017" s="96"/>
      <c r="E2017" s="122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8"/>
      <c r="Q2017" s="95"/>
      <c r="R2017" s="100"/>
      <c r="S2017" s="14"/>
      <c r="T2017" s="101"/>
      <c r="U2017" s="9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3"/>
      <c r="B2018" s="92"/>
      <c r="C2018" s="93"/>
      <c r="D2018" s="96"/>
      <c r="E2018" s="122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8"/>
      <c r="Q2018" s="95"/>
      <c r="R2018" s="100"/>
      <c r="S2018" s="14"/>
      <c r="T2018" s="101"/>
      <c r="U2018" s="9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3"/>
      <c r="B2019" s="92"/>
      <c r="C2019" s="93"/>
      <c r="D2019" s="96"/>
      <c r="E2019" s="122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8"/>
      <c r="Q2019" s="95"/>
      <c r="R2019" s="100"/>
      <c r="S2019" s="14"/>
      <c r="T2019" s="101"/>
      <c r="U2019" s="9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3"/>
      <c r="B2020" s="103"/>
      <c r="C2020" s="104"/>
      <c r="D2020" s="96"/>
      <c r="E2020" s="122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09"/>
      <c r="Q2020" s="106"/>
      <c r="R2020" s="111"/>
      <c r="S2020" s="14"/>
      <c r="T2020" s="112"/>
      <c r="U2020" s="10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3"/>
      <c r="B2021" s="92"/>
      <c r="C2021" s="93"/>
      <c r="D2021" s="96"/>
      <c r="E2021" s="122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8"/>
      <c r="Q2021" s="95"/>
      <c r="R2021" s="100"/>
      <c r="S2021" s="14"/>
      <c r="T2021" s="101"/>
      <c r="U2021" s="9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3"/>
      <c r="B2022" s="92"/>
      <c r="C2022" s="93"/>
      <c r="D2022" s="96"/>
      <c r="E2022" s="122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8"/>
      <c r="Q2022" s="95"/>
      <c r="R2022" s="100"/>
      <c r="S2022" s="14"/>
      <c r="T2022" s="101"/>
      <c r="U2022" s="9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3"/>
      <c r="B2023" s="92"/>
      <c r="C2023" s="93"/>
      <c r="D2023" s="96"/>
      <c r="E2023" s="122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8"/>
      <c r="Q2023" s="95"/>
      <c r="R2023" s="100"/>
      <c r="S2023" s="14"/>
      <c r="T2023" s="101"/>
      <c r="U2023" s="9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3"/>
      <c r="B2024" s="92"/>
      <c r="C2024" s="93"/>
      <c r="D2024" s="96"/>
      <c r="E2024" s="122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8"/>
      <c r="Q2024" s="95"/>
      <c r="R2024" s="100"/>
      <c r="S2024" s="14"/>
      <c r="T2024" s="101"/>
      <c r="U2024" s="9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3"/>
      <c r="B2025" s="92"/>
      <c r="C2025" s="93"/>
      <c r="D2025" s="96"/>
      <c r="E2025" s="122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8"/>
      <c r="Q2025" s="95"/>
      <c r="R2025" s="100"/>
      <c r="S2025" s="14"/>
      <c r="T2025" s="101"/>
      <c r="U2025" s="9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3"/>
      <c r="B2026" s="92"/>
      <c r="C2026" s="93"/>
      <c r="D2026" s="96"/>
      <c r="E2026" s="122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8"/>
      <c r="Q2026" s="95"/>
      <c r="R2026" s="100"/>
      <c r="S2026" s="14"/>
      <c r="T2026" s="101"/>
      <c r="U2026" s="9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3"/>
      <c r="B2027" s="92"/>
      <c r="C2027" s="93"/>
      <c r="D2027" s="96"/>
      <c r="E2027" s="122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8"/>
      <c r="Q2027" s="95"/>
      <c r="R2027" s="100"/>
      <c r="S2027" s="14"/>
      <c r="T2027" s="101"/>
      <c r="U2027" s="9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3"/>
      <c r="B2028" s="92"/>
      <c r="C2028" s="93"/>
      <c r="D2028" s="96"/>
      <c r="E2028" s="122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8"/>
      <c r="Q2028" s="95"/>
      <c r="R2028" s="100"/>
      <c r="S2028" s="14"/>
      <c r="T2028" s="101"/>
      <c r="U2028" s="9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3"/>
      <c r="B2029" s="92"/>
      <c r="C2029" s="93"/>
      <c r="D2029" s="96"/>
      <c r="E2029" s="122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8"/>
      <c r="Q2029" s="95"/>
      <c r="R2029" s="100"/>
      <c r="S2029" s="14"/>
      <c r="T2029" s="101"/>
      <c r="U2029" s="9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3"/>
      <c r="B2030" s="92"/>
      <c r="C2030" s="93"/>
      <c r="D2030" s="96"/>
      <c r="E2030" s="122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8"/>
      <c r="Q2030" s="95"/>
      <c r="R2030" s="100"/>
      <c r="S2030" s="14"/>
      <c r="T2030" s="101"/>
      <c r="U2030" s="9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3"/>
      <c r="B2031" s="92"/>
      <c r="C2031" s="93"/>
      <c r="D2031" s="96"/>
      <c r="E2031" s="122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8"/>
      <c r="Q2031" s="95"/>
      <c r="R2031" s="100"/>
      <c r="S2031" s="14"/>
      <c r="T2031" s="101"/>
      <c r="U2031" s="9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3"/>
      <c r="B2032" s="92"/>
      <c r="C2032" s="93"/>
      <c r="D2032" s="96"/>
      <c r="E2032" s="122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8"/>
      <c r="Q2032" s="95"/>
      <c r="R2032" s="100"/>
      <c r="S2032" s="14"/>
      <c r="T2032" s="101"/>
      <c r="U2032" s="9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3"/>
      <c r="B2033" s="92"/>
      <c r="C2033" s="93"/>
      <c r="D2033" s="96"/>
      <c r="E2033" s="122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8"/>
      <c r="Q2033" s="95"/>
      <c r="R2033" s="100"/>
      <c r="S2033" s="14"/>
      <c r="T2033" s="101"/>
      <c r="U2033" s="9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3"/>
      <c r="B2034" s="92"/>
      <c r="C2034" s="93"/>
      <c r="D2034" s="96"/>
      <c r="E2034" s="122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8"/>
      <c r="Q2034" s="95"/>
      <c r="R2034" s="100"/>
      <c r="S2034" s="14"/>
      <c r="T2034" s="101"/>
      <c r="U2034" s="9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3"/>
      <c r="B2035" s="92"/>
      <c r="C2035" s="93"/>
      <c r="D2035" s="96"/>
      <c r="E2035" s="122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8"/>
      <c r="Q2035" s="95"/>
      <c r="R2035" s="100"/>
      <c r="S2035" s="14"/>
      <c r="T2035" s="101"/>
      <c r="U2035" s="9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3"/>
      <c r="B2036" s="92"/>
      <c r="C2036" s="93"/>
      <c r="D2036" s="96"/>
      <c r="E2036" s="122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8"/>
      <c r="Q2036" s="95"/>
      <c r="R2036" s="100"/>
      <c r="S2036" s="14"/>
      <c r="T2036" s="101"/>
      <c r="U2036" s="9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3"/>
      <c r="B2037" s="92"/>
      <c r="C2037" s="93"/>
      <c r="D2037" s="96"/>
      <c r="E2037" s="122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8"/>
      <c r="Q2037" s="95"/>
      <c r="R2037" s="100"/>
      <c r="S2037" s="14"/>
      <c r="T2037" s="101"/>
      <c r="U2037" s="9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3"/>
      <c r="B2038" s="92"/>
      <c r="C2038" s="93"/>
      <c r="D2038" s="96"/>
      <c r="E2038" s="122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8"/>
      <c r="Q2038" s="95"/>
      <c r="R2038" s="100"/>
      <c r="S2038" s="14"/>
      <c r="T2038" s="101"/>
      <c r="U2038" s="9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3"/>
      <c r="B2039" s="92"/>
      <c r="C2039" s="93"/>
      <c r="D2039" s="96"/>
      <c r="E2039" s="122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8"/>
      <c r="Q2039" s="95"/>
      <c r="R2039" s="100"/>
      <c r="S2039" s="14"/>
      <c r="T2039" s="101"/>
      <c r="U2039" s="9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3"/>
      <c r="B2040" s="92"/>
      <c r="C2040" s="93"/>
      <c r="D2040" s="96"/>
      <c r="E2040" s="122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8"/>
      <c r="Q2040" s="95"/>
      <c r="R2040" s="100"/>
      <c r="S2040" s="14"/>
      <c r="T2040" s="101"/>
      <c r="U2040" s="9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3"/>
      <c r="B2041" s="92"/>
      <c r="C2041" s="93"/>
      <c r="D2041" s="96"/>
      <c r="E2041" s="122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8"/>
      <c r="Q2041" s="95"/>
      <c r="R2041" s="100"/>
      <c r="S2041" s="14"/>
      <c r="T2041" s="101"/>
      <c r="U2041" s="9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3"/>
      <c r="B2042" s="92"/>
      <c r="C2042" s="93"/>
      <c r="D2042" s="96"/>
      <c r="E2042" s="122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8"/>
      <c r="Q2042" s="95"/>
      <c r="R2042" s="100"/>
      <c r="S2042" s="14"/>
      <c r="T2042" s="101"/>
      <c r="U2042" s="9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3"/>
      <c r="B2043" s="92"/>
      <c r="C2043" s="93"/>
      <c r="D2043" s="96"/>
      <c r="E2043" s="122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8"/>
      <c r="Q2043" s="95"/>
      <c r="R2043" s="100"/>
      <c r="S2043" s="14"/>
      <c r="T2043" s="101"/>
      <c r="U2043" s="9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3"/>
      <c r="B2044" s="92"/>
      <c r="C2044" s="93"/>
      <c r="D2044" s="96"/>
      <c r="E2044" s="122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8"/>
      <c r="Q2044" s="95"/>
      <c r="R2044" s="100"/>
      <c r="S2044" s="14"/>
      <c r="T2044" s="101"/>
      <c r="U2044" s="9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3"/>
      <c r="B2045" s="92"/>
      <c r="C2045" s="93"/>
      <c r="D2045" s="96"/>
      <c r="E2045" s="122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8"/>
      <c r="Q2045" s="95"/>
      <c r="R2045" s="100"/>
      <c r="S2045" s="14"/>
      <c r="T2045" s="101"/>
      <c r="U2045" s="9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3"/>
      <c r="B2046" s="92"/>
      <c r="C2046" s="93"/>
      <c r="D2046" s="96"/>
      <c r="E2046" s="122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8"/>
      <c r="Q2046" s="95"/>
      <c r="R2046" s="100"/>
      <c r="S2046" s="14"/>
      <c r="T2046" s="101"/>
      <c r="U2046" s="9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3"/>
      <c r="B2047" s="92"/>
      <c r="C2047" s="93"/>
      <c r="D2047" s="96"/>
      <c r="E2047" s="122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8"/>
      <c r="Q2047" s="95"/>
      <c r="R2047" s="100"/>
      <c r="S2047" s="14"/>
      <c r="T2047" s="101"/>
      <c r="U2047" s="9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3"/>
      <c r="B2048" s="92"/>
      <c r="C2048" s="93"/>
      <c r="D2048" s="96"/>
      <c r="E2048" s="122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8"/>
      <c r="Q2048" s="95"/>
      <c r="R2048" s="100"/>
      <c r="S2048" s="14"/>
      <c r="T2048" s="101"/>
      <c r="U2048" s="9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3"/>
      <c r="B2049" s="92"/>
      <c r="C2049" s="93"/>
      <c r="D2049" s="96"/>
      <c r="E2049" s="122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8"/>
      <c r="Q2049" s="95"/>
      <c r="R2049" s="100"/>
      <c r="S2049" s="14"/>
      <c r="T2049" s="101"/>
      <c r="U2049" s="9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3"/>
      <c r="B2050" s="92"/>
      <c r="C2050" s="93"/>
      <c r="D2050" s="96"/>
      <c r="E2050" s="122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8"/>
      <c r="Q2050" s="95"/>
      <c r="R2050" s="100"/>
      <c r="S2050" s="14"/>
      <c r="T2050" s="101"/>
      <c r="U2050" s="9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3"/>
      <c r="B2051" s="92"/>
      <c r="C2051" s="93"/>
      <c r="D2051" s="96"/>
      <c r="E2051" s="122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8"/>
      <c r="Q2051" s="95"/>
      <c r="R2051" s="100"/>
      <c r="S2051" s="14"/>
      <c r="T2051" s="101"/>
      <c r="U2051" s="9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3"/>
      <c r="B2052" s="92"/>
      <c r="C2052" s="93"/>
      <c r="D2052" s="96"/>
      <c r="E2052" s="122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8"/>
      <c r="Q2052" s="95"/>
      <c r="R2052" s="100"/>
      <c r="S2052" s="14"/>
      <c r="T2052" s="101"/>
      <c r="U2052" s="9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3"/>
      <c r="B2053" s="92"/>
      <c r="C2053" s="93"/>
      <c r="D2053" s="96"/>
      <c r="E2053" s="122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8"/>
      <c r="Q2053" s="95"/>
      <c r="R2053" s="100"/>
      <c r="S2053" s="14"/>
      <c r="T2053" s="101"/>
      <c r="U2053" s="9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3"/>
      <c r="B2054" s="92"/>
      <c r="C2054" s="93"/>
      <c r="D2054" s="96"/>
      <c r="E2054" s="122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8"/>
      <c r="Q2054" s="95"/>
      <c r="R2054" s="100"/>
      <c r="S2054" s="14"/>
      <c r="T2054" s="101"/>
      <c r="U2054" s="9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3"/>
      <c r="B2055" s="92"/>
      <c r="C2055" s="93"/>
      <c r="D2055" s="96"/>
      <c r="E2055" s="122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8"/>
      <c r="Q2055" s="95"/>
      <c r="R2055" s="100"/>
      <c r="S2055" s="14"/>
      <c r="T2055" s="101"/>
      <c r="U2055" s="9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3"/>
      <c r="B2056" s="92"/>
      <c r="C2056" s="93"/>
      <c r="D2056" s="96"/>
      <c r="E2056" s="122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8"/>
      <c r="Q2056" s="95"/>
      <c r="R2056" s="100"/>
      <c r="S2056" s="14"/>
      <c r="T2056" s="101"/>
      <c r="U2056" s="9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3"/>
      <c r="B2057" s="92"/>
      <c r="C2057" s="93"/>
      <c r="D2057" s="96"/>
      <c r="E2057" s="122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8"/>
      <c r="Q2057" s="95"/>
      <c r="R2057" s="100"/>
      <c r="S2057" s="14"/>
      <c r="T2057" s="101"/>
      <c r="U2057" s="9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3"/>
      <c r="B2058" s="92"/>
      <c r="C2058" s="93"/>
      <c r="D2058" s="96"/>
      <c r="E2058" s="122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8"/>
      <c r="Q2058" s="95"/>
      <c r="R2058" s="100"/>
      <c r="S2058" s="14"/>
      <c r="T2058" s="101"/>
      <c r="U2058" s="9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3"/>
      <c r="B2059" s="92"/>
      <c r="C2059" s="93"/>
      <c r="D2059" s="96"/>
      <c r="E2059" s="122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8"/>
      <c r="Q2059" s="95"/>
      <c r="R2059" s="100"/>
      <c r="S2059" s="14"/>
      <c r="T2059" s="101"/>
      <c r="U2059" s="9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3"/>
      <c r="B2060" s="92"/>
      <c r="C2060" s="93"/>
      <c r="D2060" s="96"/>
      <c r="E2060" s="122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8"/>
      <c r="Q2060" s="95"/>
      <c r="R2060" s="100"/>
      <c r="S2060" s="14"/>
      <c r="T2060" s="101"/>
      <c r="U2060" s="9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3"/>
      <c r="B2061" s="92"/>
      <c r="C2061" s="93"/>
      <c r="D2061" s="96"/>
      <c r="E2061" s="122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8"/>
      <c r="Q2061" s="95"/>
      <c r="R2061" s="100"/>
      <c r="S2061" s="14"/>
      <c r="T2061" s="101"/>
      <c r="U2061" s="9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3"/>
      <c r="B2062" s="92"/>
      <c r="C2062" s="93"/>
      <c r="D2062" s="96"/>
      <c r="E2062" s="122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8"/>
      <c r="Q2062" s="95"/>
      <c r="R2062" s="100"/>
      <c r="S2062" s="14"/>
      <c r="T2062" s="101"/>
      <c r="U2062" s="9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3"/>
      <c r="B2063" s="92"/>
      <c r="C2063" s="93"/>
      <c r="D2063" s="96"/>
      <c r="E2063" s="122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8"/>
      <c r="Q2063" s="95"/>
      <c r="R2063" s="100"/>
      <c r="S2063" s="14"/>
      <c r="T2063" s="101"/>
      <c r="U2063" s="9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3"/>
      <c r="B2064" s="92"/>
      <c r="C2064" s="93"/>
      <c r="D2064" s="96"/>
      <c r="E2064" s="122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8"/>
      <c r="Q2064" s="95"/>
      <c r="R2064" s="100"/>
      <c r="S2064" s="14"/>
      <c r="T2064" s="101"/>
      <c r="U2064" s="9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3"/>
      <c r="B2065" s="92"/>
      <c r="C2065" s="93"/>
      <c r="D2065" s="96"/>
      <c r="E2065" s="122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8"/>
      <c r="Q2065" s="95"/>
      <c r="R2065" s="100"/>
      <c r="S2065" s="14"/>
      <c r="T2065" s="101"/>
      <c r="U2065" s="9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3"/>
      <c r="B2066" s="92"/>
      <c r="C2066" s="93"/>
      <c r="D2066" s="96"/>
      <c r="E2066" s="122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8"/>
      <c r="Q2066" s="95"/>
      <c r="R2066" s="100"/>
      <c r="S2066" s="14"/>
      <c r="T2066" s="101"/>
      <c r="U2066" s="9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3"/>
      <c r="B2067" s="92"/>
      <c r="C2067" s="93"/>
      <c r="D2067" s="96"/>
      <c r="E2067" s="122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8"/>
      <c r="Q2067" s="95"/>
      <c r="R2067" s="100"/>
      <c r="S2067" s="14"/>
      <c r="T2067" s="101"/>
      <c r="U2067" s="9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3"/>
      <c r="B2068" s="92"/>
      <c r="C2068" s="93"/>
      <c r="D2068" s="96"/>
      <c r="E2068" s="122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8"/>
      <c r="Q2068" s="95"/>
      <c r="R2068" s="100"/>
      <c r="S2068" s="14"/>
      <c r="T2068" s="101"/>
      <c r="U2068" s="9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3"/>
      <c r="B2069" s="92"/>
      <c r="C2069" s="93"/>
      <c r="D2069" s="96"/>
      <c r="E2069" s="122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8"/>
      <c r="Q2069" s="95"/>
      <c r="R2069" s="100"/>
      <c r="S2069" s="14"/>
      <c r="T2069" s="101"/>
      <c r="U2069" s="9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3"/>
      <c r="B2070" s="92"/>
      <c r="C2070" s="93"/>
      <c r="D2070" s="96"/>
      <c r="E2070" s="122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8"/>
      <c r="Q2070" s="95"/>
      <c r="R2070" s="100"/>
      <c r="S2070" s="14"/>
      <c r="T2070" s="101"/>
      <c r="U2070" s="9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3"/>
      <c r="B2071" s="92"/>
      <c r="C2071" s="93"/>
      <c r="D2071" s="96"/>
      <c r="E2071" s="122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8"/>
      <c r="Q2071" s="95"/>
      <c r="R2071" s="100"/>
      <c r="S2071" s="14"/>
      <c r="T2071" s="101"/>
      <c r="U2071" s="9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3"/>
      <c r="B2072" s="92"/>
      <c r="C2072" s="93"/>
      <c r="D2072" s="96"/>
      <c r="E2072" s="122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8"/>
      <c r="Q2072" s="95"/>
      <c r="R2072" s="100"/>
      <c r="S2072" s="14"/>
      <c r="T2072" s="101"/>
      <c r="U2072" s="9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3"/>
      <c r="B2073" s="92"/>
      <c r="C2073" s="93"/>
      <c r="D2073" s="96"/>
      <c r="E2073" s="122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8"/>
      <c r="Q2073" s="95"/>
      <c r="R2073" s="100"/>
      <c r="S2073" s="14"/>
      <c r="T2073" s="101"/>
      <c r="U2073" s="9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3"/>
      <c r="B2074" s="92"/>
      <c r="C2074" s="93"/>
      <c r="D2074" s="96"/>
      <c r="E2074" s="122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8"/>
      <c r="Q2074" s="95"/>
      <c r="R2074" s="100"/>
      <c r="S2074" s="14"/>
      <c r="T2074" s="101"/>
      <c r="U2074" s="9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3"/>
      <c r="B2075" s="92"/>
      <c r="C2075" s="93"/>
      <c r="D2075" s="96"/>
      <c r="E2075" s="122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8"/>
      <c r="Q2075" s="95"/>
      <c r="R2075" s="100"/>
      <c r="S2075" s="14"/>
      <c r="T2075" s="101"/>
      <c r="U2075" s="9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3"/>
      <c r="B2076" s="92"/>
      <c r="C2076" s="93"/>
      <c r="D2076" s="96"/>
      <c r="E2076" s="122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8"/>
      <c r="Q2076" s="95"/>
      <c r="R2076" s="100"/>
      <c r="S2076" s="14"/>
      <c r="T2076" s="101"/>
      <c r="U2076" s="9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3"/>
      <c r="B2077" s="92"/>
      <c r="C2077" s="93"/>
      <c r="D2077" s="96"/>
      <c r="E2077" s="122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8"/>
      <c r="Q2077" s="95"/>
      <c r="R2077" s="100"/>
      <c r="S2077" s="14"/>
      <c r="T2077" s="101"/>
      <c r="U2077" s="9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3"/>
      <c r="B2078" s="92"/>
      <c r="C2078" s="93"/>
      <c r="D2078" s="96"/>
      <c r="E2078" s="122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8"/>
      <c r="Q2078" s="95"/>
      <c r="R2078" s="100"/>
      <c r="S2078" s="14"/>
      <c r="T2078" s="101"/>
      <c r="U2078" s="9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3"/>
      <c r="B2079" s="92"/>
      <c r="C2079" s="93"/>
      <c r="D2079" s="96"/>
      <c r="E2079" s="122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8"/>
      <c r="Q2079" s="95"/>
      <c r="R2079" s="100"/>
      <c r="S2079" s="14"/>
      <c r="T2079" s="101"/>
      <c r="U2079" s="9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3"/>
      <c r="B2080" s="92"/>
      <c r="C2080" s="93"/>
      <c r="D2080" s="96"/>
      <c r="E2080" s="122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8"/>
      <c r="Q2080" s="95"/>
      <c r="R2080" s="100"/>
      <c r="S2080" s="14"/>
      <c r="T2080" s="101"/>
      <c r="U2080" s="9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3"/>
      <c r="B2081" s="92"/>
      <c r="C2081" s="93"/>
      <c r="D2081" s="96"/>
      <c r="E2081" s="122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8"/>
      <c r="Q2081" s="95"/>
      <c r="R2081" s="100"/>
      <c r="S2081" s="14"/>
      <c r="T2081" s="101"/>
      <c r="U2081" s="9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3"/>
      <c r="B2082" s="92"/>
      <c r="C2082" s="93"/>
      <c r="D2082" s="96"/>
      <c r="E2082" s="122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8"/>
      <c r="Q2082" s="95"/>
      <c r="R2082" s="100"/>
      <c r="S2082" s="14"/>
      <c r="T2082" s="101"/>
      <c r="U2082" s="9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3"/>
      <c r="B2083" s="92"/>
      <c r="C2083" s="93"/>
      <c r="D2083" s="96"/>
      <c r="E2083" s="122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8"/>
      <c r="Q2083" s="95"/>
      <c r="R2083" s="100"/>
      <c r="S2083" s="14"/>
      <c r="T2083" s="101"/>
      <c r="U2083" s="9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3"/>
      <c r="B2084" s="92"/>
      <c r="C2084" s="93"/>
      <c r="D2084" s="96"/>
      <c r="E2084" s="122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8"/>
      <c r="Q2084" s="95"/>
      <c r="R2084" s="100"/>
      <c r="S2084" s="14"/>
      <c r="T2084" s="101"/>
      <c r="U2084" s="9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3"/>
      <c r="B2085" s="92"/>
      <c r="C2085" s="93"/>
      <c r="D2085" s="96"/>
      <c r="E2085" s="122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8"/>
      <c r="Q2085" s="95"/>
      <c r="R2085" s="100"/>
      <c r="S2085" s="14"/>
      <c r="T2085" s="101"/>
      <c r="U2085" s="9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3"/>
      <c r="B2086" s="92"/>
      <c r="C2086" s="93"/>
      <c r="D2086" s="96"/>
      <c r="E2086" s="122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8"/>
      <c r="Q2086" s="95"/>
      <c r="R2086" s="100"/>
      <c r="S2086" s="14"/>
      <c r="T2086" s="101"/>
      <c r="U2086" s="9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3"/>
      <c r="B2087" s="92"/>
      <c r="C2087" s="93"/>
      <c r="D2087" s="96"/>
      <c r="E2087" s="122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8"/>
      <c r="Q2087" s="95"/>
      <c r="R2087" s="100"/>
      <c r="S2087" s="14"/>
      <c r="T2087" s="101"/>
      <c r="U2087" s="9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3"/>
      <c r="B2088" s="92"/>
      <c r="C2088" s="93"/>
      <c r="D2088" s="96"/>
      <c r="E2088" s="122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8"/>
      <c r="Q2088" s="95"/>
      <c r="R2088" s="100"/>
      <c r="S2088" s="14"/>
      <c r="T2088" s="101"/>
      <c r="U2088" s="9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3"/>
      <c r="B2089" s="92"/>
      <c r="C2089" s="93"/>
      <c r="D2089" s="96"/>
      <c r="E2089" s="122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8"/>
      <c r="Q2089" s="95"/>
      <c r="R2089" s="100"/>
      <c r="S2089" s="14"/>
      <c r="T2089" s="101"/>
      <c r="U2089" s="9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3"/>
      <c r="B2090" s="92"/>
      <c r="C2090" s="93"/>
      <c r="D2090" s="96"/>
      <c r="E2090" s="122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8"/>
      <c r="Q2090" s="95"/>
      <c r="R2090" s="100"/>
      <c r="S2090" s="14"/>
      <c r="T2090" s="101"/>
      <c r="U2090" s="9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3"/>
      <c r="B2091" s="92"/>
      <c r="C2091" s="93"/>
      <c r="D2091" s="96"/>
      <c r="E2091" s="122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8"/>
      <c r="Q2091" s="95"/>
      <c r="R2091" s="100"/>
      <c r="S2091" s="14"/>
      <c r="T2091" s="101"/>
      <c r="U2091" s="9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3"/>
      <c r="B2092" s="92"/>
      <c r="C2092" s="93"/>
      <c r="D2092" s="96"/>
      <c r="E2092" s="122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8"/>
      <c r="Q2092" s="95"/>
      <c r="R2092" s="100"/>
      <c r="S2092" s="14"/>
      <c r="T2092" s="101"/>
      <c r="U2092" s="9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3"/>
      <c r="B2093" s="92"/>
      <c r="C2093" s="93"/>
      <c r="D2093" s="96"/>
      <c r="E2093" s="122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8"/>
      <c r="Q2093" s="95"/>
      <c r="R2093" s="100"/>
      <c r="S2093" s="14"/>
      <c r="T2093" s="101"/>
      <c r="U2093" s="9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3"/>
      <c r="B2094" s="92"/>
      <c r="C2094" s="93"/>
      <c r="D2094" s="96"/>
      <c r="E2094" s="122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8"/>
      <c r="Q2094" s="95"/>
      <c r="R2094" s="100"/>
      <c r="S2094" s="14"/>
      <c r="T2094" s="101"/>
      <c r="U2094" s="9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3"/>
      <c r="B2095" s="92"/>
      <c r="C2095" s="93"/>
      <c r="D2095" s="96"/>
      <c r="E2095" s="122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8"/>
      <c r="Q2095" s="95"/>
      <c r="R2095" s="100"/>
      <c r="S2095" s="14"/>
      <c r="T2095" s="101"/>
      <c r="U2095" s="9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3"/>
      <c r="B2096" s="92"/>
      <c r="C2096" s="93"/>
      <c r="D2096" s="96"/>
      <c r="E2096" s="122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8"/>
      <c r="Q2096" s="95"/>
      <c r="R2096" s="100"/>
      <c r="S2096" s="14"/>
      <c r="T2096" s="101"/>
      <c r="U2096" s="9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3"/>
      <c r="B2097" s="92"/>
      <c r="C2097" s="93"/>
      <c r="D2097" s="96"/>
      <c r="E2097" s="122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8"/>
      <c r="Q2097" s="95"/>
      <c r="R2097" s="100"/>
      <c r="S2097" s="14"/>
      <c r="T2097" s="101"/>
      <c r="U2097" s="9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3"/>
      <c r="B2098" s="92"/>
      <c r="C2098" s="93"/>
      <c r="D2098" s="96"/>
      <c r="E2098" s="122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8"/>
      <c r="Q2098" s="95"/>
      <c r="R2098" s="100"/>
      <c r="S2098" s="14"/>
      <c r="T2098" s="101"/>
      <c r="U2098" s="9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3"/>
      <c r="B2099" s="92"/>
      <c r="C2099" s="93"/>
      <c r="D2099" s="96"/>
      <c r="E2099" s="122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8"/>
      <c r="Q2099" s="95"/>
      <c r="R2099" s="100"/>
      <c r="S2099" s="14"/>
      <c r="T2099" s="101"/>
      <c r="U2099" s="9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3"/>
      <c r="B2100" s="92"/>
      <c r="C2100" s="93"/>
      <c r="D2100" s="96"/>
      <c r="E2100" s="122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8"/>
      <c r="Q2100" s="95"/>
      <c r="R2100" s="100"/>
      <c r="S2100" s="14"/>
      <c r="T2100" s="101"/>
      <c r="U2100" s="9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3"/>
      <c r="B2101" s="92"/>
      <c r="C2101" s="93"/>
      <c r="D2101" s="96"/>
      <c r="E2101" s="122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8"/>
      <c r="Q2101" s="95"/>
      <c r="R2101" s="100"/>
      <c r="S2101" s="14"/>
      <c r="T2101" s="101"/>
      <c r="U2101" s="9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3"/>
      <c r="B2102" s="92"/>
      <c r="C2102" s="93"/>
      <c r="D2102" s="96"/>
      <c r="E2102" s="122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8"/>
      <c r="Q2102" s="95"/>
      <c r="R2102" s="100"/>
      <c r="S2102" s="14"/>
      <c r="T2102" s="101"/>
      <c r="U2102" s="9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3"/>
      <c r="B2103" s="92"/>
      <c r="C2103" s="93"/>
      <c r="D2103" s="96"/>
      <c r="E2103" s="122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8"/>
      <c r="Q2103" s="95"/>
      <c r="R2103" s="100"/>
      <c r="S2103" s="14"/>
      <c r="T2103" s="101"/>
      <c r="U2103" s="9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3"/>
      <c r="B2104" s="92"/>
      <c r="C2104" s="93"/>
      <c r="D2104" s="96"/>
      <c r="E2104" s="122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8"/>
      <c r="Q2104" s="95"/>
      <c r="R2104" s="100"/>
      <c r="S2104" s="14"/>
      <c r="T2104" s="101"/>
      <c r="U2104" s="9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3"/>
      <c r="B2105" s="92"/>
      <c r="C2105" s="93"/>
      <c r="D2105" s="96"/>
      <c r="E2105" s="122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8"/>
      <c r="Q2105" s="95"/>
      <c r="R2105" s="100"/>
      <c r="S2105" s="14"/>
      <c r="T2105" s="101"/>
      <c r="U2105" s="9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3"/>
      <c r="B2106" s="92"/>
      <c r="C2106" s="93"/>
      <c r="D2106" s="96"/>
      <c r="E2106" s="122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8"/>
      <c r="Q2106" s="95"/>
      <c r="R2106" s="100"/>
      <c r="S2106" s="14"/>
      <c r="T2106" s="101"/>
      <c r="U2106" s="9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3"/>
      <c r="B2107" s="92"/>
      <c r="C2107" s="93"/>
      <c r="D2107" s="96"/>
      <c r="E2107" s="122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8"/>
      <c r="Q2107" s="95"/>
      <c r="R2107" s="100"/>
      <c r="S2107" s="14"/>
      <c r="T2107" s="101"/>
      <c r="U2107" s="9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3"/>
      <c r="B2108" s="92"/>
      <c r="C2108" s="93"/>
      <c r="D2108" s="96"/>
      <c r="E2108" s="122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8"/>
      <c r="Q2108" s="95"/>
      <c r="R2108" s="100"/>
      <c r="S2108" s="14"/>
      <c r="T2108" s="101"/>
      <c r="U2108" s="9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3"/>
      <c r="B2109" s="92"/>
      <c r="C2109" s="93"/>
      <c r="D2109" s="96"/>
      <c r="E2109" s="122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8"/>
      <c r="Q2109" s="95"/>
      <c r="R2109" s="100"/>
      <c r="S2109" s="14"/>
      <c r="T2109" s="101"/>
      <c r="U2109" s="9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3"/>
      <c r="B2110" s="92"/>
      <c r="C2110" s="93"/>
      <c r="D2110" s="96"/>
      <c r="E2110" s="122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8"/>
      <c r="Q2110" s="95"/>
      <c r="R2110" s="100"/>
      <c r="S2110" s="14"/>
      <c r="T2110" s="101"/>
      <c r="U2110" s="9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3"/>
      <c r="B2111" s="92"/>
      <c r="C2111" s="93"/>
      <c r="D2111" s="96"/>
      <c r="E2111" s="122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8"/>
      <c r="Q2111" s="95"/>
      <c r="R2111" s="100"/>
      <c r="S2111" s="14"/>
      <c r="T2111" s="101"/>
      <c r="U2111" s="9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3"/>
      <c r="B2112" s="92"/>
      <c r="C2112" s="93"/>
      <c r="D2112" s="96"/>
      <c r="E2112" s="122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8"/>
      <c r="Q2112" s="95"/>
      <c r="R2112" s="100"/>
      <c r="S2112" s="14"/>
      <c r="T2112" s="101"/>
      <c r="U2112" s="9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3"/>
      <c r="B2113" s="92"/>
      <c r="C2113" s="93"/>
      <c r="D2113" s="96"/>
      <c r="E2113" s="122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8"/>
      <c r="Q2113" s="95"/>
      <c r="R2113" s="100"/>
      <c r="S2113" s="14"/>
      <c r="T2113" s="101"/>
      <c r="U2113" s="9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3"/>
      <c r="B2114" s="92"/>
      <c r="C2114" s="93"/>
      <c r="D2114" s="96"/>
      <c r="E2114" s="122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8"/>
      <c r="Q2114" s="95"/>
      <c r="R2114" s="100"/>
      <c r="S2114" s="14"/>
      <c r="T2114" s="101"/>
      <c r="U2114" s="9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3"/>
      <c r="B2115" s="92"/>
      <c r="C2115" s="93"/>
      <c r="D2115" s="96"/>
      <c r="E2115" s="122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8"/>
      <c r="Q2115" s="95"/>
      <c r="R2115" s="100"/>
      <c r="S2115" s="14"/>
      <c r="T2115" s="101"/>
      <c r="U2115" s="9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3"/>
      <c r="B2116" s="92"/>
      <c r="C2116" s="93"/>
      <c r="D2116" s="96"/>
      <c r="E2116" s="122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8"/>
      <c r="Q2116" s="95"/>
      <c r="R2116" s="100"/>
      <c r="S2116" s="14"/>
      <c r="T2116" s="101"/>
      <c r="U2116" s="9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3"/>
      <c r="B2117" s="92"/>
      <c r="C2117" s="93"/>
      <c r="D2117" s="96"/>
      <c r="E2117" s="122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8"/>
      <c r="Q2117" s="95"/>
      <c r="R2117" s="100"/>
      <c r="S2117" s="14"/>
      <c r="T2117" s="101"/>
      <c r="U2117" s="9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3"/>
      <c r="B2118" s="92"/>
      <c r="C2118" s="93"/>
      <c r="D2118" s="96"/>
      <c r="E2118" s="122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8"/>
      <c r="Q2118" s="95"/>
      <c r="R2118" s="100"/>
      <c r="S2118" s="14"/>
      <c r="T2118" s="101"/>
      <c r="U2118" s="9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3"/>
      <c r="B2119" s="92"/>
      <c r="C2119" s="93"/>
      <c r="D2119" s="96"/>
      <c r="E2119" s="122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8"/>
      <c r="Q2119" s="95"/>
      <c r="R2119" s="100"/>
      <c r="S2119" s="14"/>
      <c r="T2119" s="101"/>
      <c r="U2119" s="9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3"/>
      <c r="B2120" s="92"/>
      <c r="C2120" s="93"/>
      <c r="D2120" s="96"/>
      <c r="E2120" s="122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8"/>
      <c r="Q2120" s="95"/>
      <c r="R2120" s="100"/>
      <c r="S2120" s="14"/>
      <c r="T2120" s="101"/>
      <c r="U2120" s="9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3"/>
      <c r="B2121" s="92"/>
      <c r="C2121" s="93"/>
      <c r="D2121" s="96"/>
      <c r="E2121" s="122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8"/>
      <c r="Q2121" s="95"/>
      <c r="R2121" s="100"/>
      <c r="S2121" s="14"/>
      <c r="T2121" s="101"/>
      <c r="U2121" s="9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3"/>
      <c r="B2122" s="92"/>
      <c r="C2122" s="93"/>
      <c r="D2122" s="96"/>
      <c r="E2122" s="122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8"/>
      <c r="Q2122" s="95"/>
      <c r="R2122" s="100"/>
      <c r="S2122" s="14"/>
      <c r="T2122" s="101"/>
      <c r="U2122" s="9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3"/>
      <c r="B2123" s="92"/>
      <c r="C2123" s="93"/>
      <c r="D2123" s="96"/>
      <c r="E2123" s="122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8"/>
      <c r="Q2123" s="95"/>
      <c r="R2123" s="100"/>
      <c r="S2123" s="14"/>
      <c r="T2123" s="101"/>
      <c r="U2123" s="9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3"/>
      <c r="B2124" s="92"/>
      <c r="C2124" s="93"/>
      <c r="D2124" s="96"/>
      <c r="E2124" s="122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8"/>
      <c r="Q2124" s="95"/>
      <c r="R2124" s="100"/>
      <c r="S2124" s="14"/>
      <c r="T2124" s="101"/>
      <c r="U2124" s="9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3"/>
      <c r="B2125" s="92"/>
      <c r="C2125" s="93"/>
      <c r="D2125" s="96"/>
      <c r="E2125" s="122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8"/>
      <c r="Q2125" s="95"/>
      <c r="R2125" s="100"/>
      <c r="S2125" s="14"/>
      <c r="T2125" s="101"/>
      <c r="U2125" s="9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3"/>
      <c r="B2126" s="92"/>
      <c r="C2126" s="93"/>
      <c r="D2126" s="96"/>
      <c r="E2126" s="122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8"/>
      <c r="Q2126" s="95"/>
      <c r="R2126" s="100"/>
      <c r="S2126" s="14"/>
      <c r="T2126" s="101"/>
      <c r="U2126" s="9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3"/>
      <c r="B2127" s="92"/>
      <c r="C2127" s="93"/>
      <c r="D2127" s="96"/>
      <c r="E2127" s="122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8"/>
      <c r="Q2127" s="95"/>
      <c r="R2127" s="100"/>
      <c r="S2127" s="14"/>
      <c r="T2127" s="101"/>
      <c r="U2127" s="9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3"/>
      <c r="B2128" s="92"/>
      <c r="C2128" s="93"/>
      <c r="D2128" s="96"/>
      <c r="E2128" s="122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8"/>
      <c r="Q2128" s="95"/>
      <c r="R2128" s="100"/>
      <c r="S2128" s="14"/>
      <c r="T2128" s="101"/>
      <c r="U2128" s="9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3"/>
      <c r="B2129" s="92"/>
      <c r="C2129" s="93"/>
      <c r="D2129" s="96"/>
      <c r="E2129" s="122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8"/>
      <c r="Q2129" s="95"/>
      <c r="R2129" s="100"/>
      <c r="S2129" s="14"/>
      <c r="T2129" s="101"/>
      <c r="U2129" s="9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3"/>
      <c r="B2130" s="92"/>
      <c r="C2130" s="93"/>
      <c r="D2130" s="96"/>
      <c r="E2130" s="122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8"/>
      <c r="Q2130" s="95"/>
      <c r="R2130" s="100"/>
      <c r="S2130" s="14"/>
      <c r="T2130" s="101"/>
      <c r="U2130" s="9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3"/>
      <c r="B2131" s="92"/>
      <c r="C2131" s="93"/>
      <c r="D2131" s="96"/>
      <c r="E2131" s="122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8"/>
      <c r="Q2131" s="95"/>
      <c r="R2131" s="100"/>
      <c r="S2131" s="14"/>
      <c r="T2131" s="101"/>
      <c r="U2131" s="9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3"/>
      <c r="B2132" s="92"/>
      <c r="C2132" s="93"/>
      <c r="D2132" s="96"/>
      <c r="E2132" s="122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8"/>
      <c r="Q2132" s="95"/>
      <c r="R2132" s="100"/>
      <c r="S2132" s="14"/>
      <c r="T2132" s="101"/>
      <c r="U2132" s="9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3"/>
      <c r="B2133" s="92"/>
      <c r="C2133" s="93"/>
      <c r="D2133" s="96"/>
      <c r="E2133" s="122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8"/>
      <c r="Q2133" s="95"/>
      <c r="R2133" s="100"/>
      <c r="S2133" s="14"/>
      <c r="T2133" s="101"/>
      <c r="U2133" s="9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3"/>
      <c r="B2134" s="92"/>
      <c r="C2134" s="93"/>
      <c r="D2134" s="96"/>
      <c r="E2134" s="122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8"/>
      <c r="Q2134" s="95"/>
      <c r="R2134" s="100"/>
      <c r="S2134" s="14"/>
      <c r="T2134" s="101"/>
      <c r="U2134" s="9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3"/>
      <c r="B2135" s="92"/>
      <c r="C2135" s="93"/>
      <c r="D2135" s="96"/>
      <c r="E2135" s="122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8"/>
      <c r="Q2135" s="95"/>
      <c r="R2135" s="100"/>
      <c r="S2135" s="14"/>
      <c r="T2135" s="101"/>
      <c r="U2135" s="9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3"/>
      <c r="B2136" s="92"/>
      <c r="C2136" s="93"/>
      <c r="D2136" s="96"/>
      <c r="E2136" s="122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8"/>
      <c r="Q2136" s="95"/>
      <c r="R2136" s="100"/>
      <c r="S2136" s="14"/>
      <c r="T2136" s="101"/>
      <c r="U2136" s="9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3"/>
      <c r="B2137" s="92"/>
      <c r="C2137" s="93"/>
      <c r="D2137" s="96"/>
      <c r="E2137" s="122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8"/>
      <c r="Q2137" s="95"/>
      <c r="R2137" s="100"/>
      <c r="S2137" s="14"/>
      <c r="T2137" s="101"/>
      <c r="U2137" s="9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3"/>
      <c r="B2138" s="92"/>
      <c r="C2138" s="93"/>
      <c r="D2138" s="96"/>
      <c r="E2138" s="122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8"/>
      <c r="Q2138" s="95"/>
      <c r="R2138" s="100"/>
      <c r="S2138" s="14"/>
      <c r="T2138" s="101"/>
      <c r="U2138" s="9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3"/>
      <c r="B2139" s="92"/>
      <c r="C2139" s="93"/>
      <c r="D2139" s="96"/>
      <c r="E2139" s="122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8"/>
      <c r="Q2139" s="95"/>
      <c r="R2139" s="100"/>
      <c r="S2139" s="14"/>
      <c r="T2139" s="101"/>
      <c r="U2139" s="9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3"/>
      <c r="B2140" s="92"/>
      <c r="C2140" s="93"/>
      <c r="D2140" s="96"/>
      <c r="E2140" s="122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8"/>
      <c r="Q2140" s="95"/>
      <c r="R2140" s="100"/>
      <c r="S2140" s="14"/>
      <c r="T2140" s="101"/>
      <c r="U2140" s="9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3"/>
      <c r="B2141" s="92"/>
      <c r="C2141" s="93"/>
      <c r="D2141" s="96"/>
      <c r="E2141" s="122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8"/>
      <c r="Q2141" s="95"/>
      <c r="R2141" s="100"/>
      <c r="S2141" s="14"/>
      <c r="T2141" s="101"/>
      <c r="U2141" s="9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3"/>
      <c r="B2142" s="92"/>
      <c r="C2142" s="93"/>
      <c r="D2142" s="96"/>
      <c r="E2142" s="122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8"/>
      <c r="Q2142" s="95"/>
      <c r="R2142" s="100"/>
      <c r="S2142" s="14"/>
      <c r="T2142" s="101"/>
      <c r="U2142" s="9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3"/>
      <c r="B2143" s="92"/>
      <c r="C2143" s="93"/>
      <c r="D2143" s="96"/>
      <c r="E2143" s="122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8"/>
      <c r="Q2143" s="95"/>
      <c r="R2143" s="100"/>
      <c r="S2143" s="14"/>
      <c r="T2143" s="101"/>
      <c r="U2143" s="9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3"/>
      <c r="B2144" s="92"/>
      <c r="C2144" s="93"/>
      <c r="D2144" s="96"/>
      <c r="E2144" s="122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8"/>
      <c r="Q2144" s="95"/>
      <c r="R2144" s="100"/>
      <c r="S2144" s="14"/>
      <c r="T2144" s="101"/>
      <c r="U2144" s="9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3"/>
      <c r="B2145" s="92"/>
      <c r="C2145" s="93"/>
      <c r="D2145" s="96"/>
      <c r="E2145" s="122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8"/>
      <c r="Q2145" s="95"/>
      <c r="R2145" s="100"/>
      <c r="S2145" s="14"/>
      <c r="T2145" s="101"/>
      <c r="U2145" s="9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3"/>
      <c r="B2146" s="92"/>
      <c r="C2146" s="93"/>
      <c r="D2146" s="96"/>
      <c r="E2146" s="122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8"/>
      <c r="Q2146" s="95"/>
      <c r="R2146" s="100"/>
      <c r="S2146" s="14"/>
      <c r="T2146" s="101"/>
      <c r="U2146" s="9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3"/>
      <c r="B2147" s="92"/>
      <c r="C2147" s="93"/>
      <c r="D2147" s="96"/>
      <c r="E2147" s="122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8"/>
      <c r="Q2147" s="95"/>
      <c r="R2147" s="100"/>
      <c r="S2147" s="14"/>
      <c r="T2147" s="101"/>
      <c r="U2147" s="9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3"/>
      <c r="B2148" s="92"/>
      <c r="C2148" s="93"/>
      <c r="D2148" s="96"/>
      <c r="E2148" s="122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8"/>
      <c r="Q2148" s="95"/>
      <c r="R2148" s="100"/>
      <c r="S2148" s="14"/>
      <c r="T2148" s="101"/>
      <c r="U2148" s="9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3"/>
      <c r="B2149" s="92"/>
      <c r="C2149" s="93"/>
      <c r="D2149" s="96"/>
      <c r="E2149" s="122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8"/>
      <c r="Q2149" s="95"/>
      <c r="R2149" s="100"/>
      <c r="S2149" s="14"/>
      <c r="T2149" s="101"/>
      <c r="U2149" s="9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3"/>
      <c r="B2150" s="92"/>
      <c r="C2150" s="93"/>
      <c r="D2150" s="96"/>
      <c r="E2150" s="122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8"/>
      <c r="Q2150" s="95"/>
      <c r="R2150" s="100"/>
      <c r="S2150" s="14"/>
      <c r="T2150" s="101"/>
      <c r="U2150" s="9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3"/>
      <c r="B2151" s="92"/>
      <c r="C2151" s="93"/>
      <c r="D2151" s="96"/>
      <c r="E2151" s="122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8"/>
      <c r="Q2151" s="95"/>
      <c r="R2151" s="100"/>
      <c r="S2151" s="14"/>
      <c r="T2151" s="101"/>
      <c r="U2151" s="9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3"/>
      <c r="B2152" s="92"/>
      <c r="C2152" s="93"/>
      <c r="D2152" s="96"/>
      <c r="E2152" s="122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8"/>
      <c r="Q2152" s="95"/>
      <c r="R2152" s="100"/>
      <c r="S2152" s="14"/>
      <c r="T2152" s="101"/>
      <c r="U2152" s="9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3"/>
      <c r="B2153" s="92"/>
      <c r="C2153" s="93"/>
      <c r="D2153" s="96"/>
      <c r="E2153" s="122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8"/>
      <c r="Q2153" s="95"/>
      <c r="R2153" s="100"/>
      <c r="S2153" s="14"/>
      <c r="T2153" s="101"/>
      <c r="U2153" s="9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3"/>
      <c r="B2154" s="92"/>
      <c r="C2154" s="93"/>
      <c r="D2154" s="96"/>
      <c r="E2154" s="122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8"/>
      <c r="Q2154" s="95"/>
      <c r="R2154" s="100"/>
      <c r="S2154" s="14"/>
      <c r="T2154" s="101"/>
      <c r="U2154" s="9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3"/>
      <c r="B2155" s="92"/>
      <c r="C2155" s="93"/>
      <c r="D2155" s="96"/>
      <c r="E2155" s="122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8"/>
      <c r="Q2155" s="95"/>
      <c r="R2155" s="100"/>
      <c r="S2155" s="14"/>
      <c r="T2155" s="101"/>
      <c r="U2155" s="9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3"/>
      <c r="B2156" s="92"/>
      <c r="C2156" s="93"/>
      <c r="D2156" s="96"/>
      <c r="E2156" s="122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8"/>
      <c r="Q2156" s="95"/>
      <c r="R2156" s="100"/>
      <c r="S2156" s="14"/>
      <c r="T2156" s="101"/>
      <c r="U2156" s="9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3"/>
      <c r="B2157" s="92"/>
      <c r="C2157" s="93"/>
      <c r="D2157" s="96"/>
      <c r="E2157" s="122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8"/>
      <c r="Q2157" s="95"/>
      <c r="R2157" s="100"/>
      <c r="S2157" s="14"/>
      <c r="T2157" s="101"/>
      <c r="U2157" s="9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3"/>
      <c r="B2158" s="92"/>
      <c r="C2158" s="93"/>
      <c r="D2158" s="96"/>
      <c r="E2158" s="122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8"/>
      <c r="Q2158" s="95"/>
      <c r="R2158" s="100"/>
      <c r="S2158" s="14"/>
      <c r="T2158" s="101"/>
      <c r="U2158" s="9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3"/>
      <c r="B2159" s="92"/>
      <c r="C2159" s="93"/>
      <c r="D2159" s="96"/>
      <c r="E2159" s="122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8"/>
      <c r="Q2159" s="95"/>
      <c r="R2159" s="100"/>
      <c r="S2159" s="14"/>
      <c r="T2159" s="101"/>
      <c r="U2159" s="9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3"/>
      <c r="B2160" s="92"/>
      <c r="C2160" s="93"/>
      <c r="D2160" s="96"/>
      <c r="E2160" s="122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8"/>
      <c r="Q2160" s="95"/>
      <c r="R2160" s="100"/>
      <c r="S2160" s="14"/>
      <c r="T2160" s="101"/>
      <c r="U2160" s="9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3"/>
      <c r="B2161" s="92"/>
      <c r="C2161" s="93"/>
      <c r="D2161" s="96"/>
      <c r="E2161" s="122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8"/>
      <c r="Q2161" s="95"/>
      <c r="R2161" s="100"/>
      <c r="S2161" s="14"/>
      <c r="T2161" s="101"/>
      <c r="U2161" s="9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3"/>
      <c r="B2162" s="92"/>
      <c r="C2162" s="93"/>
      <c r="D2162" s="96"/>
      <c r="E2162" s="122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8"/>
      <c r="Q2162" s="95"/>
      <c r="R2162" s="100"/>
      <c r="S2162" s="14"/>
      <c r="T2162" s="101"/>
      <c r="U2162" s="9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3"/>
      <c r="B2163" s="92"/>
      <c r="C2163" s="93"/>
      <c r="D2163" s="96"/>
      <c r="E2163" s="122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8"/>
      <c r="Q2163" s="95"/>
      <c r="R2163" s="100"/>
      <c r="S2163" s="14"/>
      <c r="T2163" s="101"/>
      <c r="U2163" s="9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3"/>
      <c r="B2164" s="92"/>
      <c r="C2164" s="93"/>
      <c r="D2164" s="96"/>
      <c r="E2164" s="122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8"/>
      <c r="Q2164" s="95"/>
      <c r="R2164" s="100"/>
      <c r="S2164" s="14"/>
      <c r="T2164" s="101"/>
      <c r="U2164" s="9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3"/>
      <c r="B2165" s="92"/>
      <c r="C2165" s="93"/>
      <c r="D2165" s="96"/>
      <c r="E2165" s="122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8"/>
      <c r="Q2165" s="95"/>
      <c r="R2165" s="100"/>
      <c r="S2165" s="14"/>
      <c r="T2165" s="101"/>
      <c r="U2165" s="9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3"/>
      <c r="B2166" s="92"/>
      <c r="C2166" s="93"/>
      <c r="D2166" s="96"/>
      <c r="E2166" s="122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8"/>
      <c r="Q2166" s="95"/>
      <c r="R2166" s="100"/>
      <c r="S2166" s="14"/>
      <c r="T2166" s="101"/>
      <c r="U2166" s="9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3"/>
      <c r="B2167" s="92"/>
      <c r="C2167" s="93"/>
      <c r="D2167" s="96"/>
      <c r="E2167" s="122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8"/>
      <c r="Q2167" s="95"/>
      <c r="R2167" s="100"/>
      <c r="S2167" s="14"/>
      <c r="T2167" s="101"/>
      <c r="U2167" s="9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3"/>
      <c r="B2168" s="92"/>
      <c r="C2168" s="93"/>
      <c r="D2168" s="96"/>
      <c r="E2168" s="122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8"/>
      <c r="Q2168" s="95"/>
      <c r="R2168" s="100"/>
      <c r="S2168" s="14"/>
      <c r="T2168" s="101"/>
      <c r="U2168" s="9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3"/>
      <c r="B2169" s="92"/>
      <c r="C2169" s="93"/>
      <c r="D2169" s="96"/>
      <c r="E2169" s="122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8"/>
      <c r="Q2169" s="95"/>
      <c r="R2169" s="100"/>
      <c r="S2169" s="14"/>
      <c r="T2169" s="101"/>
      <c r="U2169" s="9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3"/>
      <c r="B2170" s="92"/>
      <c r="C2170" s="93"/>
      <c r="D2170" s="96"/>
      <c r="E2170" s="122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8"/>
      <c r="Q2170" s="95"/>
      <c r="R2170" s="100"/>
      <c r="S2170" s="14"/>
      <c r="T2170" s="101"/>
      <c r="U2170" s="9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3"/>
      <c r="B2171" s="92"/>
      <c r="C2171" s="93"/>
      <c r="D2171" s="96"/>
      <c r="E2171" s="122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8"/>
      <c r="Q2171" s="95"/>
      <c r="R2171" s="100"/>
      <c r="S2171" s="14"/>
      <c r="T2171" s="101"/>
      <c r="U2171" s="9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3"/>
      <c r="B2172" s="92"/>
      <c r="C2172" s="93"/>
      <c r="D2172" s="96"/>
      <c r="E2172" s="122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8"/>
      <c r="Q2172" s="95"/>
      <c r="R2172" s="100"/>
      <c r="S2172" s="14"/>
      <c r="T2172" s="101"/>
      <c r="U2172" s="9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3"/>
      <c r="B2173" s="92"/>
      <c r="C2173" s="93"/>
      <c r="D2173" s="96"/>
      <c r="E2173" s="122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8"/>
      <c r="Q2173" s="95"/>
      <c r="R2173" s="100"/>
      <c r="S2173" s="14"/>
      <c r="T2173" s="101"/>
      <c r="U2173" s="9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3"/>
      <c r="B2174" s="92"/>
      <c r="C2174" s="93"/>
      <c r="D2174" s="96"/>
      <c r="E2174" s="122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8"/>
      <c r="Q2174" s="95"/>
      <c r="R2174" s="100"/>
      <c r="S2174" s="14"/>
      <c r="T2174" s="101"/>
      <c r="U2174" s="9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3"/>
      <c r="B2175" s="92"/>
      <c r="C2175" s="93"/>
      <c r="D2175" s="96"/>
      <c r="E2175" s="122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8"/>
      <c r="Q2175" s="95"/>
      <c r="R2175" s="100"/>
      <c r="S2175" s="14"/>
      <c r="T2175" s="101"/>
      <c r="U2175" s="9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3"/>
      <c r="B2176" s="92"/>
      <c r="C2176" s="93"/>
      <c r="D2176" s="96"/>
      <c r="E2176" s="122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8"/>
      <c r="Q2176" s="95"/>
      <c r="R2176" s="100"/>
      <c r="S2176" s="14"/>
      <c r="T2176" s="101"/>
      <c r="U2176" s="9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3"/>
      <c r="B2177" s="92"/>
      <c r="C2177" s="93"/>
      <c r="D2177" s="96"/>
      <c r="E2177" s="122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8"/>
      <c r="Q2177" s="95"/>
      <c r="R2177" s="100"/>
      <c r="S2177" s="14"/>
      <c r="T2177" s="101"/>
      <c r="U2177" s="9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3"/>
      <c r="B2178" s="92"/>
      <c r="C2178" s="93"/>
      <c r="D2178" s="96"/>
      <c r="E2178" s="122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8"/>
      <c r="Q2178" s="95"/>
      <c r="R2178" s="100"/>
      <c r="S2178" s="14"/>
      <c r="T2178" s="101"/>
      <c r="U2178" s="9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3"/>
      <c r="B2179" s="92"/>
      <c r="C2179" s="93"/>
      <c r="D2179" s="96"/>
      <c r="E2179" s="122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8"/>
      <c r="Q2179" s="95"/>
      <c r="R2179" s="100"/>
      <c r="S2179" s="14"/>
      <c r="T2179" s="101"/>
      <c r="U2179" s="9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3"/>
      <c r="B2180" s="92"/>
      <c r="C2180" s="93"/>
      <c r="D2180" s="96"/>
      <c r="E2180" s="122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8"/>
      <c r="Q2180" s="95"/>
      <c r="R2180" s="100"/>
      <c r="S2180" s="14"/>
      <c r="T2180" s="101"/>
      <c r="U2180" s="9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3"/>
      <c r="B2181" s="92"/>
      <c r="C2181" s="93"/>
      <c r="D2181" s="96"/>
      <c r="E2181" s="122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8"/>
      <c r="Q2181" s="95"/>
      <c r="R2181" s="100"/>
      <c r="S2181" s="14"/>
      <c r="T2181" s="101"/>
      <c r="U2181" s="9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3"/>
      <c r="B2182" s="92"/>
      <c r="C2182" s="93"/>
      <c r="D2182" s="96"/>
      <c r="E2182" s="122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8"/>
      <c r="Q2182" s="95"/>
      <c r="R2182" s="100"/>
      <c r="S2182" s="14"/>
      <c r="T2182" s="101"/>
      <c r="U2182" s="9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3"/>
      <c r="B2183" s="92"/>
      <c r="C2183" s="93"/>
      <c r="D2183" s="96"/>
      <c r="E2183" s="122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8"/>
      <c r="Q2183" s="95"/>
      <c r="R2183" s="100"/>
      <c r="S2183" s="14"/>
      <c r="T2183" s="101"/>
      <c r="U2183" s="9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3"/>
      <c r="B2184" s="92"/>
      <c r="C2184" s="93"/>
      <c r="D2184" s="96"/>
      <c r="E2184" s="122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8"/>
      <c r="Q2184" s="95"/>
      <c r="R2184" s="100"/>
      <c r="S2184" s="14"/>
      <c r="T2184" s="101"/>
      <c r="U2184" s="9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3"/>
      <c r="B2185" s="92"/>
      <c r="C2185" s="93"/>
      <c r="D2185" s="96"/>
      <c r="E2185" s="122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8"/>
      <c r="Q2185" s="95"/>
      <c r="R2185" s="100"/>
      <c r="S2185" s="14"/>
      <c r="T2185" s="101"/>
      <c r="U2185" s="9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3"/>
      <c r="B2186" s="92"/>
      <c r="C2186" s="93"/>
      <c r="D2186" s="96"/>
      <c r="E2186" s="122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8"/>
      <c r="Q2186" s="95"/>
      <c r="R2186" s="100"/>
      <c r="S2186" s="14"/>
      <c r="T2186" s="101"/>
      <c r="U2186" s="9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3"/>
      <c r="B2187" s="92"/>
      <c r="C2187" s="93"/>
      <c r="D2187" s="96"/>
      <c r="E2187" s="122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8"/>
      <c r="Q2187" s="95"/>
      <c r="R2187" s="100"/>
      <c r="S2187" s="14"/>
      <c r="T2187" s="101"/>
      <c r="U2187" s="9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3"/>
      <c r="B2188" s="92"/>
      <c r="C2188" s="93"/>
      <c r="D2188" s="96"/>
      <c r="E2188" s="122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8"/>
      <c r="Q2188" s="95"/>
      <c r="R2188" s="100"/>
      <c r="S2188" s="14"/>
      <c r="T2188" s="101"/>
      <c r="U2188" s="9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3"/>
      <c r="B2189" s="92"/>
      <c r="C2189" s="93"/>
      <c r="D2189" s="96"/>
      <c r="E2189" s="122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8"/>
      <c r="Q2189" s="95"/>
      <c r="R2189" s="100"/>
      <c r="S2189" s="14"/>
      <c r="T2189" s="101"/>
      <c r="U2189" s="9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3"/>
      <c r="B2190" s="92"/>
      <c r="C2190" s="93"/>
      <c r="D2190" s="96"/>
      <c r="E2190" s="122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8"/>
      <c r="Q2190" s="95"/>
      <c r="R2190" s="100"/>
      <c r="S2190" s="14"/>
      <c r="T2190" s="101"/>
      <c r="U2190" s="9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3"/>
      <c r="B2191" s="92"/>
      <c r="C2191" s="93"/>
      <c r="D2191" s="96"/>
      <c r="E2191" s="122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8"/>
      <c r="Q2191" s="95"/>
      <c r="R2191" s="100"/>
      <c r="S2191" s="14"/>
      <c r="T2191" s="101"/>
      <c r="U2191" s="9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3"/>
      <c r="B2192" s="92"/>
      <c r="C2192" s="93"/>
      <c r="D2192" s="96"/>
      <c r="E2192" s="122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8"/>
      <c r="Q2192" s="95"/>
      <c r="R2192" s="100"/>
      <c r="S2192" s="14"/>
      <c r="T2192" s="101"/>
      <c r="U2192" s="9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3"/>
      <c r="B2193" s="92"/>
      <c r="C2193" s="93"/>
      <c r="D2193" s="96"/>
      <c r="E2193" s="122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8"/>
      <c r="Q2193" s="95"/>
      <c r="R2193" s="100"/>
      <c r="S2193" s="14"/>
      <c r="T2193" s="101"/>
      <c r="U2193" s="9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3"/>
      <c r="B2194" s="92"/>
      <c r="C2194" s="93"/>
      <c r="D2194" s="96"/>
      <c r="E2194" s="122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8"/>
      <c r="Q2194" s="95"/>
      <c r="R2194" s="100"/>
      <c r="S2194" s="14"/>
      <c r="T2194" s="101"/>
      <c r="U2194" s="9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3"/>
      <c r="B2195" s="92"/>
      <c r="C2195" s="93"/>
      <c r="D2195" s="96"/>
      <c r="E2195" s="122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8"/>
      <c r="Q2195" s="95"/>
      <c r="R2195" s="100"/>
      <c r="S2195" s="14"/>
      <c r="T2195" s="101"/>
      <c r="U2195" s="9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3"/>
      <c r="B2196" s="92"/>
      <c r="C2196" s="93"/>
      <c r="D2196" s="96"/>
      <c r="E2196" s="122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8"/>
      <c r="Q2196" s="95"/>
      <c r="R2196" s="100"/>
      <c r="S2196" s="14"/>
      <c r="T2196" s="101"/>
      <c r="U2196" s="9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3"/>
      <c r="B2197" s="92"/>
      <c r="C2197" s="93"/>
      <c r="D2197" s="96"/>
      <c r="E2197" s="122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8"/>
      <c r="Q2197" s="95"/>
      <c r="R2197" s="100"/>
      <c r="S2197" s="14"/>
      <c r="T2197" s="101"/>
      <c r="U2197" s="9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3"/>
      <c r="B2198" s="92"/>
      <c r="C2198" s="93"/>
      <c r="D2198" s="96"/>
      <c r="E2198" s="122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8"/>
      <c r="Q2198" s="95"/>
      <c r="R2198" s="100"/>
      <c r="S2198" s="14"/>
      <c r="T2198" s="101"/>
      <c r="U2198" s="9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3"/>
      <c r="B2199" s="92"/>
      <c r="C2199" s="93"/>
      <c r="D2199" s="96"/>
      <c r="E2199" s="122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8"/>
      <c r="Q2199" s="95"/>
      <c r="R2199" s="100"/>
      <c r="S2199" s="14"/>
      <c r="T2199" s="101"/>
      <c r="U2199" s="9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3"/>
      <c r="B2200" s="92"/>
      <c r="C2200" s="93"/>
      <c r="D2200" s="96"/>
      <c r="E2200" s="122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8"/>
      <c r="Q2200" s="95"/>
      <c r="R2200" s="100"/>
      <c r="S2200" s="14"/>
      <c r="T2200" s="101"/>
      <c r="U2200" s="9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3"/>
      <c r="B2201" s="92"/>
      <c r="C2201" s="93"/>
      <c r="D2201" s="96"/>
      <c r="E2201" s="122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8"/>
      <c r="Q2201" s="95"/>
      <c r="R2201" s="100"/>
      <c r="S2201" s="14"/>
      <c r="T2201" s="101"/>
      <c r="U2201" s="9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3"/>
      <c r="B2202" s="92"/>
      <c r="C2202" s="93"/>
      <c r="D2202" s="96"/>
      <c r="E2202" s="122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8"/>
      <c r="Q2202" s="95"/>
      <c r="R2202" s="100"/>
      <c r="S2202" s="14"/>
      <c r="T2202" s="101"/>
      <c r="U2202" s="9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3"/>
      <c r="B2203" s="92"/>
      <c r="C2203" s="93"/>
      <c r="D2203" s="96"/>
      <c r="E2203" s="122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8"/>
      <c r="Q2203" s="95"/>
      <c r="R2203" s="100"/>
      <c r="S2203" s="14"/>
      <c r="T2203" s="101"/>
      <c r="U2203" s="9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3"/>
      <c r="B2204" s="103"/>
      <c r="C2204" s="104"/>
      <c r="D2204" s="96"/>
      <c r="E2204" s="122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09"/>
      <c r="Q2204" s="106"/>
      <c r="R2204" s="111"/>
      <c r="S2204" s="14"/>
      <c r="T2204" s="112"/>
      <c r="U2204" s="10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3"/>
      <c r="B2205" s="92"/>
      <c r="C2205" s="93"/>
      <c r="D2205" s="96"/>
      <c r="E2205" s="122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8"/>
      <c r="Q2205" s="95"/>
      <c r="R2205" s="100"/>
      <c r="S2205" s="14"/>
      <c r="T2205" s="101"/>
      <c r="U2205" s="9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3"/>
      <c r="B2206" s="92"/>
      <c r="C2206" s="93"/>
      <c r="D2206" s="96"/>
      <c r="E2206" s="122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8"/>
      <c r="Q2206" s="95"/>
      <c r="R2206" s="100"/>
      <c r="S2206" s="14"/>
      <c r="T2206" s="101"/>
      <c r="U2206" s="9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3"/>
      <c r="B2207" s="92"/>
      <c r="C2207" s="93"/>
      <c r="D2207" s="96"/>
      <c r="E2207" s="122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8"/>
      <c r="Q2207" s="95"/>
      <c r="R2207" s="100"/>
      <c r="S2207" s="14"/>
      <c r="T2207" s="101"/>
      <c r="U2207" s="9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3"/>
      <c r="B2208" s="92"/>
      <c r="C2208" s="93"/>
      <c r="D2208" s="96"/>
      <c r="E2208" s="122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8"/>
      <c r="Q2208" s="95"/>
      <c r="R2208" s="100"/>
      <c r="S2208" s="14"/>
      <c r="T2208" s="101"/>
      <c r="U2208" s="9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3"/>
      <c r="B2209" s="92"/>
      <c r="C2209" s="93"/>
      <c r="D2209" s="96"/>
      <c r="E2209" s="122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8"/>
      <c r="Q2209" s="95"/>
      <c r="R2209" s="100"/>
      <c r="S2209" s="14"/>
      <c r="T2209" s="101"/>
      <c r="U2209" s="9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3"/>
      <c r="B2210" s="92"/>
      <c r="C2210" s="93"/>
      <c r="D2210" s="96"/>
      <c r="E2210" s="122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8"/>
      <c r="Q2210" s="95"/>
      <c r="R2210" s="100"/>
      <c r="S2210" s="14"/>
      <c r="T2210" s="101"/>
      <c r="U2210" s="9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3"/>
      <c r="B2211" s="92"/>
      <c r="C2211" s="93"/>
      <c r="D2211" s="96"/>
      <c r="E2211" s="122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8"/>
      <c r="Q2211" s="95"/>
      <c r="R2211" s="100"/>
      <c r="S2211" s="14"/>
      <c r="T2211" s="101"/>
      <c r="U2211" s="9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3"/>
      <c r="B2212" s="92"/>
      <c r="C2212" s="93"/>
      <c r="D2212" s="96"/>
      <c r="E2212" s="122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8"/>
      <c r="Q2212" s="95"/>
      <c r="R2212" s="100"/>
      <c r="S2212" s="14"/>
      <c r="T2212" s="101"/>
      <c r="U2212" s="9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3"/>
      <c r="B2213" s="92"/>
      <c r="C2213" s="93"/>
      <c r="D2213" s="96"/>
      <c r="E2213" s="122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8"/>
      <c r="Q2213" s="95"/>
      <c r="R2213" s="100"/>
      <c r="S2213" s="14"/>
      <c r="T2213" s="101"/>
      <c r="U2213" s="9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3"/>
      <c r="B2214" s="92"/>
      <c r="C2214" s="93"/>
      <c r="D2214" s="96"/>
      <c r="E2214" s="122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8"/>
      <c r="Q2214" s="95"/>
      <c r="R2214" s="100"/>
      <c r="S2214" s="14"/>
      <c r="T2214" s="101"/>
      <c r="U2214" s="9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3"/>
      <c r="B2215" s="92"/>
      <c r="C2215" s="93"/>
      <c r="D2215" s="96"/>
      <c r="E2215" s="122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8"/>
      <c r="Q2215" s="95"/>
      <c r="R2215" s="100"/>
      <c r="S2215" s="14"/>
      <c r="T2215" s="101"/>
      <c r="U2215" s="9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3"/>
      <c r="B2216" s="92"/>
      <c r="C2216" s="93"/>
      <c r="D2216" s="96"/>
      <c r="E2216" s="122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8"/>
      <c r="Q2216" s="95"/>
      <c r="R2216" s="100"/>
      <c r="S2216" s="14"/>
      <c r="T2216" s="101"/>
      <c r="U2216" s="9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3"/>
      <c r="B2217" s="92"/>
      <c r="C2217" s="93"/>
      <c r="D2217" s="96"/>
      <c r="E2217" s="122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8"/>
      <c r="Q2217" s="95"/>
      <c r="R2217" s="100"/>
      <c r="S2217" s="14"/>
      <c r="T2217" s="101"/>
      <c r="U2217" s="9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3"/>
      <c r="B2218" s="92"/>
      <c r="C2218" s="93"/>
      <c r="D2218" s="96"/>
      <c r="E2218" s="122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8"/>
      <c r="Q2218" s="95"/>
      <c r="R2218" s="100"/>
      <c r="S2218" s="14"/>
      <c r="T2218" s="101"/>
      <c r="U2218" s="9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3"/>
      <c r="B2219" s="92"/>
      <c r="C2219" s="93"/>
      <c r="D2219" s="96"/>
      <c r="E2219" s="122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8"/>
      <c r="Q2219" s="95"/>
      <c r="R2219" s="100"/>
      <c r="S2219" s="14"/>
      <c r="T2219" s="101"/>
      <c r="U2219" s="9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3"/>
      <c r="B2220" s="92"/>
      <c r="C2220" s="93"/>
      <c r="D2220" s="96"/>
      <c r="E2220" s="122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8"/>
      <c r="Q2220" s="95"/>
      <c r="R2220" s="100"/>
      <c r="S2220" s="14"/>
      <c r="T2220" s="101"/>
      <c r="U2220" s="9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3"/>
      <c r="B2221" s="92"/>
      <c r="C2221" s="93"/>
      <c r="D2221" s="96"/>
      <c r="E2221" s="122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8"/>
      <c r="Q2221" s="95"/>
      <c r="R2221" s="100"/>
      <c r="S2221" s="14"/>
      <c r="T2221" s="101"/>
      <c r="U2221" s="9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3"/>
      <c r="B2222" s="92"/>
      <c r="C2222" s="93"/>
      <c r="D2222" s="96"/>
      <c r="E2222" s="122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8"/>
      <c r="Q2222" s="95"/>
      <c r="R2222" s="100"/>
      <c r="S2222" s="14"/>
      <c r="T2222" s="101"/>
      <c r="U2222" s="9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3"/>
      <c r="B2223" s="92"/>
      <c r="C2223" s="93"/>
      <c r="D2223" s="96"/>
      <c r="E2223" s="122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8"/>
      <c r="Q2223" s="95"/>
      <c r="R2223" s="100"/>
      <c r="S2223" s="14"/>
      <c r="T2223" s="101"/>
      <c r="U2223" s="9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3"/>
      <c r="B2224" s="92"/>
      <c r="C2224" s="93"/>
      <c r="D2224" s="96"/>
      <c r="E2224" s="122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8"/>
      <c r="Q2224" s="95"/>
      <c r="R2224" s="100"/>
      <c r="S2224" s="14"/>
      <c r="T2224" s="101"/>
      <c r="U2224" s="9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3"/>
      <c r="B2225" s="92"/>
      <c r="C2225" s="93"/>
      <c r="D2225" s="96"/>
      <c r="E2225" s="122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8"/>
      <c r="Q2225" s="95"/>
      <c r="R2225" s="100"/>
      <c r="S2225" s="14"/>
      <c r="T2225" s="101"/>
      <c r="U2225" s="9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3"/>
      <c r="B2226" s="92"/>
      <c r="C2226" s="93"/>
      <c r="D2226" s="96"/>
      <c r="E2226" s="122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8"/>
      <c r="Q2226" s="95"/>
      <c r="R2226" s="100"/>
      <c r="S2226" s="14"/>
      <c r="T2226" s="101"/>
      <c r="U2226" s="9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3"/>
      <c r="B2227" s="92"/>
      <c r="C2227" s="93"/>
      <c r="D2227" s="96"/>
      <c r="E2227" s="122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8"/>
      <c r="Q2227" s="95"/>
      <c r="R2227" s="100"/>
      <c r="S2227" s="14"/>
      <c r="T2227" s="101"/>
      <c r="U2227" s="9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3"/>
      <c r="B2228" s="92"/>
      <c r="C2228" s="93"/>
      <c r="D2228" s="96"/>
      <c r="E2228" s="122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8"/>
      <c r="Q2228" s="95"/>
      <c r="R2228" s="100"/>
      <c r="S2228" s="14"/>
      <c r="T2228" s="101"/>
      <c r="U2228" s="9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3"/>
      <c r="B2229" s="92"/>
      <c r="C2229" s="93"/>
      <c r="D2229" s="96"/>
      <c r="E2229" s="122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8"/>
      <c r="Q2229" s="95"/>
      <c r="R2229" s="100"/>
      <c r="S2229" s="14"/>
      <c r="T2229" s="101"/>
      <c r="U2229" s="9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3"/>
      <c r="B2230" s="92"/>
      <c r="C2230" s="93"/>
      <c r="D2230" s="96"/>
      <c r="E2230" s="122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8"/>
      <c r="Q2230" s="95"/>
      <c r="R2230" s="100"/>
      <c r="S2230" s="14"/>
      <c r="T2230" s="101"/>
      <c r="U2230" s="9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3"/>
      <c r="B2231" s="92"/>
      <c r="C2231" s="93"/>
      <c r="D2231" s="96"/>
      <c r="E2231" s="122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8"/>
      <c r="Q2231" s="95"/>
      <c r="R2231" s="100"/>
      <c r="S2231" s="14"/>
      <c r="T2231" s="101"/>
      <c r="U2231" s="9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3"/>
      <c r="B2232" s="92"/>
      <c r="C2232" s="93"/>
      <c r="D2232" s="96"/>
      <c r="E2232" s="122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8"/>
      <c r="Q2232" s="95"/>
      <c r="R2232" s="100"/>
      <c r="S2232" s="14"/>
      <c r="T2232" s="101"/>
      <c r="U2232" s="9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3"/>
      <c r="B2233" s="92"/>
      <c r="C2233" s="93"/>
      <c r="D2233" s="96"/>
      <c r="E2233" s="122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8"/>
      <c r="Q2233" s="95"/>
      <c r="R2233" s="100"/>
      <c r="S2233" s="14"/>
      <c r="T2233" s="101"/>
      <c r="U2233" s="9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3"/>
      <c r="B2234" s="92"/>
      <c r="C2234" s="93"/>
      <c r="D2234" s="96"/>
      <c r="E2234" s="122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8"/>
      <c r="Q2234" s="95"/>
      <c r="R2234" s="100"/>
      <c r="S2234" s="14"/>
      <c r="T2234" s="101"/>
      <c r="U2234" s="9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3"/>
      <c r="B2235" s="92"/>
      <c r="C2235" s="93"/>
      <c r="D2235" s="96"/>
      <c r="E2235" s="122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8"/>
      <c r="Q2235" s="95"/>
      <c r="R2235" s="100"/>
      <c r="S2235" s="14"/>
      <c r="T2235" s="101"/>
      <c r="U2235" s="9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3"/>
      <c r="B2236" s="92"/>
      <c r="C2236" s="93"/>
      <c r="D2236" s="96"/>
      <c r="E2236" s="122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8"/>
      <c r="Q2236" s="95"/>
      <c r="R2236" s="100"/>
      <c r="S2236" s="14"/>
      <c r="T2236" s="101"/>
      <c r="U2236" s="9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3"/>
      <c r="B2237" s="92"/>
      <c r="C2237" s="93"/>
      <c r="D2237" s="96"/>
      <c r="E2237" s="122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8"/>
      <c r="Q2237" s="95"/>
      <c r="R2237" s="100"/>
      <c r="S2237" s="14"/>
      <c r="T2237" s="101"/>
      <c r="U2237" s="9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3"/>
      <c r="B2238" s="92"/>
      <c r="C2238" s="93"/>
      <c r="D2238" s="96"/>
      <c r="E2238" s="122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8"/>
      <c r="Q2238" s="95"/>
      <c r="R2238" s="100"/>
      <c r="S2238" s="14"/>
      <c r="T2238" s="101"/>
      <c r="U2238" s="9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3"/>
      <c r="B2239" s="92"/>
      <c r="C2239" s="93"/>
      <c r="D2239" s="96"/>
      <c r="E2239" s="122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8"/>
      <c r="Q2239" s="95"/>
      <c r="R2239" s="100"/>
      <c r="S2239" s="14"/>
      <c r="T2239" s="101"/>
      <c r="U2239" s="9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3"/>
      <c r="B2240" s="92"/>
      <c r="C2240" s="93"/>
      <c r="D2240" s="96"/>
      <c r="E2240" s="122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8"/>
      <c r="Q2240" s="95"/>
      <c r="R2240" s="100"/>
      <c r="S2240" s="14"/>
      <c r="T2240" s="101"/>
      <c r="U2240" s="9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3"/>
      <c r="B2241" s="92"/>
      <c r="C2241" s="93"/>
      <c r="D2241" s="96"/>
      <c r="E2241" s="122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8"/>
      <c r="Q2241" s="95"/>
      <c r="R2241" s="100"/>
      <c r="S2241" s="14"/>
      <c r="T2241" s="101"/>
      <c r="U2241" s="9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3"/>
      <c r="B2242" s="92"/>
      <c r="C2242" s="93"/>
      <c r="D2242" s="96"/>
      <c r="E2242" s="122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8"/>
      <c r="Q2242" s="95"/>
      <c r="R2242" s="100"/>
      <c r="S2242" s="14"/>
      <c r="T2242" s="101"/>
      <c r="U2242" s="9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3"/>
      <c r="B2243" s="92"/>
      <c r="C2243" s="93"/>
      <c r="D2243" s="96"/>
      <c r="E2243" s="122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8"/>
      <c r="Q2243" s="95"/>
      <c r="R2243" s="100"/>
      <c r="S2243" s="14"/>
      <c r="T2243" s="101"/>
      <c r="U2243" s="9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3"/>
      <c r="B2244" s="92"/>
      <c r="C2244" s="93"/>
      <c r="D2244" s="96"/>
      <c r="E2244" s="122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8"/>
      <c r="Q2244" s="95"/>
      <c r="R2244" s="100"/>
      <c r="S2244" s="14"/>
      <c r="T2244" s="101"/>
      <c r="U2244" s="9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3"/>
      <c r="B2245" s="92"/>
      <c r="C2245" s="93"/>
      <c r="D2245" s="96"/>
      <c r="E2245" s="122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8"/>
      <c r="Q2245" s="95"/>
      <c r="R2245" s="100"/>
      <c r="S2245" s="14"/>
      <c r="T2245" s="101"/>
      <c r="U2245" s="9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3"/>
      <c r="B2246" s="92"/>
      <c r="C2246" s="93"/>
      <c r="D2246" s="96"/>
      <c r="E2246" s="122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8"/>
      <c r="Q2246" s="95"/>
      <c r="R2246" s="100"/>
      <c r="S2246" s="14"/>
      <c r="T2246" s="101"/>
      <c r="U2246" s="9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3"/>
      <c r="B2247" s="92"/>
      <c r="C2247" s="93"/>
      <c r="D2247" s="96"/>
      <c r="E2247" s="122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8"/>
      <c r="Q2247" s="95"/>
      <c r="R2247" s="100"/>
      <c r="S2247" s="14"/>
      <c r="T2247" s="101"/>
      <c r="U2247" s="9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3"/>
      <c r="B2248" s="92"/>
      <c r="C2248" s="93"/>
      <c r="D2248" s="96"/>
      <c r="E2248" s="122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8"/>
      <c r="Q2248" s="95"/>
      <c r="R2248" s="100"/>
      <c r="S2248" s="14"/>
      <c r="T2248" s="101"/>
      <c r="U2248" s="9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3"/>
      <c r="B2249" s="92"/>
      <c r="C2249" s="93"/>
      <c r="D2249" s="96"/>
      <c r="E2249" s="122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8"/>
      <c r="Q2249" s="95"/>
      <c r="R2249" s="100"/>
      <c r="S2249" s="14"/>
      <c r="T2249" s="101"/>
      <c r="U2249" s="9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3"/>
      <c r="B2250" s="92"/>
      <c r="C2250" s="93"/>
      <c r="D2250" s="96"/>
      <c r="E2250" s="122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8"/>
      <c r="Q2250" s="95"/>
      <c r="R2250" s="100"/>
      <c r="S2250" s="14"/>
      <c r="T2250" s="101"/>
      <c r="U2250" s="9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3"/>
      <c r="B2251" s="92"/>
      <c r="C2251" s="93"/>
      <c r="D2251" s="96"/>
      <c r="E2251" s="122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8"/>
      <c r="Q2251" s="95"/>
      <c r="R2251" s="100"/>
      <c r="S2251" s="14"/>
      <c r="T2251" s="101"/>
      <c r="U2251" s="9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3"/>
      <c r="B2252" s="92"/>
      <c r="C2252" s="93"/>
      <c r="D2252" s="96"/>
      <c r="E2252" s="122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8"/>
      <c r="Q2252" s="95"/>
      <c r="R2252" s="100"/>
      <c r="S2252" s="14"/>
      <c r="T2252" s="101"/>
      <c r="U2252" s="9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3"/>
      <c r="B2253" s="92"/>
      <c r="C2253" s="93"/>
      <c r="D2253" s="96"/>
      <c r="E2253" s="122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8"/>
      <c r="Q2253" s="95"/>
      <c r="R2253" s="100"/>
      <c r="S2253" s="14"/>
      <c r="T2253" s="101"/>
      <c r="U2253" s="9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3"/>
      <c r="B2254" s="92"/>
      <c r="C2254" s="93"/>
      <c r="D2254" s="96"/>
      <c r="E2254" s="122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8"/>
      <c r="Q2254" s="95"/>
      <c r="R2254" s="100"/>
      <c r="S2254" s="14"/>
      <c r="T2254" s="101"/>
      <c r="U2254" s="9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3"/>
      <c r="B2255" s="92"/>
      <c r="C2255" s="93"/>
      <c r="D2255" s="96"/>
      <c r="E2255" s="122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8"/>
      <c r="Q2255" s="95"/>
      <c r="R2255" s="100"/>
      <c r="S2255" s="14"/>
      <c r="T2255" s="101"/>
      <c r="U2255" s="9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3"/>
      <c r="B2256" s="92"/>
      <c r="C2256" s="93"/>
      <c r="D2256" s="96"/>
      <c r="E2256" s="122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8"/>
      <c r="Q2256" s="95"/>
      <c r="R2256" s="100"/>
      <c r="S2256" s="14"/>
      <c r="T2256" s="101"/>
      <c r="U2256" s="9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3"/>
      <c r="B2257" s="92"/>
      <c r="C2257" s="93"/>
      <c r="D2257" s="96"/>
      <c r="E2257" s="122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8"/>
      <c r="Q2257" s="95"/>
      <c r="R2257" s="100"/>
      <c r="S2257" s="14"/>
      <c r="T2257" s="101"/>
      <c r="U2257" s="9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3"/>
      <c r="B2258" s="92"/>
      <c r="C2258" s="93"/>
      <c r="D2258" s="96"/>
      <c r="E2258" s="122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8"/>
      <c r="Q2258" s="95"/>
      <c r="R2258" s="100"/>
      <c r="S2258" s="14"/>
      <c r="T2258" s="101"/>
      <c r="U2258" s="9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3"/>
      <c r="B2259" s="92"/>
      <c r="C2259" s="93"/>
      <c r="D2259" s="96"/>
      <c r="E2259" s="122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8"/>
      <c r="Q2259" s="95"/>
      <c r="R2259" s="100"/>
      <c r="S2259" s="14"/>
      <c r="T2259" s="101"/>
      <c r="U2259" s="9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3"/>
      <c r="B2260" s="92"/>
      <c r="C2260" s="93"/>
      <c r="D2260" s="96"/>
      <c r="E2260" s="122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8"/>
      <c r="Q2260" s="95"/>
      <c r="R2260" s="100"/>
      <c r="S2260" s="14"/>
      <c r="T2260" s="101"/>
      <c r="U2260" s="9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3"/>
      <c r="B2261" s="92"/>
      <c r="C2261" s="93"/>
      <c r="D2261" s="96"/>
      <c r="E2261" s="122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8"/>
      <c r="Q2261" s="95"/>
      <c r="R2261" s="100"/>
      <c r="S2261" s="14"/>
      <c r="T2261" s="101"/>
      <c r="U2261" s="9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3"/>
      <c r="B2262" s="92"/>
      <c r="C2262" s="93"/>
      <c r="D2262" s="96"/>
      <c r="E2262" s="122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8"/>
      <c r="Q2262" s="95"/>
      <c r="R2262" s="100"/>
      <c r="S2262" s="14"/>
      <c r="T2262" s="101"/>
      <c r="U2262" s="9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3"/>
      <c r="B2263" s="92"/>
      <c r="C2263" s="93"/>
      <c r="D2263" s="96"/>
      <c r="E2263" s="122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8"/>
      <c r="Q2263" s="95"/>
      <c r="R2263" s="100"/>
      <c r="S2263" s="14"/>
      <c r="T2263" s="101"/>
      <c r="U2263" s="9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3"/>
      <c r="B2264" s="92"/>
      <c r="C2264" s="93"/>
      <c r="D2264" s="96"/>
      <c r="E2264" s="122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8"/>
      <c r="Q2264" s="95"/>
      <c r="R2264" s="100"/>
      <c r="S2264" s="14"/>
      <c r="T2264" s="101"/>
      <c r="U2264" s="9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3"/>
      <c r="B2265" s="92"/>
      <c r="C2265" s="93"/>
      <c r="D2265" s="96"/>
      <c r="E2265" s="122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8"/>
      <c r="Q2265" s="95"/>
      <c r="R2265" s="100"/>
      <c r="S2265" s="14"/>
      <c r="T2265" s="101"/>
      <c r="U2265" s="9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3"/>
      <c r="B2266" s="92"/>
      <c r="C2266" s="93"/>
      <c r="D2266" s="96"/>
      <c r="E2266" s="122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8"/>
      <c r="Q2266" s="95"/>
      <c r="R2266" s="100"/>
      <c r="S2266" s="14"/>
      <c r="T2266" s="101"/>
      <c r="U2266" s="9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3"/>
      <c r="B2267" s="92"/>
      <c r="C2267" s="93"/>
      <c r="D2267" s="96"/>
      <c r="E2267" s="122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8"/>
      <c r="Q2267" s="95"/>
      <c r="R2267" s="100"/>
      <c r="S2267" s="14"/>
      <c r="T2267" s="101"/>
      <c r="U2267" s="9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3"/>
      <c r="B2268" s="92"/>
      <c r="C2268" s="93"/>
      <c r="D2268" s="96"/>
      <c r="E2268" s="122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8"/>
      <c r="Q2268" s="95"/>
      <c r="R2268" s="100"/>
      <c r="S2268" s="14"/>
      <c r="T2268" s="101"/>
      <c r="U2268" s="9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3"/>
      <c r="B2269" s="92"/>
      <c r="C2269" s="93"/>
      <c r="D2269" s="96"/>
      <c r="E2269" s="122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8"/>
      <c r="Q2269" s="95"/>
      <c r="R2269" s="100"/>
      <c r="S2269" s="14"/>
      <c r="T2269" s="101"/>
      <c r="U2269" s="9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3"/>
      <c r="B2270" s="92"/>
      <c r="C2270" s="93"/>
      <c r="D2270" s="96"/>
      <c r="E2270" s="122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8"/>
      <c r="Q2270" s="95"/>
      <c r="R2270" s="100"/>
      <c r="S2270" s="14"/>
      <c r="T2270" s="101"/>
      <c r="U2270" s="9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3"/>
      <c r="B2271" s="92"/>
      <c r="C2271" s="93"/>
      <c r="D2271" s="96"/>
      <c r="E2271" s="122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8"/>
      <c r="Q2271" s="95"/>
      <c r="R2271" s="100"/>
      <c r="S2271" s="14"/>
      <c r="T2271" s="101"/>
      <c r="U2271" s="9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3"/>
      <c r="B2272" s="92"/>
      <c r="C2272" s="93"/>
      <c r="D2272" s="96"/>
      <c r="E2272" s="122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8"/>
      <c r="Q2272" s="95"/>
      <c r="R2272" s="100"/>
      <c r="S2272" s="14"/>
      <c r="T2272" s="101"/>
      <c r="U2272" s="9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3"/>
      <c r="B2273" s="92"/>
      <c r="C2273" s="93"/>
      <c r="D2273" s="96"/>
      <c r="E2273" s="122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8"/>
      <c r="Q2273" s="95"/>
      <c r="R2273" s="100"/>
      <c r="S2273" s="14"/>
      <c r="T2273" s="101"/>
      <c r="U2273" s="9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3"/>
      <c r="B2274" s="92"/>
      <c r="C2274" s="93"/>
      <c r="D2274" s="96"/>
      <c r="E2274" s="122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8"/>
      <c r="Q2274" s="95"/>
      <c r="R2274" s="100"/>
      <c r="S2274" s="14"/>
      <c r="T2274" s="101"/>
      <c r="U2274" s="9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3"/>
      <c r="B2275" s="92"/>
      <c r="C2275" s="93"/>
      <c r="D2275" s="96"/>
      <c r="E2275" s="122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8"/>
      <c r="Q2275" s="95"/>
      <c r="R2275" s="100"/>
      <c r="S2275" s="14"/>
      <c r="T2275" s="101"/>
      <c r="U2275" s="9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3"/>
      <c r="B2276" s="92"/>
      <c r="C2276" s="93"/>
      <c r="D2276" s="96"/>
      <c r="E2276" s="122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8"/>
      <c r="Q2276" s="95"/>
      <c r="R2276" s="100"/>
      <c r="S2276" s="14"/>
      <c r="T2276" s="101"/>
      <c r="U2276" s="9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3"/>
      <c r="B2277" s="92"/>
      <c r="C2277" s="93"/>
      <c r="D2277" s="96"/>
      <c r="E2277" s="122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8"/>
      <c r="Q2277" s="95"/>
      <c r="R2277" s="100"/>
      <c r="S2277" s="14"/>
      <c r="T2277" s="101"/>
      <c r="U2277" s="9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3"/>
      <c r="B2278" s="92"/>
      <c r="C2278" s="93"/>
      <c r="D2278" s="96"/>
      <c r="E2278" s="122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8"/>
      <c r="Q2278" s="95"/>
      <c r="R2278" s="100"/>
      <c r="S2278" s="14"/>
      <c r="T2278" s="101"/>
      <c r="U2278" s="9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3"/>
      <c r="B2279" s="92"/>
      <c r="C2279" s="93"/>
      <c r="D2279" s="96"/>
      <c r="E2279" s="122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8"/>
      <c r="Q2279" s="95"/>
      <c r="R2279" s="100"/>
      <c r="S2279" s="14"/>
      <c r="T2279" s="101"/>
      <c r="U2279" s="9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3"/>
      <c r="B2280" s="92"/>
      <c r="C2280" s="93"/>
      <c r="D2280" s="96"/>
      <c r="E2280" s="122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8"/>
      <c r="Q2280" s="95"/>
      <c r="R2280" s="100"/>
      <c r="S2280" s="14"/>
      <c r="T2280" s="101"/>
      <c r="U2280" s="9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3"/>
      <c r="B2281" s="92"/>
      <c r="C2281" s="93"/>
      <c r="D2281" s="96"/>
      <c r="E2281" s="122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8"/>
      <c r="Q2281" s="95"/>
      <c r="R2281" s="100"/>
      <c r="S2281" s="14"/>
      <c r="T2281" s="101"/>
      <c r="U2281" s="9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3"/>
      <c r="B2282" s="92"/>
      <c r="C2282" s="93"/>
      <c r="D2282" s="96"/>
      <c r="E2282" s="122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8"/>
      <c r="Q2282" s="95"/>
      <c r="R2282" s="100"/>
      <c r="S2282" s="14"/>
      <c r="T2282" s="101"/>
      <c r="U2282" s="9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3"/>
      <c r="B2283" s="92"/>
      <c r="C2283" s="93"/>
      <c r="D2283" s="96"/>
      <c r="E2283" s="122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8"/>
      <c r="Q2283" s="95"/>
      <c r="R2283" s="100"/>
      <c r="S2283" s="14"/>
      <c r="T2283" s="101"/>
      <c r="U2283" s="9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3"/>
      <c r="B2284" s="92"/>
      <c r="C2284" s="93"/>
      <c r="D2284" s="96"/>
      <c r="E2284" s="122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8"/>
      <c r="Q2284" s="95"/>
      <c r="R2284" s="100"/>
      <c r="S2284" s="14"/>
      <c r="T2284" s="101"/>
      <c r="U2284" s="9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3"/>
      <c r="B2285" s="92"/>
      <c r="C2285" s="93"/>
      <c r="D2285" s="96"/>
      <c r="E2285" s="122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8"/>
      <c r="Q2285" s="95"/>
      <c r="R2285" s="100"/>
      <c r="S2285" s="14"/>
      <c r="T2285" s="101"/>
      <c r="U2285" s="9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3"/>
      <c r="B2286" s="92"/>
      <c r="C2286" s="93"/>
      <c r="D2286" s="96"/>
      <c r="E2286" s="122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8"/>
      <c r="Q2286" s="95"/>
      <c r="R2286" s="100"/>
      <c r="S2286" s="14"/>
      <c r="T2286" s="101"/>
      <c r="U2286" s="9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3"/>
      <c r="B2287" s="92"/>
      <c r="C2287" s="93"/>
      <c r="D2287" s="96"/>
      <c r="E2287" s="122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8"/>
      <c r="Q2287" s="95"/>
      <c r="R2287" s="100"/>
      <c r="S2287" s="14"/>
      <c r="T2287" s="101"/>
      <c r="U2287" s="9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3"/>
      <c r="B2288" s="92"/>
      <c r="C2288" s="93"/>
      <c r="D2288" s="96"/>
      <c r="E2288" s="122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8"/>
      <c r="Q2288" s="95"/>
      <c r="R2288" s="100"/>
      <c r="S2288" s="14"/>
      <c r="T2288" s="101"/>
      <c r="U2288" s="9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3"/>
      <c r="B2289" s="92"/>
      <c r="C2289" s="93"/>
      <c r="D2289" s="96"/>
      <c r="E2289" s="122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8"/>
      <c r="Q2289" s="95"/>
      <c r="R2289" s="100"/>
      <c r="S2289" s="14"/>
      <c r="T2289" s="101"/>
      <c r="U2289" s="9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3"/>
      <c r="B2290" s="92"/>
      <c r="C2290" s="93"/>
      <c r="D2290" s="96"/>
      <c r="E2290" s="122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8"/>
      <c r="Q2290" s="95"/>
      <c r="R2290" s="100"/>
      <c r="S2290" s="14"/>
      <c r="T2290" s="101"/>
      <c r="U2290" s="9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3"/>
      <c r="B2291" s="92"/>
      <c r="C2291" s="93"/>
      <c r="D2291" s="96"/>
      <c r="E2291" s="122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8"/>
      <c r="Q2291" s="95"/>
      <c r="R2291" s="100"/>
      <c r="S2291" s="14"/>
      <c r="T2291" s="101"/>
      <c r="U2291" s="9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3"/>
      <c r="B2292" s="92"/>
      <c r="C2292" s="93"/>
      <c r="D2292" s="96"/>
      <c r="E2292" s="122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8"/>
      <c r="Q2292" s="95"/>
      <c r="R2292" s="100"/>
      <c r="S2292" s="14"/>
      <c r="T2292" s="101"/>
      <c r="U2292" s="9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3"/>
      <c r="B2293" s="92"/>
      <c r="C2293" s="93"/>
      <c r="D2293" s="96"/>
      <c r="E2293" s="122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8"/>
      <c r="Q2293" s="95"/>
      <c r="R2293" s="100"/>
      <c r="S2293" s="14"/>
      <c r="T2293" s="101"/>
      <c r="U2293" s="9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3"/>
      <c r="B2294" s="92"/>
      <c r="C2294" s="93"/>
      <c r="D2294" s="96"/>
      <c r="E2294" s="122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8"/>
      <c r="Q2294" s="95"/>
      <c r="R2294" s="100"/>
      <c r="S2294" s="14"/>
      <c r="T2294" s="101"/>
      <c r="U2294" s="9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3"/>
      <c r="B2295" s="92"/>
      <c r="C2295" s="93"/>
      <c r="D2295" s="96"/>
      <c r="E2295" s="122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8"/>
      <c r="Q2295" s="95"/>
      <c r="R2295" s="100"/>
      <c r="S2295" s="14"/>
      <c r="T2295" s="101"/>
      <c r="U2295" s="9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3"/>
      <c r="B2296" s="92"/>
      <c r="C2296" s="93"/>
      <c r="D2296" s="96"/>
      <c r="E2296" s="122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8"/>
      <c r="Q2296" s="95"/>
      <c r="R2296" s="100"/>
      <c r="S2296" s="14"/>
      <c r="T2296" s="101"/>
      <c r="U2296" s="9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3"/>
      <c r="B2297" s="92"/>
      <c r="C2297" s="93"/>
      <c r="D2297" s="96"/>
      <c r="E2297" s="122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8"/>
      <c r="Q2297" s="95"/>
      <c r="R2297" s="100"/>
      <c r="S2297" s="14"/>
      <c r="T2297" s="101"/>
      <c r="U2297" s="9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3"/>
      <c r="B2298" s="92"/>
      <c r="C2298" s="93"/>
      <c r="D2298" s="96"/>
      <c r="E2298" s="122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8"/>
      <c r="Q2298" s="95"/>
      <c r="R2298" s="100"/>
      <c r="S2298" s="14"/>
      <c r="T2298" s="101"/>
      <c r="U2298" s="9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3"/>
      <c r="B2299" s="92"/>
      <c r="C2299" s="93"/>
      <c r="D2299" s="96"/>
      <c r="E2299" s="122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8"/>
      <c r="Q2299" s="95"/>
      <c r="R2299" s="100"/>
      <c r="S2299" s="14"/>
      <c r="T2299" s="101"/>
      <c r="U2299" s="9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3"/>
      <c r="B2300" s="92"/>
      <c r="C2300" s="93"/>
      <c r="D2300" s="96"/>
      <c r="E2300" s="122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8"/>
      <c r="Q2300" s="95"/>
      <c r="R2300" s="100"/>
      <c r="S2300" s="14"/>
      <c r="T2300" s="101"/>
      <c r="U2300" s="9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3"/>
      <c r="B2301" s="92"/>
      <c r="C2301" s="93"/>
      <c r="D2301" s="96"/>
      <c r="E2301" s="122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8"/>
      <c r="Q2301" s="95"/>
      <c r="R2301" s="100"/>
      <c r="S2301" s="14"/>
      <c r="T2301" s="101"/>
      <c r="U2301" s="9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3"/>
      <c r="B2302" s="92"/>
      <c r="C2302" s="93"/>
      <c r="D2302" s="96"/>
      <c r="E2302" s="122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8"/>
      <c r="Q2302" s="95"/>
      <c r="R2302" s="100"/>
      <c r="S2302" s="14"/>
      <c r="T2302" s="101"/>
      <c r="U2302" s="9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3"/>
      <c r="B2303" s="92"/>
      <c r="C2303" s="93"/>
      <c r="D2303" s="96"/>
      <c r="E2303" s="122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8"/>
      <c r="Q2303" s="95"/>
      <c r="R2303" s="100"/>
      <c r="S2303" s="14"/>
      <c r="T2303" s="101"/>
      <c r="U2303" s="9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3"/>
      <c r="B2304" s="92"/>
      <c r="C2304" s="93"/>
      <c r="D2304" s="96"/>
      <c r="E2304" s="122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8"/>
      <c r="Q2304" s="95"/>
      <c r="R2304" s="100"/>
      <c r="S2304" s="14"/>
      <c r="T2304" s="101"/>
      <c r="U2304" s="9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3"/>
      <c r="B2305" s="92"/>
      <c r="C2305" s="93"/>
      <c r="D2305" s="96"/>
      <c r="E2305" s="122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8"/>
      <c r="Q2305" s="95"/>
      <c r="R2305" s="100"/>
      <c r="S2305" s="14"/>
      <c r="T2305" s="101"/>
      <c r="U2305" s="9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3"/>
      <c r="B2306" s="92"/>
      <c r="C2306" s="93"/>
      <c r="D2306" s="96"/>
      <c r="E2306" s="122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8"/>
      <c r="Q2306" s="95"/>
      <c r="R2306" s="100"/>
      <c r="S2306" s="14"/>
      <c r="T2306" s="101"/>
      <c r="U2306" s="9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3"/>
      <c r="B2307" s="92"/>
      <c r="C2307" s="93"/>
      <c r="D2307" s="96"/>
      <c r="E2307" s="122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8"/>
      <c r="Q2307" s="95"/>
      <c r="R2307" s="100"/>
      <c r="S2307" s="14"/>
      <c r="T2307" s="101"/>
      <c r="U2307" s="9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3"/>
      <c r="B2308" s="92"/>
      <c r="C2308" s="93"/>
      <c r="D2308" s="96"/>
      <c r="E2308" s="122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8"/>
      <c r="Q2308" s="95"/>
      <c r="R2308" s="100"/>
      <c r="S2308" s="14"/>
      <c r="T2308" s="101"/>
      <c r="U2308" s="9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3"/>
      <c r="B2309" s="92"/>
      <c r="C2309" s="93"/>
      <c r="D2309" s="96"/>
      <c r="E2309" s="122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8"/>
      <c r="Q2309" s="95"/>
      <c r="R2309" s="100"/>
      <c r="S2309" s="14"/>
      <c r="T2309" s="101"/>
      <c r="U2309" s="9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3"/>
      <c r="B2310" s="92"/>
      <c r="C2310" s="93"/>
      <c r="D2310" s="96"/>
      <c r="E2310" s="122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8"/>
      <c r="Q2310" s="95"/>
      <c r="R2310" s="100"/>
      <c r="S2310" s="14"/>
      <c r="T2310" s="101"/>
      <c r="U2310" s="9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3"/>
      <c r="B2311" s="92"/>
      <c r="C2311" s="93"/>
      <c r="D2311" s="96"/>
      <c r="E2311" s="122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8"/>
      <c r="Q2311" s="95"/>
      <c r="R2311" s="100"/>
      <c r="S2311" s="14"/>
      <c r="T2311" s="101"/>
      <c r="U2311" s="9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3"/>
      <c r="B2312" s="92"/>
      <c r="C2312" s="93"/>
      <c r="D2312" s="96"/>
      <c r="E2312" s="122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8"/>
      <c r="Q2312" s="95"/>
      <c r="R2312" s="100"/>
      <c r="S2312" s="14"/>
      <c r="T2312" s="101"/>
      <c r="U2312" s="9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3"/>
      <c r="B2313" s="92"/>
      <c r="C2313" s="93"/>
      <c r="D2313" s="96"/>
      <c r="E2313" s="122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8"/>
      <c r="Q2313" s="95"/>
      <c r="R2313" s="100"/>
      <c r="S2313" s="14"/>
      <c r="T2313" s="101"/>
      <c r="U2313" s="9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3"/>
      <c r="B2314" s="92"/>
      <c r="C2314" s="93"/>
      <c r="D2314" s="96"/>
      <c r="E2314" s="122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8"/>
      <c r="Q2314" s="95"/>
      <c r="R2314" s="100"/>
      <c r="S2314" s="14"/>
      <c r="T2314" s="101"/>
      <c r="U2314" s="9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3"/>
      <c r="B2315" s="92"/>
      <c r="C2315" s="93"/>
      <c r="D2315" s="96"/>
      <c r="E2315" s="122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8"/>
      <c r="Q2315" s="95"/>
      <c r="R2315" s="100"/>
      <c r="S2315" s="14"/>
      <c r="T2315" s="101"/>
      <c r="U2315" s="9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3"/>
      <c r="B2316" s="92"/>
      <c r="C2316" s="93"/>
      <c r="D2316" s="96"/>
      <c r="E2316" s="122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8"/>
      <c r="Q2316" s="95"/>
      <c r="R2316" s="100"/>
      <c r="S2316" s="14"/>
      <c r="T2316" s="101"/>
      <c r="U2316" s="9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3"/>
      <c r="B2317" s="92"/>
      <c r="C2317" s="93"/>
      <c r="D2317" s="96"/>
      <c r="E2317" s="122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8"/>
      <c r="Q2317" s="95"/>
      <c r="R2317" s="100"/>
      <c r="S2317" s="14"/>
      <c r="T2317" s="101"/>
      <c r="U2317" s="9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3"/>
      <c r="B2318" s="92"/>
      <c r="C2318" s="93"/>
      <c r="D2318" s="96"/>
      <c r="E2318" s="122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8"/>
      <c r="Q2318" s="95"/>
      <c r="R2318" s="100"/>
      <c r="S2318" s="14"/>
      <c r="T2318" s="101"/>
      <c r="U2318" s="9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3"/>
      <c r="B2319" s="92"/>
      <c r="C2319" s="93"/>
      <c r="D2319" s="96"/>
      <c r="E2319" s="122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8"/>
      <c r="Q2319" s="95"/>
      <c r="R2319" s="100"/>
      <c r="S2319" s="14"/>
      <c r="T2319" s="101"/>
      <c r="U2319" s="9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3"/>
      <c r="B2320" s="92"/>
      <c r="C2320" s="93"/>
      <c r="D2320" s="96"/>
      <c r="E2320" s="122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8"/>
      <c r="Q2320" s="95"/>
      <c r="R2320" s="100"/>
      <c r="S2320" s="14"/>
      <c r="T2320" s="101"/>
      <c r="U2320" s="9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3"/>
      <c r="B2321" s="92"/>
      <c r="C2321" s="93"/>
      <c r="D2321" s="96"/>
      <c r="E2321" s="122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8"/>
      <c r="Q2321" s="95"/>
      <c r="R2321" s="100"/>
      <c r="S2321" s="14"/>
      <c r="T2321" s="101"/>
      <c r="U2321" s="9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3"/>
      <c r="B2322" s="92"/>
      <c r="C2322" s="93"/>
      <c r="D2322" s="96"/>
      <c r="E2322" s="122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8"/>
      <c r="Q2322" s="95"/>
      <c r="R2322" s="100"/>
      <c r="S2322" s="14"/>
      <c r="T2322" s="101"/>
      <c r="U2322" s="9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3"/>
      <c r="B2323" s="92"/>
      <c r="C2323" s="93"/>
      <c r="D2323" s="96"/>
      <c r="E2323" s="122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8"/>
      <c r="Q2323" s="95"/>
      <c r="R2323" s="100"/>
      <c r="S2323" s="14"/>
      <c r="T2323" s="101"/>
      <c r="U2323" s="9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3"/>
      <c r="B2324" s="92"/>
      <c r="C2324" s="93"/>
      <c r="D2324" s="96"/>
      <c r="E2324" s="122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8"/>
      <c r="Q2324" s="95"/>
      <c r="R2324" s="100"/>
      <c r="S2324" s="14"/>
      <c r="T2324" s="101"/>
      <c r="U2324" s="9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3"/>
      <c r="B2325" s="92"/>
      <c r="C2325" s="93"/>
      <c r="D2325" s="96"/>
      <c r="E2325" s="122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8"/>
      <c r="Q2325" s="95"/>
      <c r="R2325" s="100"/>
      <c r="S2325" s="14"/>
      <c r="T2325" s="101"/>
      <c r="U2325" s="9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3"/>
      <c r="B2326" s="92"/>
      <c r="C2326" s="93"/>
      <c r="D2326" s="96"/>
      <c r="E2326" s="122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8"/>
      <c r="Q2326" s="95"/>
      <c r="R2326" s="100"/>
      <c r="S2326" s="14"/>
      <c r="T2326" s="101"/>
      <c r="U2326" s="9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3"/>
      <c r="B2327" s="92"/>
      <c r="C2327" s="93"/>
      <c r="D2327" s="96"/>
      <c r="E2327" s="122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8"/>
      <c r="Q2327" s="95"/>
      <c r="R2327" s="100"/>
      <c r="S2327" s="14"/>
      <c r="T2327" s="101"/>
      <c r="U2327" s="9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3"/>
      <c r="B2328" s="92"/>
      <c r="C2328" s="93"/>
      <c r="D2328" s="96"/>
      <c r="E2328" s="122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8"/>
      <c r="Q2328" s="95"/>
      <c r="R2328" s="100"/>
      <c r="S2328" s="14"/>
      <c r="T2328" s="101"/>
      <c r="U2328" s="9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3"/>
      <c r="B2329" s="92"/>
      <c r="C2329" s="93"/>
      <c r="D2329" s="96"/>
      <c r="E2329" s="122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8"/>
      <c r="Q2329" s="95"/>
      <c r="R2329" s="100"/>
      <c r="S2329" s="14"/>
      <c r="T2329" s="101"/>
      <c r="U2329" s="9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3"/>
      <c r="B2330" s="92"/>
      <c r="C2330" s="93"/>
      <c r="D2330" s="96"/>
      <c r="E2330" s="122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8"/>
      <c r="Q2330" s="95"/>
      <c r="R2330" s="100"/>
      <c r="S2330" s="14"/>
      <c r="T2330" s="101"/>
      <c r="U2330" s="9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3"/>
      <c r="B2331" s="92"/>
      <c r="C2331" s="93"/>
      <c r="D2331" s="96"/>
      <c r="E2331" s="122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8"/>
      <c r="Q2331" s="95"/>
      <c r="R2331" s="100"/>
      <c r="S2331" s="14"/>
      <c r="T2331" s="101"/>
      <c r="U2331" s="9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3"/>
      <c r="B2332" s="92"/>
      <c r="C2332" s="93"/>
      <c r="D2332" s="96"/>
      <c r="E2332" s="122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8"/>
      <c r="Q2332" s="95"/>
      <c r="R2332" s="100"/>
      <c r="S2332" s="14"/>
      <c r="T2332" s="101"/>
      <c r="U2332" s="9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3"/>
      <c r="B2333" s="92"/>
      <c r="C2333" s="93"/>
      <c r="D2333" s="96"/>
      <c r="E2333" s="122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8"/>
      <c r="Q2333" s="95"/>
      <c r="R2333" s="100"/>
      <c r="S2333" s="14"/>
      <c r="T2333" s="101"/>
      <c r="U2333" s="9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3"/>
      <c r="B2334" s="92"/>
      <c r="C2334" s="93"/>
      <c r="D2334" s="96"/>
      <c r="E2334" s="122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8"/>
      <c r="Q2334" s="95"/>
      <c r="R2334" s="100"/>
      <c r="S2334" s="14"/>
      <c r="T2334" s="101"/>
      <c r="U2334" s="9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3"/>
      <c r="B2335" s="92"/>
      <c r="C2335" s="93"/>
      <c r="D2335" s="96"/>
      <c r="E2335" s="122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8"/>
      <c r="Q2335" s="95"/>
      <c r="R2335" s="100"/>
      <c r="S2335" s="14"/>
      <c r="T2335" s="101"/>
      <c r="U2335" s="9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3"/>
      <c r="B2336" s="92"/>
      <c r="C2336" s="93"/>
      <c r="D2336" s="96"/>
      <c r="E2336" s="122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8"/>
      <c r="Q2336" s="95"/>
      <c r="R2336" s="100"/>
      <c r="S2336" s="14"/>
      <c r="T2336" s="101"/>
      <c r="U2336" s="9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3"/>
      <c r="B2337" s="92"/>
      <c r="C2337" s="93"/>
      <c r="D2337" s="96"/>
      <c r="E2337" s="122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8"/>
      <c r="Q2337" s="95"/>
      <c r="R2337" s="100"/>
      <c r="S2337" s="14"/>
      <c r="T2337" s="101"/>
      <c r="U2337" s="9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3"/>
      <c r="B2338" s="92"/>
      <c r="C2338" s="93"/>
      <c r="D2338" s="96"/>
      <c r="E2338" s="122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8"/>
      <c r="Q2338" s="95"/>
      <c r="R2338" s="100"/>
      <c r="S2338" s="14"/>
      <c r="T2338" s="101"/>
      <c r="U2338" s="9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3"/>
      <c r="B2339" s="92"/>
      <c r="C2339" s="93"/>
      <c r="D2339" s="96"/>
      <c r="E2339" s="122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8"/>
      <c r="Q2339" s="95"/>
      <c r="R2339" s="100"/>
      <c r="S2339" s="14"/>
      <c r="T2339" s="101"/>
      <c r="U2339" s="9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3"/>
      <c r="B2340" s="92"/>
      <c r="C2340" s="93"/>
      <c r="D2340" s="96"/>
      <c r="E2340" s="122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8"/>
      <c r="Q2340" s="95"/>
      <c r="R2340" s="100"/>
      <c r="S2340" s="14"/>
      <c r="T2340" s="101"/>
      <c r="U2340" s="9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3"/>
      <c r="B2341" s="92"/>
      <c r="C2341" s="93"/>
      <c r="D2341" s="96"/>
      <c r="E2341" s="122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8"/>
      <c r="Q2341" s="95"/>
      <c r="R2341" s="100"/>
      <c r="S2341" s="14"/>
      <c r="T2341" s="101"/>
      <c r="U2341" s="9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3"/>
      <c r="B2342" s="92"/>
      <c r="C2342" s="93"/>
      <c r="D2342" s="96"/>
      <c r="E2342" s="122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8"/>
      <c r="Q2342" s="95"/>
      <c r="R2342" s="100"/>
      <c r="S2342" s="14"/>
      <c r="T2342" s="101"/>
      <c r="U2342" s="9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3"/>
      <c r="B2343" s="92"/>
      <c r="C2343" s="93"/>
      <c r="D2343" s="96"/>
      <c r="E2343" s="122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8"/>
      <c r="Q2343" s="95"/>
      <c r="R2343" s="100"/>
      <c r="S2343" s="14"/>
      <c r="T2343" s="101"/>
      <c r="U2343" s="9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3"/>
      <c r="B2344" s="92"/>
      <c r="C2344" s="93"/>
      <c r="D2344" s="96"/>
      <c r="E2344" s="122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8"/>
      <c r="Q2344" s="95"/>
      <c r="R2344" s="100"/>
      <c r="S2344" s="14"/>
      <c r="T2344" s="101"/>
      <c r="U2344" s="9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3"/>
      <c r="B2345" s="92"/>
      <c r="C2345" s="93"/>
      <c r="D2345" s="96"/>
      <c r="E2345" s="122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8"/>
      <c r="Q2345" s="95"/>
      <c r="R2345" s="100"/>
      <c r="S2345" s="14"/>
      <c r="T2345" s="101"/>
      <c r="U2345" s="9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3"/>
      <c r="B2346" s="92"/>
      <c r="C2346" s="93"/>
      <c r="D2346" s="96"/>
      <c r="E2346" s="122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8"/>
      <c r="Q2346" s="95"/>
      <c r="R2346" s="100"/>
      <c r="S2346" s="14"/>
      <c r="T2346" s="101"/>
      <c r="U2346" s="9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3"/>
      <c r="B2347" s="92"/>
      <c r="C2347" s="93"/>
      <c r="D2347" s="96"/>
      <c r="E2347" s="122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8"/>
      <c r="Q2347" s="95"/>
      <c r="R2347" s="100"/>
      <c r="S2347" s="14"/>
      <c r="T2347" s="101"/>
      <c r="U2347" s="9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3"/>
      <c r="B2348" s="92"/>
      <c r="C2348" s="93"/>
      <c r="D2348" s="96"/>
      <c r="E2348" s="122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8"/>
      <c r="Q2348" s="95"/>
      <c r="R2348" s="100"/>
      <c r="S2348" s="14"/>
      <c r="T2348" s="101"/>
      <c r="U2348" s="9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3"/>
      <c r="B2349" s="92"/>
      <c r="C2349" s="93"/>
      <c r="D2349" s="96"/>
      <c r="E2349" s="122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8"/>
      <c r="Q2349" s="95"/>
      <c r="R2349" s="100"/>
      <c r="S2349" s="14"/>
      <c r="T2349" s="101"/>
      <c r="U2349" s="9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3"/>
      <c r="B2350" s="92"/>
      <c r="C2350" s="93"/>
      <c r="D2350" s="96"/>
      <c r="E2350" s="122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8"/>
      <c r="Q2350" s="95"/>
      <c r="R2350" s="100"/>
      <c r="S2350" s="14"/>
      <c r="T2350" s="101"/>
      <c r="U2350" s="9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3"/>
      <c r="B2351" s="92"/>
      <c r="C2351" s="93"/>
      <c r="D2351" s="96"/>
      <c r="E2351" s="122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8"/>
      <c r="Q2351" s="95"/>
      <c r="R2351" s="100"/>
      <c r="S2351" s="14"/>
      <c r="T2351" s="101"/>
      <c r="U2351" s="9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3"/>
      <c r="B2352" s="92"/>
      <c r="C2352" s="93"/>
      <c r="D2352" s="96"/>
      <c r="E2352" s="122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8"/>
      <c r="Q2352" s="95"/>
      <c r="R2352" s="100"/>
      <c r="S2352" s="14"/>
      <c r="T2352" s="101"/>
      <c r="U2352" s="9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3"/>
      <c r="B2353" s="92"/>
      <c r="C2353" s="93"/>
      <c r="D2353" s="96"/>
      <c r="E2353" s="122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8"/>
      <c r="Q2353" s="95"/>
      <c r="R2353" s="100"/>
      <c r="S2353" s="14"/>
      <c r="T2353" s="101"/>
      <c r="U2353" s="9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3"/>
      <c r="B2354" s="92"/>
      <c r="C2354" s="93"/>
      <c r="D2354" s="96"/>
      <c r="E2354" s="122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8"/>
      <c r="Q2354" s="95"/>
      <c r="R2354" s="100"/>
      <c r="S2354" s="14"/>
      <c r="T2354" s="101"/>
      <c r="U2354" s="9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3"/>
      <c r="B2355" s="92"/>
      <c r="C2355" s="93"/>
      <c r="D2355" s="96"/>
      <c r="E2355" s="122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8"/>
      <c r="Q2355" s="95"/>
      <c r="R2355" s="100"/>
      <c r="S2355" s="14"/>
      <c r="T2355" s="101"/>
      <c r="U2355" s="9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3"/>
      <c r="B2356" s="92"/>
      <c r="C2356" s="93"/>
      <c r="D2356" s="96"/>
      <c r="E2356" s="122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8"/>
      <c r="Q2356" s="95"/>
      <c r="R2356" s="100"/>
      <c r="S2356" s="14"/>
      <c r="T2356" s="101"/>
      <c r="U2356" s="9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3"/>
      <c r="B2357" s="92"/>
      <c r="C2357" s="93"/>
      <c r="D2357" s="96"/>
      <c r="E2357" s="122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8"/>
      <c r="Q2357" s="95"/>
      <c r="R2357" s="100"/>
      <c r="S2357" s="14"/>
      <c r="T2357" s="101"/>
      <c r="U2357" s="9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3"/>
      <c r="B2358" s="92"/>
      <c r="C2358" s="93"/>
      <c r="D2358" s="96"/>
      <c r="E2358" s="122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8"/>
      <c r="Q2358" s="95"/>
      <c r="R2358" s="100"/>
      <c r="S2358" s="14"/>
      <c r="T2358" s="101"/>
      <c r="U2358" s="9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3"/>
      <c r="B2359" s="92"/>
      <c r="C2359" s="93"/>
      <c r="D2359" s="96"/>
      <c r="E2359" s="122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8"/>
      <c r="Q2359" s="95"/>
      <c r="R2359" s="100"/>
      <c r="S2359" s="14"/>
      <c r="T2359" s="101"/>
      <c r="U2359" s="9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3"/>
      <c r="B2360" s="92"/>
      <c r="C2360" s="93"/>
      <c r="D2360" s="96"/>
      <c r="E2360" s="122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8"/>
      <c r="Q2360" s="95"/>
      <c r="R2360" s="100"/>
      <c r="S2360" s="14"/>
      <c r="T2360" s="101"/>
      <c r="U2360" s="9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3"/>
      <c r="B2361" s="92"/>
      <c r="C2361" s="93"/>
      <c r="D2361" s="96"/>
      <c r="E2361" s="122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8"/>
      <c r="Q2361" s="95"/>
      <c r="R2361" s="100"/>
      <c r="S2361" s="14"/>
      <c r="T2361" s="101"/>
      <c r="U2361" s="9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3"/>
      <c r="B2362" s="92"/>
      <c r="C2362" s="93"/>
      <c r="D2362" s="96"/>
      <c r="E2362" s="122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8"/>
      <c r="Q2362" s="95"/>
      <c r="R2362" s="100"/>
      <c r="S2362" s="14"/>
      <c r="T2362" s="101"/>
      <c r="U2362" s="9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3"/>
      <c r="B2363" s="92"/>
      <c r="C2363" s="93"/>
      <c r="D2363" s="96"/>
      <c r="E2363" s="122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8"/>
      <c r="Q2363" s="95"/>
      <c r="R2363" s="100"/>
      <c r="S2363" s="14"/>
      <c r="T2363" s="101"/>
      <c r="U2363" s="9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3"/>
      <c r="B2364" s="92"/>
      <c r="C2364" s="93"/>
      <c r="D2364" s="96"/>
      <c r="E2364" s="122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8"/>
      <c r="Q2364" s="95"/>
      <c r="R2364" s="100"/>
      <c r="S2364" s="14"/>
      <c r="T2364" s="101"/>
      <c r="U2364" s="9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3"/>
      <c r="B2365" s="92"/>
      <c r="C2365" s="93"/>
      <c r="D2365" s="96"/>
      <c r="E2365" s="122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8"/>
      <c r="Q2365" s="95"/>
      <c r="R2365" s="100"/>
      <c r="S2365" s="14"/>
      <c r="T2365" s="101"/>
      <c r="U2365" s="9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3"/>
      <c r="B2366" s="92"/>
      <c r="C2366" s="93"/>
      <c r="D2366" s="96"/>
      <c r="E2366" s="122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8"/>
      <c r="Q2366" s="95"/>
      <c r="R2366" s="100"/>
      <c r="S2366" s="14"/>
      <c r="T2366" s="101"/>
      <c r="U2366" s="9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3"/>
      <c r="B2367" s="92"/>
      <c r="C2367" s="93"/>
      <c r="D2367" s="96"/>
      <c r="E2367" s="122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8"/>
      <c r="Q2367" s="95"/>
      <c r="R2367" s="100"/>
      <c r="S2367" s="14"/>
      <c r="T2367" s="101"/>
      <c r="U2367" s="9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3"/>
      <c r="B2368" s="92"/>
      <c r="C2368" s="93"/>
      <c r="D2368" s="96"/>
      <c r="E2368" s="122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8"/>
      <c r="Q2368" s="95"/>
      <c r="R2368" s="100"/>
      <c r="S2368" s="14"/>
      <c r="T2368" s="101"/>
      <c r="U2368" s="9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3"/>
      <c r="B2369" s="92"/>
      <c r="C2369" s="93"/>
      <c r="D2369" s="96"/>
      <c r="E2369" s="122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8"/>
      <c r="Q2369" s="95"/>
      <c r="R2369" s="100"/>
      <c r="S2369" s="14"/>
      <c r="T2369" s="101"/>
      <c r="U2369" s="9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3"/>
      <c r="B2370" s="92"/>
      <c r="C2370" s="93"/>
      <c r="D2370" s="96"/>
      <c r="E2370" s="122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8"/>
      <c r="Q2370" s="95"/>
      <c r="R2370" s="100"/>
      <c r="S2370" s="14"/>
      <c r="T2370" s="101"/>
      <c r="U2370" s="9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3"/>
      <c r="B2371" s="92"/>
      <c r="C2371" s="93"/>
      <c r="D2371" s="96"/>
      <c r="E2371" s="122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8"/>
      <c r="Q2371" s="95"/>
      <c r="R2371" s="100"/>
      <c r="S2371" s="14"/>
      <c r="T2371" s="101"/>
      <c r="U2371" s="9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3"/>
      <c r="B2372" s="92"/>
      <c r="C2372" s="93"/>
      <c r="D2372" s="96"/>
      <c r="E2372" s="122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8"/>
      <c r="Q2372" s="95"/>
      <c r="R2372" s="100"/>
      <c r="S2372" s="14"/>
      <c r="T2372" s="101"/>
      <c r="U2372" s="9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3"/>
      <c r="B2373" s="92"/>
      <c r="C2373" s="93"/>
      <c r="D2373" s="96"/>
      <c r="E2373" s="122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8"/>
      <c r="Q2373" s="95"/>
      <c r="R2373" s="100"/>
      <c r="S2373" s="14"/>
      <c r="T2373" s="101"/>
      <c r="U2373" s="9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3"/>
      <c r="B2374" s="92"/>
      <c r="C2374" s="93"/>
      <c r="D2374" s="96"/>
      <c r="E2374" s="122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8"/>
      <c r="Q2374" s="95"/>
      <c r="R2374" s="100"/>
      <c r="S2374" s="14"/>
      <c r="T2374" s="101"/>
      <c r="U2374" s="9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3"/>
      <c r="B2375" s="92"/>
      <c r="C2375" s="93"/>
      <c r="D2375" s="96"/>
      <c r="E2375" s="122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8"/>
      <c r="Q2375" s="95"/>
      <c r="R2375" s="100"/>
      <c r="S2375" s="14"/>
      <c r="T2375" s="101"/>
      <c r="U2375" s="9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3"/>
      <c r="B2376" s="92"/>
      <c r="C2376" s="93"/>
      <c r="D2376" s="96"/>
      <c r="E2376" s="122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8"/>
      <c r="Q2376" s="95"/>
      <c r="R2376" s="100"/>
      <c r="S2376" s="14"/>
      <c r="T2376" s="101"/>
      <c r="U2376" s="9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3"/>
      <c r="B2377" s="92"/>
      <c r="C2377" s="93"/>
      <c r="D2377" s="96"/>
      <c r="E2377" s="122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8"/>
      <c r="Q2377" s="95"/>
      <c r="R2377" s="100"/>
      <c r="S2377" s="14"/>
      <c r="T2377" s="101"/>
      <c r="U2377" s="9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3"/>
      <c r="B2378" s="92"/>
      <c r="C2378" s="93"/>
      <c r="D2378" s="96"/>
      <c r="E2378" s="122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8"/>
      <c r="Q2378" s="95"/>
      <c r="R2378" s="100"/>
      <c r="S2378" s="14"/>
      <c r="T2378" s="101"/>
      <c r="U2378" s="9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3"/>
      <c r="B2379" s="92"/>
      <c r="C2379" s="93"/>
      <c r="D2379" s="96"/>
      <c r="E2379" s="122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8"/>
      <c r="Q2379" s="95"/>
      <c r="R2379" s="100"/>
      <c r="S2379" s="14"/>
      <c r="T2379" s="101"/>
      <c r="U2379" s="9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3"/>
      <c r="B2380" s="92"/>
      <c r="C2380" s="93"/>
      <c r="D2380" s="96"/>
      <c r="E2380" s="122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8"/>
      <c r="Q2380" s="95"/>
      <c r="R2380" s="100"/>
      <c r="S2380" s="14"/>
      <c r="T2380" s="101"/>
      <c r="U2380" s="9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3"/>
      <c r="B2381" s="92"/>
      <c r="C2381" s="93"/>
      <c r="D2381" s="96"/>
      <c r="E2381" s="122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8"/>
      <c r="Q2381" s="95"/>
      <c r="R2381" s="100"/>
      <c r="S2381" s="14"/>
      <c r="T2381" s="101"/>
      <c r="U2381" s="9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3"/>
      <c r="B2382" s="92"/>
      <c r="C2382" s="93"/>
      <c r="D2382" s="96"/>
      <c r="E2382" s="122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8"/>
      <c r="Q2382" s="95"/>
      <c r="R2382" s="100"/>
      <c r="S2382" s="14"/>
      <c r="T2382" s="101"/>
      <c r="U2382" s="9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3"/>
      <c r="B2383" s="92"/>
      <c r="C2383" s="93"/>
      <c r="D2383" s="96"/>
      <c r="E2383" s="122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8"/>
      <c r="Q2383" s="95"/>
      <c r="R2383" s="100"/>
      <c r="S2383" s="14"/>
      <c r="T2383" s="101"/>
      <c r="U2383" s="9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3"/>
      <c r="B2384" s="92"/>
      <c r="C2384" s="93"/>
      <c r="D2384" s="96"/>
      <c r="E2384" s="122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8"/>
      <c r="Q2384" s="95"/>
      <c r="R2384" s="100"/>
      <c r="S2384" s="14"/>
      <c r="T2384" s="101"/>
      <c r="U2384" s="9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3"/>
      <c r="B2385" s="103"/>
      <c r="C2385" s="104"/>
      <c r="D2385" s="96"/>
      <c r="E2385" s="122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09"/>
      <c r="Q2385" s="106"/>
      <c r="R2385" s="111"/>
      <c r="S2385" s="14"/>
      <c r="T2385" s="112"/>
      <c r="U2385" s="10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3"/>
      <c r="B2386" s="92"/>
      <c r="C2386" s="93"/>
      <c r="D2386" s="96"/>
      <c r="E2386" s="122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8"/>
      <c r="Q2386" s="95"/>
      <c r="R2386" s="100"/>
      <c r="S2386" s="14"/>
      <c r="T2386" s="101"/>
      <c r="U2386" s="9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3"/>
      <c r="B2387" s="92"/>
      <c r="C2387" s="93"/>
      <c r="D2387" s="96"/>
      <c r="E2387" s="122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8"/>
      <c r="Q2387" s="95"/>
      <c r="R2387" s="100"/>
      <c r="S2387" s="14"/>
      <c r="T2387" s="101"/>
      <c r="U2387" s="9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3"/>
      <c r="B2388" s="92"/>
      <c r="C2388" s="93"/>
      <c r="D2388" s="96"/>
      <c r="E2388" s="122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8"/>
      <c r="Q2388" s="95"/>
      <c r="R2388" s="100"/>
      <c r="S2388" s="14"/>
      <c r="T2388" s="101"/>
      <c r="U2388" s="9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3"/>
      <c r="B2389" s="92"/>
      <c r="C2389" s="93"/>
      <c r="D2389" s="96"/>
      <c r="E2389" s="122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8"/>
      <c r="Q2389" s="95"/>
      <c r="R2389" s="100"/>
      <c r="S2389" s="14"/>
      <c r="T2389" s="101"/>
      <c r="U2389" s="9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3"/>
      <c r="B2390" s="92"/>
      <c r="C2390" s="93"/>
      <c r="D2390" s="96"/>
      <c r="E2390" s="122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8"/>
      <c r="Q2390" s="95"/>
      <c r="R2390" s="100"/>
      <c r="S2390" s="14"/>
      <c r="T2390" s="101"/>
      <c r="U2390" s="9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3"/>
      <c r="B2391" s="92"/>
      <c r="C2391" s="93"/>
      <c r="D2391" s="96"/>
      <c r="E2391" s="122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8"/>
      <c r="Q2391" s="95"/>
      <c r="R2391" s="100"/>
      <c r="S2391" s="14"/>
      <c r="T2391" s="101"/>
      <c r="U2391" s="9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3"/>
      <c r="B2392" s="92"/>
      <c r="C2392" s="93"/>
      <c r="D2392" s="96"/>
      <c r="E2392" s="122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8"/>
      <c r="Q2392" s="95"/>
      <c r="R2392" s="100"/>
      <c r="S2392" s="14"/>
      <c r="T2392" s="101"/>
      <c r="U2392" s="9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3"/>
      <c r="B2393" s="92"/>
      <c r="C2393" s="93"/>
      <c r="D2393" s="96"/>
      <c r="E2393" s="122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8"/>
      <c r="Q2393" s="95"/>
      <c r="R2393" s="100"/>
      <c r="S2393" s="14"/>
      <c r="T2393" s="101"/>
      <c r="U2393" s="9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3"/>
      <c r="B2394" s="92"/>
      <c r="C2394" s="93"/>
      <c r="D2394" s="96"/>
      <c r="E2394" s="122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8"/>
      <c r="Q2394" s="95"/>
      <c r="R2394" s="100"/>
      <c r="S2394" s="14"/>
      <c r="T2394" s="101"/>
      <c r="U2394" s="9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3"/>
      <c r="B2395" s="92"/>
      <c r="C2395" s="93"/>
      <c r="D2395" s="96"/>
      <c r="E2395" s="122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8"/>
      <c r="Q2395" s="95"/>
      <c r="R2395" s="100"/>
      <c r="S2395" s="14"/>
      <c r="T2395" s="101"/>
      <c r="U2395" s="9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3"/>
      <c r="B2396" s="92"/>
      <c r="C2396" s="93"/>
      <c r="D2396" s="96"/>
      <c r="E2396" s="122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8"/>
      <c r="Q2396" s="95"/>
      <c r="R2396" s="100"/>
      <c r="S2396" s="14"/>
      <c r="T2396" s="101"/>
      <c r="U2396" s="9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3"/>
      <c r="B2397" s="92"/>
      <c r="C2397" s="93"/>
      <c r="D2397" s="96"/>
      <c r="E2397" s="122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8"/>
      <c r="Q2397" s="95"/>
      <c r="R2397" s="100"/>
      <c r="S2397" s="14"/>
      <c r="T2397" s="101"/>
      <c r="U2397" s="9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3"/>
      <c r="B2398" s="92"/>
      <c r="C2398" s="93"/>
      <c r="D2398" s="96"/>
      <c r="E2398" s="122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8"/>
      <c r="Q2398" s="95"/>
      <c r="R2398" s="100"/>
      <c r="S2398" s="14"/>
      <c r="T2398" s="101"/>
      <c r="U2398" s="9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3"/>
      <c r="B2399" s="92"/>
      <c r="C2399" s="93"/>
      <c r="D2399" s="96"/>
      <c r="E2399" s="122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8"/>
      <c r="Q2399" s="95"/>
      <c r="R2399" s="100"/>
      <c r="S2399" s="14"/>
      <c r="T2399" s="101"/>
      <c r="U2399" s="9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3"/>
      <c r="B2400" s="92"/>
      <c r="C2400" s="93"/>
      <c r="D2400" s="96"/>
      <c r="E2400" s="122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8"/>
      <c r="Q2400" s="95"/>
      <c r="R2400" s="100"/>
      <c r="S2400" s="14"/>
      <c r="T2400" s="101"/>
      <c r="U2400" s="9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3"/>
      <c r="B2401" s="92"/>
      <c r="C2401" s="93"/>
      <c r="D2401" s="96"/>
      <c r="E2401" s="122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8"/>
      <c r="Q2401" s="95"/>
      <c r="R2401" s="100"/>
      <c r="S2401" s="14"/>
      <c r="T2401" s="101"/>
      <c r="U2401" s="9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3"/>
      <c r="B2402" s="92"/>
      <c r="C2402" s="93"/>
      <c r="D2402" s="96"/>
      <c r="E2402" s="122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8"/>
      <c r="Q2402" s="95"/>
      <c r="R2402" s="100"/>
      <c r="S2402" s="14"/>
      <c r="T2402" s="101"/>
      <c r="U2402" s="9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3"/>
      <c r="B2403" s="92"/>
      <c r="C2403" s="93"/>
      <c r="D2403" s="96"/>
      <c r="E2403" s="122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8"/>
      <c r="Q2403" s="95"/>
      <c r="R2403" s="100"/>
      <c r="S2403" s="14"/>
      <c r="T2403" s="101"/>
      <c r="U2403" s="9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3"/>
      <c r="B2404" s="92"/>
      <c r="C2404" s="93"/>
      <c r="D2404" s="96"/>
      <c r="E2404" s="122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8"/>
      <c r="Q2404" s="95"/>
      <c r="R2404" s="100"/>
      <c r="S2404" s="14"/>
      <c r="T2404" s="101"/>
      <c r="U2404" s="9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3"/>
      <c r="B2405" s="92"/>
      <c r="C2405" s="93"/>
      <c r="D2405" s="96"/>
      <c r="E2405" s="122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8"/>
      <c r="Q2405" s="95"/>
      <c r="R2405" s="100"/>
      <c r="S2405" s="14"/>
      <c r="T2405" s="101"/>
      <c r="U2405" s="9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3"/>
      <c r="B2406" s="92"/>
      <c r="C2406" s="93"/>
      <c r="D2406" s="96"/>
      <c r="E2406" s="122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8"/>
      <c r="Q2406" s="95"/>
      <c r="R2406" s="100"/>
      <c r="S2406" s="14"/>
      <c r="T2406" s="101"/>
      <c r="U2406" s="9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3"/>
      <c r="B2407" s="92"/>
      <c r="C2407" s="93"/>
      <c r="D2407" s="96"/>
      <c r="E2407" s="122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8"/>
      <c r="Q2407" s="95"/>
      <c r="R2407" s="100"/>
      <c r="S2407" s="14"/>
      <c r="T2407" s="101"/>
      <c r="U2407" s="9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3"/>
      <c r="B2408" s="92"/>
      <c r="C2408" s="93"/>
      <c r="D2408" s="96"/>
      <c r="E2408" s="122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8"/>
      <c r="Q2408" s="95"/>
      <c r="R2408" s="100"/>
      <c r="S2408" s="14"/>
      <c r="T2408" s="101"/>
      <c r="U2408" s="9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3"/>
      <c r="B2409" s="92"/>
      <c r="C2409" s="93"/>
      <c r="D2409" s="96"/>
      <c r="E2409" s="122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8"/>
      <c r="Q2409" s="95"/>
      <c r="R2409" s="100"/>
      <c r="S2409" s="14"/>
      <c r="T2409" s="101"/>
      <c r="U2409" s="9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3"/>
      <c r="B2410" s="92"/>
      <c r="C2410" s="93"/>
      <c r="D2410" s="96"/>
      <c r="E2410" s="122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8"/>
      <c r="Q2410" s="95"/>
      <c r="R2410" s="100"/>
      <c r="S2410" s="14"/>
      <c r="T2410" s="101"/>
      <c r="U2410" s="9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3"/>
      <c r="B2411" s="92"/>
      <c r="C2411" s="93"/>
      <c r="D2411" s="96"/>
      <c r="E2411" s="122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8"/>
      <c r="Q2411" s="95"/>
      <c r="R2411" s="100"/>
      <c r="S2411" s="14"/>
      <c r="T2411" s="101"/>
      <c r="U2411" s="9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3"/>
      <c r="B2412" s="92"/>
      <c r="C2412" s="93"/>
      <c r="D2412" s="96"/>
      <c r="E2412" s="122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8"/>
      <c r="Q2412" s="95"/>
      <c r="R2412" s="100"/>
      <c r="S2412" s="14"/>
      <c r="T2412" s="101"/>
      <c r="U2412" s="9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3"/>
      <c r="B2413" s="92"/>
      <c r="C2413" s="93"/>
      <c r="D2413" s="96"/>
      <c r="E2413" s="122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8"/>
      <c r="Q2413" s="95"/>
      <c r="R2413" s="100"/>
      <c r="S2413" s="14"/>
      <c r="T2413" s="101"/>
      <c r="U2413" s="9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3"/>
      <c r="B2414" s="92"/>
      <c r="C2414" s="93"/>
      <c r="D2414" s="96"/>
      <c r="E2414" s="122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8"/>
      <c r="Q2414" s="95"/>
      <c r="R2414" s="100"/>
      <c r="S2414" s="14"/>
      <c r="T2414" s="101"/>
      <c r="U2414" s="9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3"/>
      <c r="B2415" s="92"/>
      <c r="C2415" s="93"/>
      <c r="D2415" s="96"/>
      <c r="E2415" s="122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8"/>
      <c r="Q2415" s="95"/>
      <c r="R2415" s="100"/>
      <c r="S2415" s="14"/>
      <c r="T2415" s="101"/>
      <c r="U2415" s="9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3"/>
      <c r="B2416" s="92"/>
      <c r="C2416" s="93"/>
      <c r="D2416" s="96"/>
      <c r="E2416" s="122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8"/>
      <c r="Q2416" s="95"/>
      <c r="R2416" s="100"/>
      <c r="S2416" s="14"/>
      <c r="T2416" s="101"/>
      <c r="U2416" s="9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3"/>
      <c r="B2417" s="92"/>
      <c r="C2417" s="93"/>
      <c r="D2417" s="96"/>
      <c r="E2417" s="122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8"/>
      <c r="Q2417" s="95"/>
      <c r="R2417" s="100"/>
      <c r="S2417" s="14"/>
      <c r="T2417" s="101"/>
      <c r="U2417" s="9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3"/>
      <c r="B2418" s="92"/>
      <c r="C2418" s="93"/>
      <c r="D2418" s="96"/>
      <c r="E2418" s="122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8"/>
      <c r="Q2418" s="95"/>
      <c r="R2418" s="100"/>
      <c r="S2418" s="14"/>
      <c r="T2418" s="101"/>
      <c r="U2418" s="9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3"/>
      <c r="B2419" s="92"/>
      <c r="C2419" s="93"/>
      <c r="D2419" s="96"/>
      <c r="E2419" s="122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8"/>
      <c r="Q2419" s="95"/>
      <c r="R2419" s="100"/>
      <c r="S2419" s="14"/>
      <c r="T2419" s="101"/>
      <c r="U2419" s="9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3"/>
      <c r="B2420" s="92"/>
      <c r="C2420" s="93"/>
      <c r="D2420" s="96"/>
      <c r="E2420" s="122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8"/>
      <c r="Q2420" s="95"/>
      <c r="R2420" s="100"/>
      <c r="S2420" s="14"/>
      <c r="T2420" s="101"/>
      <c r="U2420" s="9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3"/>
      <c r="B2421" s="92"/>
      <c r="C2421" s="93"/>
      <c r="D2421" s="96"/>
      <c r="E2421" s="122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8"/>
      <c r="Q2421" s="95"/>
      <c r="R2421" s="100"/>
      <c r="S2421" s="14"/>
      <c r="T2421" s="101"/>
      <c r="U2421" s="9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3"/>
      <c r="B2422" s="92"/>
      <c r="C2422" s="93"/>
      <c r="D2422" s="96"/>
      <c r="E2422" s="122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8"/>
      <c r="Q2422" s="95"/>
      <c r="R2422" s="100"/>
      <c r="S2422" s="14"/>
      <c r="T2422" s="101"/>
      <c r="U2422" s="9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3"/>
      <c r="B2423" s="92"/>
      <c r="C2423" s="93"/>
      <c r="D2423" s="96"/>
      <c r="E2423" s="122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8"/>
      <c r="Q2423" s="95"/>
      <c r="R2423" s="100"/>
      <c r="S2423" s="14"/>
      <c r="T2423" s="101"/>
      <c r="U2423" s="9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3"/>
      <c r="B2424" s="92"/>
      <c r="C2424" s="93"/>
      <c r="D2424" s="96"/>
      <c r="E2424" s="122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8"/>
      <c r="Q2424" s="95"/>
      <c r="R2424" s="100"/>
      <c r="S2424" s="14"/>
      <c r="T2424" s="101"/>
      <c r="U2424" s="9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3"/>
      <c r="B2425" s="92"/>
      <c r="C2425" s="93"/>
      <c r="D2425" s="96"/>
      <c r="E2425" s="122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8"/>
      <c r="Q2425" s="95"/>
      <c r="R2425" s="100"/>
      <c r="S2425" s="14"/>
      <c r="T2425" s="101"/>
      <c r="U2425" s="9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3"/>
      <c r="B2426" s="92"/>
      <c r="C2426" s="93"/>
      <c r="D2426" s="96"/>
      <c r="E2426" s="122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8"/>
      <c r="Q2426" s="95"/>
      <c r="R2426" s="100"/>
      <c r="S2426" s="14"/>
      <c r="T2426" s="101"/>
      <c r="U2426" s="9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3"/>
      <c r="B2427" s="92"/>
      <c r="C2427" s="93"/>
      <c r="D2427" s="96"/>
      <c r="E2427" s="122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8"/>
      <c r="Q2427" s="95"/>
      <c r="R2427" s="100"/>
      <c r="S2427" s="14"/>
      <c r="T2427" s="101"/>
      <c r="U2427" s="9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3"/>
      <c r="B2428" s="92"/>
      <c r="C2428" s="93"/>
      <c r="D2428" s="96"/>
      <c r="E2428" s="122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8"/>
      <c r="Q2428" s="95"/>
      <c r="R2428" s="100"/>
      <c r="S2428" s="14"/>
      <c r="T2428" s="101"/>
      <c r="U2428" s="9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3"/>
      <c r="B2429" s="92"/>
      <c r="C2429" s="93"/>
      <c r="D2429" s="96"/>
      <c r="E2429" s="122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8"/>
      <c r="Q2429" s="95"/>
      <c r="R2429" s="100"/>
      <c r="S2429" s="14"/>
      <c r="T2429" s="101"/>
      <c r="U2429" s="9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3"/>
      <c r="B2430" s="92"/>
      <c r="C2430" s="93"/>
      <c r="D2430" s="96"/>
      <c r="E2430" s="122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8"/>
      <c r="Q2430" s="95"/>
      <c r="R2430" s="100"/>
      <c r="S2430" s="14"/>
      <c r="T2430" s="101"/>
      <c r="U2430" s="9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3"/>
      <c r="B2431" s="92"/>
      <c r="C2431" s="93"/>
      <c r="D2431" s="96"/>
      <c r="E2431" s="122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8"/>
      <c r="Q2431" s="95"/>
      <c r="R2431" s="100"/>
      <c r="S2431" s="14"/>
      <c r="T2431" s="101"/>
      <c r="U2431" s="9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3"/>
      <c r="B2432" s="92"/>
      <c r="C2432" s="93"/>
      <c r="D2432" s="96"/>
      <c r="E2432" s="122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8"/>
      <c r="Q2432" s="95"/>
      <c r="R2432" s="100"/>
      <c r="S2432" s="14"/>
      <c r="T2432" s="101"/>
      <c r="U2432" s="9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3"/>
      <c r="B2433" s="92"/>
      <c r="C2433" s="93"/>
      <c r="D2433" s="96"/>
      <c r="E2433" s="122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8"/>
      <c r="Q2433" s="95"/>
      <c r="R2433" s="100"/>
      <c r="S2433" s="14"/>
      <c r="T2433" s="101"/>
      <c r="U2433" s="9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3"/>
      <c r="B2434" s="92"/>
      <c r="C2434" s="93"/>
      <c r="D2434" s="96"/>
      <c r="E2434" s="122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8"/>
      <c r="Q2434" s="95"/>
      <c r="R2434" s="100"/>
      <c r="S2434" s="14"/>
      <c r="T2434" s="101"/>
      <c r="U2434" s="9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3"/>
      <c r="B2435" s="92"/>
      <c r="C2435" s="93"/>
      <c r="D2435" s="96"/>
      <c r="E2435" s="122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8"/>
      <c r="Q2435" s="95"/>
      <c r="R2435" s="100"/>
      <c r="S2435" s="14"/>
      <c r="T2435" s="101"/>
      <c r="U2435" s="9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3"/>
      <c r="B2436" s="92"/>
      <c r="C2436" s="93"/>
      <c r="D2436" s="96"/>
      <c r="E2436" s="122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8"/>
      <c r="Q2436" s="95"/>
      <c r="R2436" s="100"/>
      <c r="S2436" s="14"/>
      <c r="T2436" s="101"/>
      <c r="U2436" s="9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3"/>
      <c r="B2437" s="92"/>
      <c r="C2437" s="93"/>
      <c r="D2437" s="96"/>
      <c r="E2437" s="122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8"/>
      <c r="Q2437" s="95"/>
      <c r="R2437" s="100"/>
      <c r="S2437" s="14"/>
      <c r="T2437" s="101"/>
      <c r="U2437" s="9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3"/>
      <c r="B2438" s="92"/>
      <c r="C2438" s="93"/>
      <c r="D2438" s="96"/>
      <c r="E2438" s="122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8"/>
      <c r="Q2438" s="95"/>
      <c r="R2438" s="100"/>
      <c r="S2438" s="14"/>
      <c r="T2438" s="101"/>
      <c r="U2438" s="9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3"/>
      <c r="B2439" s="92"/>
      <c r="C2439" s="93"/>
      <c r="D2439" s="96"/>
      <c r="E2439" s="122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8"/>
      <c r="Q2439" s="95"/>
      <c r="R2439" s="100"/>
      <c r="S2439" s="14"/>
      <c r="T2439" s="101"/>
      <c r="U2439" s="9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3"/>
      <c r="B2440" s="92"/>
      <c r="C2440" s="93"/>
      <c r="D2440" s="96"/>
      <c r="E2440" s="122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8"/>
      <c r="Q2440" s="95"/>
      <c r="R2440" s="100"/>
      <c r="S2440" s="14"/>
      <c r="T2440" s="101"/>
      <c r="U2440" s="9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3"/>
      <c r="B2441" s="92"/>
      <c r="C2441" s="93"/>
      <c r="D2441" s="96"/>
      <c r="E2441" s="122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8"/>
      <c r="Q2441" s="95"/>
      <c r="R2441" s="100"/>
      <c r="S2441" s="14"/>
      <c r="T2441" s="101"/>
      <c r="U2441" s="9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3"/>
      <c r="B2442" s="92"/>
      <c r="C2442" s="93"/>
      <c r="D2442" s="96"/>
      <c r="E2442" s="122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8"/>
      <c r="Q2442" s="95"/>
      <c r="R2442" s="100"/>
      <c r="S2442" s="14"/>
      <c r="T2442" s="101"/>
      <c r="U2442" s="9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3"/>
      <c r="B2443" s="92"/>
      <c r="C2443" s="93"/>
      <c r="D2443" s="96"/>
      <c r="E2443" s="122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8"/>
      <c r="Q2443" s="95"/>
      <c r="R2443" s="100"/>
      <c r="S2443" s="14"/>
      <c r="T2443" s="101"/>
      <c r="U2443" s="9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3"/>
      <c r="B2444" s="92"/>
      <c r="C2444" s="93"/>
      <c r="D2444" s="96"/>
      <c r="E2444" s="122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8"/>
      <c r="Q2444" s="95"/>
      <c r="R2444" s="100"/>
      <c r="S2444" s="14"/>
      <c r="T2444" s="101"/>
      <c r="U2444" s="9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3"/>
      <c r="B2445" s="92"/>
      <c r="C2445" s="93"/>
      <c r="D2445" s="96"/>
      <c r="E2445" s="122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8"/>
      <c r="Q2445" s="95"/>
      <c r="R2445" s="100"/>
      <c r="S2445" s="14"/>
      <c r="T2445" s="101"/>
      <c r="U2445" s="9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3"/>
      <c r="B2446" s="92"/>
      <c r="C2446" s="93"/>
      <c r="D2446" s="96"/>
      <c r="E2446" s="122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8"/>
      <c r="Q2446" s="95"/>
      <c r="R2446" s="100"/>
      <c r="S2446" s="14"/>
      <c r="T2446" s="101"/>
      <c r="U2446" s="9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3"/>
      <c r="B2447" s="92"/>
      <c r="C2447" s="93"/>
      <c r="D2447" s="96"/>
      <c r="E2447" s="122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8"/>
      <c r="Q2447" s="95"/>
      <c r="R2447" s="100"/>
      <c r="S2447" s="14"/>
      <c r="T2447" s="101"/>
      <c r="U2447" s="9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3"/>
      <c r="B2448" s="92"/>
      <c r="C2448" s="93"/>
      <c r="D2448" s="96"/>
      <c r="E2448" s="122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8"/>
      <c r="Q2448" s="95"/>
      <c r="R2448" s="100"/>
      <c r="S2448" s="14"/>
      <c r="T2448" s="101"/>
      <c r="U2448" s="9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3"/>
      <c r="B2449" s="92"/>
      <c r="C2449" s="93"/>
      <c r="D2449" s="96"/>
      <c r="E2449" s="122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8"/>
      <c r="Q2449" s="95"/>
      <c r="R2449" s="100"/>
      <c r="S2449" s="14"/>
      <c r="T2449" s="101"/>
      <c r="U2449" s="9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3"/>
      <c r="B2450" s="92"/>
      <c r="C2450" s="93"/>
      <c r="D2450" s="96"/>
      <c r="E2450" s="122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8"/>
      <c r="Q2450" s="95"/>
      <c r="R2450" s="100"/>
      <c r="S2450" s="14"/>
      <c r="T2450" s="101"/>
      <c r="U2450" s="9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3"/>
      <c r="B2451" s="92"/>
      <c r="C2451" s="93"/>
      <c r="D2451" s="96"/>
      <c r="E2451" s="122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8"/>
      <c r="Q2451" s="95"/>
      <c r="R2451" s="100"/>
      <c r="S2451" s="14"/>
      <c r="T2451" s="101"/>
      <c r="U2451" s="9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3"/>
      <c r="B2452" s="92"/>
      <c r="C2452" s="93"/>
      <c r="D2452" s="96"/>
      <c r="E2452" s="122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8"/>
      <c r="Q2452" s="95"/>
      <c r="R2452" s="100"/>
      <c r="S2452" s="14"/>
      <c r="T2452" s="101"/>
      <c r="U2452" s="9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3"/>
      <c r="B2453" s="92"/>
      <c r="C2453" s="93"/>
      <c r="D2453" s="96"/>
      <c r="E2453" s="122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8"/>
      <c r="Q2453" s="95"/>
      <c r="R2453" s="100"/>
      <c r="S2453" s="14"/>
      <c r="T2453" s="101"/>
      <c r="U2453" s="9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3"/>
      <c r="B2454" s="92"/>
      <c r="C2454" s="93"/>
      <c r="D2454" s="96"/>
      <c r="E2454" s="122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8"/>
      <c r="Q2454" s="95"/>
      <c r="R2454" s="100"/>
      <c r="S2454" s="14"/>
      <c r="T2454" s="101"/>
      <c r="U2454" s="9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3"/>
      <c r="B2455" s="92"/>
      <c r="C2455" s="93"/>
      <c r="D2455" s="96"/>
      <c r="E2455" s="122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8"/>
      <c r="Q2455" s="95"/>
      <c r="R2455" s="100"/>
      <c r="S2455" s="14"/>
      <c r="T2455" s="101"/>
      <c r="U2455" s="9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3"/>
      <c r="B2456" s="92"/>
      <c r="C2456" s="93"/>
      <c r="D2456" s="96"/>
      <c r="E2456" s="122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8"/>
      <c r="Q2456" s="95"/>
      <c r="R2456" s="100"/>
      <c r="S2456" s="14"/>
      <c r="T2456" s="101"/>
      <c r="U2456" s="9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3"/>
      <c r="B2457" s="92"/>
      <c r="C2457" s="93"/>
      <c r="D2457" s="96"/>
      <c r="E2457" s="122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8"/>
      <c r="Q2457" s="95"/>
      <c r="R2457" s="100"/>
      <c r="S2457" s="14"/>
      <c r="T2457" s="101"/>
      <c r="U2457" s="9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3"/>
      <c r="B2458" s="92"/>
      <c r="C2458" s="93"/>
      <c r="D2458" s="96"/>
      <c r="E2458" s="122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8"/>
      <c r="Q2458" s="95"/>
      <c r="R2458" s="100"/>
      <c r="S2458" s="14"/>
      <c r="T2458" s="101"/>
      <c r="U2458" s="9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3"/>
      <c r="B2459" s="92"/>
      <c r="C2459" s="93"/>
      <c r="D2459" s="96"/>
      <c r="E2459" s="122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8"/>
      <c r="Q2459" s="95"/>
      <c r="R2459" s="100"/>
      <c r="S2459" s="14"/>
      <c r="T2459" s="101"/>
      <c r="U2459" s="9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3"/>
      <c r="B2460" s="92"/>
      <c r="C2460" s="93"/>
      <c r="D2460" s="96"/>
      <c r="E2460" s="122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8"/>
      <c r="Q2460" s="95"/>
      <c r="R2460" s="100"/>
      <c r="S2460" s="14"/>
      <c r="T2460" s="101"/>
      <c r="U2460" s="9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3"/>
      <c r="B2461" s="92"/>
      <c r="C2461" s="93"/>
      <c r="D2461" s="96"/>
      <c r="E2461" s="122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8"/>
      <c r="Q2461" s="95"/>
      <c r="R2461" s="100"/>
      <c r="S2461" s="14"/>
      <c r="T2461" s="101"/>
      <c r="U2461" s="9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3"/>
      <c r="B2462" s="92"/>
      <c r="C2462" s="93"/>
      <c r="D2462" s="96"/>
      <c r="E2462" s="122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8"/>
      <c r="Q2462" s="95"/>
      <c r="R2462" s="100"/>
      <c r="S2462" s="14"/>
      <c r="T2462" s="101"/>
      <c r="U2462" s="9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3"/>
      <c r="B2463" s="92"/>
      <c r="C2463" s="93"/>
      <c r="D2463" s="96"/>
      <c r="E2463" s="122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8"/>
      <c r="Q2463" s="95"/>
      <c r="R2463" s="100"/>
      <c r="S2463" s="14"/>
      <c r="T2463" s="101"/>
      <c r="U2463" s="9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3"/>
      <c r="B2464" s="92"/>
      <c r="C2464" s="93"/>
      <c r="D2464" s="96"/>
      <c r="E2464" s="122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8"/>
      <c r="Q2464" s="95"/>
      <c r="R2464" s="100"/>
      <c r="S2464" s="14"/>
      <c r="T2464" s="101"/>
      <c r="U2464" s="9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3"/>
      <c r="B2465" s="92"/>
      <c r="C2465" s="93"/>
      <c r="D2465" s="96"/>
      <c r="E2465" s="122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8"/>
      <c r="Q2465" s="95"/>
      <c r="R2465" s="100"/>
      <c r="S2465" s="14"/>
      <c r="T2465" s="101"/>
      <c r="U2465" s="9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3"/>
      <c r="B2466" s="92"/>
      <c r="C2466" s="93"/>
      <c r="D2466" s="96"/>
      <c r="E2466" s="122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8"/>
      <c r="Q2466" s="95"/>
      <c r="R2466" s="100"/>
      <c r="S2466" s="14"/>
      <c r="T2466" s="101"/>
      <c r="U2466" s="9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3"/>
      <c r="B2467" s="92"/>
      <c r="C2467" s="93"/>
      <c r="D2467" s="96"/>
      <c r="E2467" s="122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8"/>
      <c r="Q2467" s="95"/>
      <c r="R2467" s="100"/>
      <c r="S2467" s="14"/>
      <c r="T2467" s="101"/>
      <c r="U2467" s="9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3"/>
      <c r="B2468" s="92"/>
      <c r="C2468" s="93"/>
      <c r="D2468" s="96"/>
      <c r="E2468" s="122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8"/>
      <c r="Q2468" s="95"/>
      <c r="R2468" s="100"/>
      <c r="S2468" s="14"/>
      <c r="T2468" s="101"/>
      <c r="U2468" s="9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3"/>
      <c r="B2469" s="92"/>
      <c r="C2469" s="93"/>
      <c r="D2469" s="96"/>
      <c r="E2469" s="122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8"/>
      <c r="Q2469" s="95"/>
      <c r="R2469" s="100"/>
      <c r="S2469" s="14"/>
      <c r="T2469" s="101"/>
      <c r="U2469" s="9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3"/>
      <c r="B2470" s="92"/>
      <c r="C2470" s="93"/>
      <c r="D2470" s="96"/>
      <c r="E2470" s="122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8"/>
      <c r="Q2470" s="95"/>
      <c r="R2470" s="100"/>
      <c r="S2470" s="14"/>
      <c r="T2470" s="101"/>
      <c r="U2470" s="9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3"/>
      <c r="B2471" s="92"/>
      <c r="C2471" s="93"/>
      <c r="D2471" s="96"/>
      <c r="E2471" s="122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8"/>
      <c r="Q2471" s="95"/>
      <c r="R2471" s="100"/>
      <c r="S2471" s="14"/>
      <c r="T2471" s="101"/>
      <c r="U2471" s="9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3"/>
      <c r="B2472" s="92"/>
      <c r="C2472" s="93"/>
      <c r="D2472" s="96"/>
      <c r="E2472" s="122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8"/>
      <c r="Q2472" s="95"/>
      <c r="R2472" s="100"/>
      <c r="S2472" s="14"/>
      <c r="T2472" s="101"/>
      <c r="U2472" s="9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3"/>
      <c r="B2473" s="92"/>
      <c r="C2473" s="93"/>
      <c r="D2473" s="96"/>
      <c r="E2473" s="122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8"/>
      <c r="Q2473" s="95"/>
      <c r="R2473" s="100"/>
      <c r="S2473" s="14"/>
      <c r="T2473" s="101"/>
      <c r="U2473" s="9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3"/>
      <c r="B2474" s="92"/>
      <c r="C2474" s="93"/>
      <c r="D2474" s="96"/>
      <c r="E2474" s="122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8"/>
      <c r="Q2474" s="95"/>
      <c r="R2474" s="100"/>
      <c r="S2474" s="14"/>
      <c r="T2474" s="101"/>
      <c r="U2474" s="9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3"/>
      <c r="B2475" s="92"/>
      <c r="C2475" s="93"/>
      <c r="D2475" s="96"/>
      <c r="E2475" s="122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8"/>
      <c r="Q2475" s="95"/>
      <c r="R2475" s="100"/>
      <c r="S2475" s="14"/>
      <c r="T2475" s="101"/>
      <c r="U2475" s="9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3"/>
      <c r="B2476" s="92"/>
      <c r="C2476" s="93"/>
      <c r="D2476" s="96"/>
      <c r="E2476" s="122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8"/>
      <c r="Q2476" s="95"/>
      <c r="R2476" s="100"/>
      <c r="S2476" s="14"/>
      <c r="T2476" s="101"/>
      <c r="U2476" s="9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3"/>
      <c r="B2477" s="92"/>
      <c r="C2477" s="93"/>
      <c r="D2477" s="96"/>
      <c r="E2477" s="122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8"/>
      <c r="Q2477" s="95"/>
      <c r="R2477" s="100"/>
      <c r="S2477" s="14"/>
      <c r="T2477" s="101"/>
      <c r="U2477" s="9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3"/>
      <c r="B2478" s="92"/>
      <c r="C2478" s="93"/>
      <c r="D2478" s="96"/>
      <c r="E2478" s="122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8"/>
      <c r="Q2478" s="95"/>
      <c r="R2478" s="100"/>
      <c r="S2478" s="14"/>
      <c r="T2478" s="101"/>
      <c r="U2478" s="9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3"/>
      <c r="B2479" s="92"/>
      <c r="C2479" s="93"/>
      <c r="D2479" s="96"/>
      <c r="E2479" s="122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8"/>
      <c r="Q2479" s="95"/>
      <c r="R2479" s="100"/>
      <c r="S2479" s="14"/>
      <c r="T2479" s="101"/>
      <c r="U2479" s="9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3"/>
      <c r="B2480" s="92"/>
      <c r="C2480" s="93"/>
      <c r="D2480" s="96"/>
      <c r="E2480" s="122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8"/>
      <c r="Q2480" s="95"/>
      <c r="R2480" s="100"/>
      <c r="S2480" s="14"/>
      <c r="T2480" s="101"/>
      <c r="U2480" s="9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3"/>
      <c r="B2481" s="92"/>
      <c r="C2481" s="93"/>
      <c r="D2481" s="96"/>
      <c r="E2481" s="122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8"/>
      <c r="Q2481" s="95"/>
      <c r="R2481" s="100"/>
      <c r="S2481" s="14"/>
      <c r="T2481" s="101"/>
      <c r="U2481" s="9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3"/>
      <c r="B2482" s="92"/>
      <c r="C2482" s="93"/>
      <c r="D2482" s="96"/>
      <c r="E2482" s="122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8"/>
      <c r="Q2482" s="95"/>
      <c r="R2482" s="100"/>
      <c r="S2482" s="14"/>
      <c r="T2482" s="101"/>
      <c r="U2482" s="9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3"/>
      <c r="B2483" s="92"/>
      <c r="C2483" s="93"/>
      <c r="D2483" s="96"/>
      <c r="E2483" s="122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8"/>
      <c r="Q2483" s="95"/>
      <c r="R2483" s="100"/>
      <c r="S2483" s="14"/>
      <c r="T2483" s="101"/>
      <c r="U2483" s="9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3"/>
      <c r="B2484" s="92"/>
      <c r="C2484" s="93"/>
      <c r="D2484" s="96"/>
      <c r="E2484" s="122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8"/>
      <c r="Q2484" s="95"/>
      <c r="R2484" s="100"/>
      <c r="S2484" s="14"/>
      <c r="T2484" s="101"/>
      <c r="U2484" s="9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3"/>
      <c r="B2485" s="92"/>
      <c r="C2485" s="93"/>
      <c r="D2485" s="96"/>
      <c r="E2485" s="122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8"/>
      <c r="Q2485" s="95"/>
      <c r="R2485" s="100"/>
      <c r="S2485" s="14"/>
      <c r="T2485" s="101"/>
      <c r="U2485" s="9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3"/>
      <c r="B2486" s="92"/>
      <c r="C2486" s="93"/>
      <c r="D2486" s="96"/>
      <c r="E2486" s="122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8"/>
      <c r="Q2486" s="95"/>
      <c r="R2486" s="100"/>
      <c r="S2486" s="14"/>
      <c r="T2486" s="101"/>
      <c r="U2486" s="9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3"/>
      <c r="B2487" s="92"/>
      <c r="C2487" s="93"/>
      <c r="D2487" s="96"/>
      <c r="E2487" s="122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8"/>
      <c r="Q2487" s="95"/>
      <c r="R2487" s="100"/>
      <c r="S2487" s="14"/>
      <c r="T2487" s="101"/>
      <c r="U2487" s="9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3"/>
      <c r="B2488" s="92"/>
      <c r="C2488" s="93"/>
      <c r="D2488" s="96"/>
      <c r="E2488" s="122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8"/>
      <c r="Q2488" s="95"/>
      <c r="R2488" s="100"/>
      <c r="S2488" s="14"/>
      <c r="T2488" s="101"/>
      <c r="U2488" s="9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3"/>
      <c r="B2489" s="92"/>
      <c r="C2489" s="93"/>
      <c r="D2489" s="96"/>
      <c r="E2489" s="122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8"/>
      <c r="Q2489" s="95"/>
      <c r="R2489" s="100"/>
      <c r="S2489" s="14"/>
      <c r="T2489" s="101"/>
      <c r="U2489" s="9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3"/>
      <c r="B2490" s="92"/>
      <c r="C2490" s="93"/>
      <c r="D2490" s="96"/>
      <c r="E2490" s="122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8"/>
      <c r="Q2490" s="95"/>
      <c r="R2490" s="100"/>
      <c r="S2490" s="14"/>
      <c r="T2490" s="101"/>
      <c r="U2490" s="9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3"/>
      <c r="B2491" s="92"/>
      <c r="C2491" s="93"/>
      <c r="D2491" s="96"/>
      <c r="E2491" s="122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8"/>
      <c r="Q2491" s="95"/>
      <c r="R2491" s="100"/>
      <c r="S2491" s="14"/>
      <c r="T2491" s="101"/>
      <c r="U2491" s="9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3"/>
      <c r="B2492" s="92"/>
      <c r="C2492" s="93"/>
      <c r="D2492" s="96"/>
      <c r="E2492" s="122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8"/>
      <c r="Q2492" s="95"/>
      <c r="R2492" s="100"/>
      <c r="S2492" s="14"/>
      <c r="T2492" s="101"/>
      <c r="U2492" s="9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3"/>
      <c r="B2493" s="92"/>
      <c r="C2493" s="93"/>
      <c r="D2493" s="96"/>
      <c r="E2493" s="122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8"/>
      <c r="Q2493" s="95"/>
      <c r="R2493" s="100"/>
      <c r="S2493" s="14"/>
      <c r="T2493" s="101"/>
      <c r="U2493" s="9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3"/>
      <c r="B2494" s="92"/>
      <c r="C2494" s="93"/>
      <c r="D2494" s="96"/>
      <c r="E2494" s="122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8"/>
      <c r="Q2494" s="95"/>
      <c r="R2494" s="100"/>
      <c r="S2494" s="14"/>
      <c r="T2494" s="101"/>
      <c r="U2494" s="9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3"/>
      <c r="B2495" s="92"/>
      <c r="C2495" s="93"/>
      <c r="D2495" s="96"/>
      <c r="E2495" s="122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8"/>
      <c r="Q2495" s="95"/>
      <c r="R2495" s="100"/>
      <c r="S2495" s="14"/>
      <c r="T2495" s="101"/>
      <c r="U2495" s="9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3"/>
      <c r="B2496" s="92"/>
      <c r="C2496" s="93"/>
      <c r="D2496" s="96"/>
      <c r="E2496" s="122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8"/>
      <c r="Q2496" s="95"/>
      <c r="R2496" s="100"/>
      <c r="S2496" s="14"/>
      <c r="T2496" s="101"/>
      <c r="U2496" s="9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3"/>
      <c r="B2497" s="92"/>
      <c r="C2497" s="93"/>
      <c r="D2497" s="96"/>
      <c r="E2497" s="122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8"/>
      <c r="Q2497" s="95"/>
      <c r="R2497" s="100"/>
      <c r="S2497" s="14"/>
      <c r="T2497" s="101"/>
      <c r="U2497" s="9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3"/>
      <c r="B2498" s="92"/>
      <c r="C2498" s="93"/>
      <c r="D2498" s="96"/>
      <c r="E2498" s="122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8"/>
      <c r="Q2498" s="95"/>
      <c r="R2498" s="100"/>
      <c r="S2498" s="14"/>
      <c r="T2498" s="101"/>
      <c r="U2498" s="9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3"/>
      <c r="B2499" s="92"/>
      <c r="C2499" s="93"/>
      <c r="D2499" s="96"/>
      <c r="E2499" s="122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8"/>
      <c r="Q2499" s="95"/>
      <c r="R2499" s="100"/>
      <c r="S2499" s="14"/>
      <c r="T2499" s="101"/>
      <c r="U2499" s="9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3"/>
      <c r="B2500" s="92"/>
      <c r="C2500" s="93"/>
      <c r="D2500" s="96"/>
      <c r="E2500" s="122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8"/>
      <c r="Q2500" s="95"/>
      <c r="R2500" s="100"/>
      <c r="S2500" s="14"/>
      <c r="T2500" s="101"/>
      <c r="U2500" s="9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3"/>
      <c r="B2501" s="92"/>
      <c r="C2501" s="93"/>
      <c r="D2501" s="96"/>
      <c r="E2501" s="122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8"/>
      <c r="Q2501" s="95"/>
      <c r="R2501" s="100"/>
      <c r="S2501" s="14"/>
      <c r="T2501" s="101"/>
      <c r="U2501" s="9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3"/>
      <c r="B2502" s="92"/>
      <c r="C2502" s="93"/>
      <c r="D2502" s="96"/>
      <c r="E2502" s="122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8"/>
      <c r="Q2502" s="95"/>
      <c r="R2502" s="100"/>
      <c r="S2502" s="14"/>
      <c r="T2502" s="101"/>
      <c r="U2502" s="9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3"/>
      <c r="B2503" s="92"/>
      <c r="C2503" s="93"/>
      <c r="D2503" s="96"/>
      <c r="E2503" s="122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8"/>
      <c r="Q2503" s="95"/>
      <c r="R2503" s="100"/>
      <c r="S2503" s="14"/>
      <c r="T2503" s="101"/>
      <c r="U2503" s="9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3"/>
      <c r="B2504" s="92"/>
      <c r="C2504" s="93"/>
      <c r="D2504" s="96"/>
      <c r="E2504" s="122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8"/>
      <c r="Q2504" s="95"/>
      <c r="R2504" s="100"/>
      <c r="S2504" s="14"/>
      <c r="T2504" s="101"/>
      <c r="U2504" s="9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3"/>
      <c r="B2505" s="92"/>
      <c r="C2505" s="93"/>
      <c r="D2505" s="96"/>
      <c r="E2505" s="122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8"/>
      <c r="Q2505" s="95"/>
      <c r="R2505" s="100"/>
      <c r="S2505" s="14"/>
      <c r="T2505" s="101"/>
      <c r="U2505" s="9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3"/>
      <c r="B2506" s="92"/>
      <c r="C2506" s="93"/>
      <c r="D2506" s="96"/>
      <c r="E2506" s="122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8"/>
      <c r="Q2506" s="95"/>
      <c r="R2506" s="100"/>
      <c r="S2506" s="14"/>
      <c r="T2506" s="101"/>
      <c r="U2506" s="9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3"/>
      <c r="B2507" s="92"/>
      <c r="C2507" s="93"/>
      <c r="D2507" s="96"/>
      <c r="E2507" s="122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8"/>
      <c r="Q2507" s="95"/>
      <c r="R2507" s="100"/>
      <c r="S2507" s="14"/>
      <c r="T2507" s="101"/>
      <c r="U2507" s="9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3"/>
      <c r="B2508" s="92"/>
      <c r="C2508" s="93"/>
      <c r="D2508" s="96"/>
      <c r="E2508" s="122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8"/>
      <c r="Q2508" s="95"/>
      <c r="R2508" s="100"/>
      <c r="S2508" s="14"/>
      <c r="T2508" s="101"/>
      <c r="U2508" s="9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3"/>
      <c r="B2509" s="92"/>
      <c r="C2509" s="93"/>
      <c r="D2509" s="96"/>
      <c r="E2509" s="122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8"/>
      <c r="Q2509" s="95"/>
      <c r="R2509" s="100"/>
      <c r="S2509" s="14"/>
      <c r="T2509" s="101"/>
      <c r="U2509" s="9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3"/>
      <c r="B2510" s="92"/>
      <c r="C2510" s="93"/>
      <c r="D2510" s="96"/>
      <c r="E2510" s="122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8"/>
      <c r="Q2510" s="95"/>
      <c r="R2510" s="100"/>
      <c r="S2510" s="14"/>
      <c r="T2510" s="101"/>
      <c r="U2510" s="9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3"/>
      <c r="B2511" s="92"/>
      <c r="C2511" s="93"/>
      <c r="D2511" s="96"/>
      <c r="E2511" s="122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8"/>
      <c r="Q2511" s="95"/>
      <c r="R2511" s="100"/>
      <c r="S2511" s="14"/>
      <c r="T2511" s="101"/>
      <c r="U2511" s="9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3"/>
      <c r="B2512" s="92"/>
      <c r="C2512" s="93"/>
      <c r="D2512" s="96"/>
      <c r="E2512" s="122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8"/>
      <c r="Q2512" s="95"/>
      <c r="R2512" s="100"/>
      <c r="S2512" s="14"/>
      <c r="T2512" s="101"/>
      <c r="U2512" s="9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3"/>
      <c r="B2513" s="92"/>
      <c r="C2513" s="93"/>
      <c r="D2513" s="96"/>
      <c r="E2513" s="122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8"/>
      <c r="Q2513" s="95"/>
      <c r="R2513" s="100"/>
      <c r="S2513" s="14"/>
      <c r="T2513" s="101"/>
      <c r="U2513" s="9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3"/>
      <c r="B2514" s="92"/>
      <c r="C2514" s="93"/>
      <c r="D2514" s="96"/>
      <c r="E2514" s="122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8"/>
      <c r="Q2514" s="95"/>
      <c r="R2514" s="100"/>
      <c r="S2514" s="14"/>
      <c r="T2514" s="101"/>
      <c r="U2514" s="9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3"/>
      <c r="B2515" s="92"/>
      <c r="C2515" s="93"/>
      <c r="D2515" s="96"/>
      <c r="E2515" s="122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8"/>
      <c r="Q2515" s="95"/>
      <c r="R2515" s="100"/>
      <c r="S2515" s="14"/>
      <c r="T2515" s="101"/>
      <c r="U2515" s="9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3"/>
      <c r="B2516" s="92"/>
      <c r="C2516" s="93"/>
      <c r="D2516" s="96"/>
      <c r="E2516" s="122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8"/>
      <c r="Q2516" s="95"/>
      <c r="R2516" s="100"/>
      <c r="S2516" s="14"/>
      <c r="T2516" s="101"/>
      <c r="U2516" s="9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3"/>
      <c r="B2517" s="92"/>
      <c r="C2517" s="93"/>
      <c r="D2517" s="96"/>
      <c r="E2517" s="122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8"/>
      <c r="Q2517" s="95"/>
      <c r="R2517" s="100"/>
      <c r="S2517" s="14"/>
      <c r="T2517" s="101"/>
      <c r="U2517" s="9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3"/>
      <c r="B2518" s="92"/>
      <c r="C2518" s="93"/>
      <c r="D2518" s="96"/>
      <c r="E2518" s="122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8"/>
      <c r="Q2518" s="95"/>
      <c r="R2518" s="100"/>
      <c r="S2518" s="14"/>
      <c r="T2518" s="101"/>
      <c r="U2518" s="9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3"/>
      <c r="B2519" s="92"/>
      <c r="C2519" s="93"/>
      <c r="D2519" s="96"/>
      <c r="E2519" s="122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8"/>
      <c r="Q2519" s="95"/>
      <c r="R2519" s="100"/>
      <c r="S2519" s="14"/>
      <c r="T2519" s="101"/>
      <c r="U2519" s="9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3"/>
      <c r="B2520" s="92"/>
      <c r="C2520" s="93"/>
      <c r="D2520" s="96"/>
      <c r="E2520" s="122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8"/>
      <c r="Q2520" s="95"/>
      <c r="R2520" s="100"/>
      <c r="S2520" s="14"/>
      <c r="T2520" s="101"/>
      <c r="U2520" s="9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3"/>
      <c r="B2521" s="92"/>
      <c r="C2521" s="93"/>
      <c r="D2521" s="96"/>
      <c r="E2521" s="122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8"/>
      <c r="Q2521" s="95"/>
      <c r="R2521" s="100"/>
      <c r="S2521" s="14"/>
      <c r="T2521" s="101"/>
      <c r="U2521" s="9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3"/>
      <c r="B2522" s="92"/>
      <c r="C2522" s="93"/>
      <c r="D2522" s="96"/>
      <c r="E2522" s="122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8"/>
      <c r="Q2522" s="95"/>
      <c r="R2522" s="100"/>
      <c r="S2522" s="14"/>
      <c r="T2522" s="101"/>
      <c r="U2522" s="9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3"/>
      <c r="B2523" s="92"/>
      <c r="C2523" s="93"/>
      <c r="D2523" s="96"/>
      <c r="E2523" s="122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8"/>
      <c r="Q2523" s="95"/>
      <c r="R2523" s="100"/>
      <c r="S2523" s="14"/>
      <c r="T2523" s="101"/>
      <c r="U2523" s="9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3"/>
      <c r="B2524" s="92"/>
      <c r="C2524" s="93"/>
      <c r="D2524" s="96"/>
      <c r="E2524" s="122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8"/>
      <c r="Q2524" s="95"/>
      <c r="R2524" s="100"/>
      <c r="S2524" s="14"/>
      <c r="T2524" s="101"/>
      <c r="U2524" s="9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3"/>
      <c r="B2525" s="92"/>
      <c r="C2525" s="93"/>
      <c r="D2525" s="96"/>
      <c r="E2525" s="122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8"/>
      <c r="Q2525" s="95"/>
      <c r="R2525" s="100"/>
      <c r="S2525" s="14"/>
      <c r="T2525" s="101"/>
      <c r="U2525" s="9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3"/>
      <c r="B2526" s="92"/>
      <c r="C2526" s="93"/>
      <c r="D2526" s="96"/>
      <c r="E2526" s="122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8"/>
      <c r="Q2526" s="95"/>
      <c r="R2526" s="100"/>
      <c r="S2526" s="14"/>
      <c r="T2526" s="101"/>
      <c r="U2526" s="9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3"/>
      <c r="B2527" s="92"/>
      <c r="C2527" s="93"/>
      <c r="D2527" s="96"/>
      <c r="E2527" s="122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8"/>
      <c r="Q2527" s="95"/>
      <c r="R2527" s="100"/>
      <c r="S2527" s="14"/>
      <c r="T2527" s="101"/>
      <c r="U2527" s="9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3"/>
      <c r="B2528" s="92"/>
      <c r="C2528" s="93"/>
      <c r="D2528" s="96"/>
      <c r="E2528" s="122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8"/>
      <c r="Q2528" s="95"/>
      <c r="R2528" s="100"/>
      <c r="S2528" s="14"/>
      <c r="T2528" s="101"/>
      <c r="U2528" s="9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3"/>
      <c r="B2529" s="92"/>
      <c r="C2529" s="93"/>
      <c r="D2529" s="96"/>
      <c r="E2529" s="122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8"/>
      <c r="Q2529" s="95"/>
      <c r="R2529" s="100"/>
      <c r="S2529" s="14"/>
      <c r="T2529" s="101"/>
      <c r="U2529" s="9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3"/>
      <c r="B2530" s="92"/>
      <c r="C2530" s="93"/>
      <c r="D2530" s="96"/>
      <c r="E2530" s="122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8"/>
      <c r="Q2530" s="95"/>
      <c r="R2530" s="100"/>
      <c r="S2530" s="14"/>
      <c r="T2530" s="101"/>
      <c r="U2530" s="9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3"/>
      <c r="B2531" s="92"/>
      <c r="C2531" s="93"/>
      <c r="D2531" s="96"/>
      <c r="E2531" s="122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8"/>
      <c r="Q2531" s="95"/>
      <c r="R2531" s="100"/>
      <c r="S2531" s="14"/>
      <c r="T2531" s="101"/>
      <c r="U2531" s="9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3"/>
      <c r="B2532" s="92"/>
      <c r="C2532" s="93"/>
      <c r="D2532" s="96"/>
      <c r="E2532" s="122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8"/>
      <c r="Q2532" s="95"/>
      <c r="R2532" s="100"/>
      <c r="S2532" s="14"/>
      <c r="T2532" s="101"/>
      <c r="U2532" s="9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3"/>
      <c r="B2533" s="92"/>
      <c r="C2533" s="93"/>
      <c r="D2533" s="96"/>
      <c r="E2533" s="122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8"/>
      <c r="Q2533" s="95"/>
      <c r="R2533" s="100"/>
      <c r="S2533" s="14"/>
      <c r="T2533" s="101"/>
      <c r="U2533" s="9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3"/>
      <c r="B2534" s="92"/>
      <c r="C2534" s="93"/>
      <c r="D2534" s="96"/>
      <c r="E2534" s="122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8"/>
      <c r="Q2534" s="95"/>
      <c r="R2534" s="100"/>
      <c r="S2534" s="14"/>
      <c r="T2534" s="101"/>
      <c r="U2534" s="9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3"/>
      <c r="B2535" s="92"/>
      <c r="C2535" s="93"/>
      <c r="D2535" s="96"/>
      <c r="E2535" s="122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8"/>
      <c r="Q2535" s="95"/>
      <c r="R2535" s="100"/>
      <c r="S2535" s="14"/>
      <c r="T2535" s="101"/>
      <c r="U2535" s="9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3"/>
      <c r="B2536" s="92"/>
      <c r="C2536" s="93"/>
      <c r="D2536" s="96"/>
      <c r="E2536" s="122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8"/>
      <c r="Q2536" s="95"/>
      <c r="R2536" s="100"/>
      <c r="S2536" s="14"/>
      <c r="T2536" s="101"/>
      <c r="U2536" s="9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3"/>
      <c r="B2537" s="92"/>
      <c r="C2537" s="93"/>
      <c r="D2537" s="96"/>
      <c r="E2537" s="122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8"/>
      <c r="Q2537" s="95"/>
      <c r="R2537" s="100"/>
      <c r="S2537" s="14"/>
      <c r="T2537" s="101"/>
      <c r="U2537" s="9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3"/>
      <c r="B2538" s="92"/>
      <c r="C2538" s="93"/>
      <c r="D2538" s="96"/>
      <c r="E2538" s="122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8"/>
      <c r="Q2538" s="95"/>
      <c r="R2538" s="100"/>
      <c r="S2538" s="14"/>
      <c r="T2538" s="101"/>
      <c r="U2538" s="9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3"/>
      <c r="B2539" s="92"/>
      <c r="C2539" s="93"/>
      <c r="D2539" s="96"/>
      <c r="E2539" s="122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8"/>
      <c r="Q2539" s="95"/>
      <c r="R2539" s="100"/>
      <c r="S2539" s="14"/>
      <c r="T2539" s="101"/>
      <c r="U2539" s="9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3"/>
      <c r="B2540" s="92"/>
      <c r="C2540" s="93"/>
      <c r="D2540" s="96"/>
      <c r="E2540" s="122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8"/>
      <c r="Q2540" s="95"/>
      <c r="R2540" s="100"/>
      <c r="S2540" s="14"/>
      <c r="T2540" s="101"/>
      <c r="U2540" s="9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3"/>
      <c r="B2541" s="92"/>
      <c r="C2541" s="93"/>
      <c r="D2541" s="96"/>
      <c r="E2541" s="122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8"/>
      <c r="Q2541" s="95"/>
      <c r="R2541" s="100"/>
      <c r="S2541" s="14"/>
      <c r="T2541" s="101"/>
      <c r="U2541" s="9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3"/>
      <c r="B2542" s="92"/>
      <c r="C2542" s="93"/>
      <c r="D2542" s="96"/>
      <c r="E2542" s="122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8"/>
      <c r="Q2542" s="95"/>
      <c r="R2542" s="100"/>
      <c r="S2542" s="14"/>
      <c r="T2542" s="101"/>
      <c r="U2542" s="9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3"/>
      <c r="B2543" s="92"/>
      <c r="C2543" s="93"/>
      <c r="D2543" s="96"/>
      <c r="E2543" s="122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8"/>
      <c r="Q2543" s="95"/>
      <c r="R2543" s="100"/>
      <c r="S2543" s="14"/>
      <c r="T2543" s="101"/>
      <c r="U2543" s="9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3"/>
      <c r="B2544" s="92"/>
      <c r="C2544" s="93"/>
      <c r="D2544" s="96"/>
      <c r="E2544" s="122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8"/>
      <c r="Q2544" s="95"/>
      <c r="R2544" s="100"/>
      <c r="S2544" s="14"/>
      <c r="T2544" s="101"/>
      <c r="U2544" s="9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3"/>
      <c r="B2545" s="92"/>
      <c r="C2545" s="93"/>
      <c r="D2545" s="96"/>
      <c r="E2545" s="122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8"/>
      <c r="Q2545" s="95"/>
      <c r="R2545" s="100"/>
      <c r="S2545" s="14"/>
      <c r="T2545" s="101"/>
      <c r="U2545" s="9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3"/>
      <c r="B2546" s="92"/>
      <c r="C2546" s="93"/>
      <c r="D2546" s="96"/>
      <c r="E2546" s="122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8"/>
      <c r="Q2546" s="95"/>
      <c r="R2546" s="100"/>
      <c r="S2546" s="14"/>
      <c r="T2546" s="101"/>
      <c r="U2546" s="9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3"/>
      <c r="B2547" s="92"/>
      <c r="C2547" s="93"/>
      <c r="D2547" s="96"/>
      <c r="E2547" s="122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8"/>
      <c r="Q2547" s="95"/>
      <c r="R2547" s="100"/>
      <c r="S2547" s="14"/>
      <c r="T2547" s="101"/>
      <c r="U2547" s="9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3"/>
      <c r="B2548" s="92"/>
      <c r="C2548" s="93"/>
      <c r="D2548" s="96"/>
      <c r="E2548" s="122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8"/>
      <c r="Q2548" s="95"/>
      <c r="R2548" s="100"/>
      <c r="S2548" s="14"/>
      <c r="T2548" s="101"/>
      <c r="U2548" s="9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3"/>
      <c r="B2549" s="92"/>
      <c r="C2549" s="93"/>
      <c r="D2549" s="96"/>
      <c r="E2549" s="122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8"/>
      <c r="Q2549" s="95"/>
      <c r="R2549" s="100"/>
      <c r="S2549" s="14"/>
      <c r="T2549" s="101"/>
      <c r="U2549" s="9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3"/>
      <c r="B2550" s="92"/>
      <c r="C2550" s="93"/>
      <c r="D2550" s="96"/>
      <c r="E2550" s="122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8"/>
      <c r="Q2550" s="95"/>
      <c r="R2550" s="100"/>
      <c r="S2550" s="14"/>
      <c r="T2550" s="101"/>
      <c r="U2550" s="9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3"/>
      <c r="B2551" s="92"/>
      <c r="C2551" s="93"/>
      <c r="D2551" s="96"/>
      <c r="E2551" s="122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8"/>
      <c r="Q2551" s="95"/>
      <c r="R2551" s="100"/>
      <c r="S2551" s="14"/>
      <c r="T2551" s="101"/>
      <c r="U2551" s="9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3"/>
      <c r="B2552" s="92"/>
      <c r="C2552" s="93"/>
      <c r="D2552" s="96"/>
      <c r="E2552" s="122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8"/>
      <c r="Q2552" s="95"/>
      <c r="R2552" s="100"/>
      <c r="S2552" s="14"/>
      <c r="T2552" s="101"/>
      <c r="U2552" s="9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3"/>
      <c r="B2553" s="92"/>
      <c r="C2553" s="93"/>
      <c r="D2553" s="96"/>
      <c r="E2553" s="122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8"/>
      <c r="Q2553" s="95"/>
      <c r="R2553" s="100"/>
      <c r="S2553" s="14"/>
      <c r="T2553" s="101"/>
      <c r="U2553" s="9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3"/>
      <c r="B2554" s="92"/>
      <c r="C2554" s="93"/>
      <c r="D2554" s="96"/>
      <c r="E2554" s="122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8"/>
      <c r="Q2554" s="95"/>
      <c r="R2554" s="100"/>
      <c r="S2554" s="14"/>
      <c r="T2554" s="101"/>
      <c r="U2554" s="9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3"/>
      <c r="B2555" s="92"/>
      <c r="C2555" s="93"/>
      <c r="D2555" s="96"/>
      <c r="E2555" s="122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8"/>
      <c r="Q2555" s="95"/>
      <c r="R2555" s="100"/>
      <c r="S2555" s="14"/>
      <c r="T2555" s="101"/>
      <c r="U2555" s="9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3"/>
      <c r="B2556" s="92"/>
      <c r="C2556" s="93"/>
      <c r="D2556" s="96"/>
      <c r="E2556" s="122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8"/>
      <c r="Q2556" s="95"/>
      <c r="R2556" s="100"/>
      <c r="S2556" s="14"/>
      <c r="T2556" s="101"/>
      <c r="U2556" s="9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3"/>
      <c r="B2557" s="92"/>
      <c r="C2557" s="93"/>
      <c r="D2557" s="96"/>
      <c r="E2557" s="122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8"/>
      <c r="Q2557" s="95"/>
      <c r="R2557" s="100"/>
      <c r="S2557" s="14"/>
      <c r="T2557" s="101"/>
      <c r="U2557" s="9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3"/>
      <c r="B2558" s="92"/>
      <c r="C2558" s="93"/>
      <c r="D2558" s="96"/>
      <c r="E2558" s="122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8"/>
      <c r="Q2558" s="95"/>
      <c r="R2558" s="100"/>
      <c r="S2558" s="14"/>
      <c r="T2558" s="101"/>
      <c r="U2558" s="9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3"/>
      <c r="B2559" s="92"/>
      <c r="C2559" s="93"/>
      <c r="D2559" s="96"/>
      <c r="E2559" s="122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8"/>
      <c r="Q2559" s="95"/>
      <c r="R2559" s="100"/>
      <c r="S2559" s="14"/>
      <c r="T2559" s="101"/>
      <c r="U2559" s="9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3"/>
      <c r="B2560" s="92"/>
      <c r="C2560" s="93"/>
      <c r="D2560" s="96"/>
      <c r="E2560" s="122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8"/>
      <c r="Q2560" s="95"/>
      <c r="R2560" s="100"/>
      <c r="S2560" s="14"/>
      <c r="T2560" s="101"/>
      <c r="U2560" s="9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3"/>
      <c r="B2561" s="92"/>
      <c r="C2561" s="93"/>
      <c r="D2561" s="96"/>
      <c r="E2561" s="122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8"/>
      <c r="Q2561" s="95"/>
      <c r="R2561" s="100"/>
      <c r="S2561" s="14"/>
      <c r="T2561" s="101"/>
      <c r="U2561" s="9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3"/>
      <c r="B2562" s="92"/>
      <c r="C2562" s="93"/>
      <c r="D2562" s="96"/>
      <c r="E2562" s="122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8"/>
      <c r="Q2562" s="95"/>
      <c r="R2562" s="100"/>
      <c r="S2562" s="14"/>
      <c r="T2562" s="101"/>
      <c r="U2562" s="9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3"/>
      <c r="B2563" s="92"/>
      <c r="C2563" s="93"/>
      <c r="D2563" s="96"/>
      <c r="E2563" s="122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8"/>
      <c r="Q2563" s="95"/>
      <c r="R2563" s="100"/>
      <c r="S2563" s="14"/>
      <c r="T2563" s="101"/>
      <c r="U2563" s="9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3"/>
      <c r="B2564" s="92"/>
      <c r="C2564" s="93"/>
      <c r="D2564" s="96"/>
      <c r="E2564" s="122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8"/>
      <c r="Q2564" s="95"/>
      <c r="R2564" s="100"/>
      <c r="S2564" s="14"/>
      <c r="T2564" s="101"/>
      <c r="U2564" s="9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3"/>
      <c r="B2565" s="92"/>
      <c r="C2565" s="93"/>
      <c r="D2565" s="96"/>
      <c r="E2565" s="122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8"/>
      <c r="Q2565" s="95"/>
      <c r="R2565" s="100"/>
      <c r="S2565" s="14"/>
      <c r="T2565" s="101"/>
      <c r="U2565" s="9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3"/>
      <c r="B2566" s="92"/>
      <c r="C2566" s="93"/>
      <c r="D2566" s="96"/>
      <c r="E2566" s="122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8"/>
      <c r="Q2566" s="95"/>
      <c r="R2566" s="100"/>
      <c r="S2566" s="14"/>
      <c r="T2566" s="101"/>
      <c r="U2566" s="9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3"/>
      <c r="B2567" s="92"/>
      <c r="C2567" s="93"/>
      <c r="D2567" s="96"/>
      <c r="E2567" s="122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8"/>
      <c r="Q2567" s="95"/>
      <c r="R2567" s="100"/>
      <c r="S2567" s="14"/>
      <c r="T2567" s="101"/>
      <c r="U2567" s="9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3"/>
      <c r="B2568" s="92"/>
      <c r="C2568" s="93"/>
      <c r="D2568" s="96"/>
      <c r="E2568" s="122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8"/>
      <c r="Q2568" s="95"/>
      <c r="R2568" s="100"/>
      <c r="S2568" s="14"/>
      <c r="T2568" s="101"/>
      <c r="U2568" s="9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3"/>
      <c r="B2569" s="92"/>
      <c r="C2569" s="93"/>
      <c r="D2569" s="96"/>
      <c r="E2569" s="122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8"/>
      <c r="Q2569" s="95"/>
      <c r="R2569" s="100"/>
      <c r="S2569" s="14"/>
      <c r="T2569" s="101"/>
      <c r="U2569" s="9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3"/>
      <c r="B2570" s="92"/>
      <c r="C2570" s="93"/>
      <c r="D2570" s="96"/>
      <c r="E2570" s="122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8"/>
      <c r="Q2570" s="95"/>
      <c r="R2570" s="100"/>
      <c r="S2570" s="14"/>
      <c r="T2570" s="101"/>
      <c r="U2570" s="9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3"/>
      <c r="B2571" s="92"/>
      <c r="C2571" s="93"/>
      <c r="D2571" s="96"/>
      <c r="E2571" s="122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8"/>
      <c r="Q2571" s="95"/>
      <c r="R2571" s="100"/>
      <c r="S2571" s="14"/>
      <c r="T2571" s="101"/>
      <c r="U2571" s="9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3"/>
      <c r="B2572" s="92"/>
      <c r="C2572" s="93"/>
      <c r="D2572" s="96"/>
      <c r="E2572" s="122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8"/>
      <c r="Q2572" s="95"/>
      <c r="R2572" s="100"/>
      <c r="S2572" s="14"/>
      <c r="T2572" s="101"/>
      <c r="U2572" s="9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3"/>
      <c r="B2573" s="92"/>
      <c r="C2573" s="93"/>
      <c r="D2573" s="96"/>
      <c r="E2573" s="122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8"/>
      <c r="Q2573" s="95"/>
      <c r="R2573" s="100"/>
      <c r="S2573" s="14"/>
      <c r="T2573" s="101"/>
      <c r="U2573" s="9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3"/>
      <c r="B2574" s="92"/>
      <c r="C2574" s="93"/>
      <c r="D2574" s="96"/>
      <c r="E2574" s="122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8"/>
      <c r="Q2574" s="95"/>
      <c r="R2574" s="100"/>
      <c r="S2574" s="14"/>
      <c r="T2574" s="101"/>
      <c r="U2574" s="9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3"/>
      <c r="B2575" s="92"/>
      <c r="C2575" s="93"/>
      <c r="D2575" s="96"/>
      <c r="E2575" s="122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8"/>
      <c r="Q2575" s="95"/>
      <c r="R2575" s="100"/>
      <c r="S2575" s="14"/>
      <c r="T2575" s="101"/>
      <c r="U2575" s="9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3"/>
      <c r="B2576" s="92"/>
      <c r="C2576" s="93"/>
      <c r="D2576" s="96"/>
      <c r="E2576" s="122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8"/>
      <c r="Q2576" s="95"/>
      <c r="R2576" s="100"/>
      <c r="S2576" s="14"/>
      <c r="T2576" s="101"/>
      <c r="U2576" s="9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3"/>
      <c r="B2577" s="92"/>
      <c r="C2577" s="93"/>
      <c r="D2577" s="96"/>
      <c r="E2577" s="122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8"/>
      <c r="Q2577" s="95"/>
      <c r="R2577" s="100"/>
      <c r="S2577" s="14"/>
      <c r="T2577" s="101"/>
      <c r="U2577" s="9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3"/>
      <c r="B2578" s="92"/>
      <c r="C2578" s="93"/>
      <c r="D2578" s="96"/>
      <c r="E2578" s="122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8"/>
      <c r="Q2578" s="95"/>
      <c r="R2578" s="100"/>
      <c r="S2578" s="14"/>
      <c r="T2578" s="101"/>
      <c r="U2578" s="9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3"/>
      <c r="B2579" s="92"/>
      <c r="C2579" s="93"/>
      <c r="D2579" s="96"/>
      <c r="E2579" s="122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8"/>
      <c r="Q2579" s="95"/>
      <c r="R2579" s="100"/>
      <c r="S2579" s="14"/>
      <c r="T2579" s="101"/>
      <c r="U2579" s="9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3"/>
      <c r="B2580" s="92"/>
      <c r="C2580" s="93"/>
      <c r="D2580" s="96"/>
      <c r="E2580" s="122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8"/>
      <c r="Q2580" s="95"/>
      <c r="R2580" s="100"/>
      <c r="S2580" s="14"/>
      <c r="T2580" s="101"/>
      <c r="U2580" s="9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3"/>
      <c r="B2581" s="92"/>
      <c r="C2581" s="93"/>
      <c r="D2581" s="96"/>
      <c r="E2581" s="122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8"/>
      <c r="Q2581" s="95"/>
      <c r="R2581" s="100"/>
      <c r="S2581" s="14"/>
      <c r="T2581" s="101"/>
      <c r="U2581" s="9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3"/>
      <c r="B2582" s="92"/>
      <c r="C2582" s="93"/>
      <c r="D2582" s="96"/>
      <c r="E2582" s="122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8"/>
      <c r="Q2582" s="95"/>
      <c r="R2582" s="100"/>
      <c r="S2582" s="14"/>
      <c r="T2582" s="101"/>
      <c r="U2582" s="9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3"/>
      <c r="B2583" s="92"/>
      <c r="C2583" s="93"/>
      <c r="D2583" s="96"/>
      <c r="E2583" s="122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8"/>
      <c r="Q2583" s="95"/>
      <c r="R2583" s="100"/>
      <c r="S2583" s="14"/>
      <c r="T2583" s="101"/>
      <c r="U2583" s="9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3"/>
      <c r="B2584" s="92"/>
      <c r="C2584" s="93"/>
      <c r="D2584" s="96"/>
      <c r="E2584" s="122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8"/>
      <c r="Q2584" s="95"/>
      <c r="R2584" s="100"/>
      <c r="S2584" s="14"/>
      <c r="T2584" s="101"/>
      <c r="U2584" s="9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3"/>
      <c r="B2585" s="92"/>
      <c r="C2585" s="93"/>
      <c r="D2585" s="96"/>
      <c r="E2585" s="122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8"/>
      <c r="Q2585" s="95"/>
      <c r="R2585" s="100"/>
      <c r="S2585" s="14"/>
      <c r="T2585" s="101"/>
      <c r="U2585" s="9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3"/>
      <c r="B2586" s="92"/>
      <c r="C2586" s="93"/>
      <c r="D2586" s="96"/>
      <c r="E2586" s="122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8"/>
      <c r="Q2586" s="95"/>
      <c r="R2586" s="100"/>
      <c r="S2586" s="14"/>
      <c r="T2586" s="101"/>
      <c r="U2586" s="9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3"/>
      <c r="B2587" s="92"/>
      <c r="C2587" s="93"/>
      <c r="D2587" s="96"/>
      <c r="E2587" s="122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8"/>
      <c r="Q2587" s="95"/>
      <c r="R2587" s="100"/>
      <c r="S2587" s="14"/>
      <c r="T2587" s="101"/>
      <c r="U2587" s="9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3"/>
      <c r="B2588" s="92"/>
      <c r="C2588" s="93"/>
      <c r="D2588" s="96"/>
      <c r="E2588" s="122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8"/>
      <c r="Q2588" s="95"/>
      <c r="R2588" s="100"/>
      <c r="S2588" s="14"/>
      <c r="T2588" s="101"/>
      <c r="U2588" s="9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3"/>
      <c r="B2589" s="92"/>
      <c r="C2589" s="93"/>
      <c r="D2589" s="96"/>
      <c r="E2589" s="122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8"/>
      <c r="Q2589" s="95"/>
      <c r="R2589" s="100"/>
      <c r="S2589" s="14"/>
      <c r="T2589" s="101"/>
      <c r="U2589" s="9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3"/>
      <c r="B2590" s="92"/>
      <c r="C2590" s="93"/>
      <c r="D2590" s="96"/>
      <c r="E2590" s="122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8"/>
      <c r="Q2590" s="95"/>
      <c r="R2590" s="100"/>
      <c r="S2590" s="14"/>
      <c r="T2590" s="101"/>
      <c r="U2590" s="9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3"/>
      <c r="B2591" s="92"/>
      <c r="C2591" s="93"/>
      <c r="D2591" s="96"/>
      <c r="E2591" s="122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8"/>
      <c r="Q2591" s="95"/>
      <c r="R2591" s="100"/>
      <c r="S2591" s="14"/>
      <c r="T2591" s="101"/>
      <c r="U2591" s="9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3"/>
      <c r="B2592" s="92"/>
      <c r="C2592" s="93"/>
      <c r="D2592" s="96"/>
      <c r="E2592" s="122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8"/>
      <c r="Q2592" s="95"/>
      <c r="R2592" s="100"/>
      <c r="S2592" s="14"/>
      <c r="T2592" s="101"/>
      <c r="U2592" s="9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3"/>
      <c r="B2593" s="92"/>
      <c r="C2593" s="93"/>
      <c r="D2593" s="96"/>
      <c r="E2593" s="122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8"/>
      <c r="Q2593" s="95"/>
      <c r="R2593" s="100"/>
      <c r="S2593" s="14"/>
      <c r="T2593" s="101"/>
      <c r="U2593" s="9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3"/>
      <c r="B2594" s="92"/>
      <c r="C2594" s="93"/>
      <c r="D2594" s="96"/>
      <c r="E2594" s="122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8"/>
      <c r="Q2594" s="95"/>
      <c r="R2594" s="100"/>
      <c r="S2594" s="14"/>
      <c r="T2594" s="101"/>
      <c r="U2594" s="9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3"/>
      <c r="B2595" s="92"/>
      <c r="C2595" s="93"/>
      <c r="D2595" s="96"/>
      <c r="E2595" s="122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8"/>
      <c r="Q2595" s="95"/>
      <c r="R2595" s="100"/>
      <c r="S2595" s="14"/>
      <c r="T2595" s="101"/>
      <c r="U2595" s="9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3"/>
      <c r="B2596" s="92"/>
      <c r="C2596" s="93"/>
      <c r="D2596" s="96"/>
      <c r="E2596" s="122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8"/>
      <c r="Q2596" s="95"/>
      <c r="R2596" s="100"/>
      <c r="S2596" s="14"/>
      <c r="T2596" s="101"/>
      <c r="U2596" s="9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3"/>
      <c r="B2597" s="92"/>
      <c r="C2597" s="93"/>
      <c r="D2597" s="96"/>
      <c r="E2597" s="122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8"/>
      <c r="Q2597" s="95"/>
      <c r="R2597" s="100"/>
      <c r="S2597" s="14"/>
      <c r="T2597" s="101"/>
      <c r="U2597" s="9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3"/>
      <c r="B2598" s="92"/>
      <c r="C2598" s="93"/>
      <c r="D2598" s="96"/>
      <c r="E2598" s="122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8"/>
      <c r="Q2598" s="95"/>
      <c r="R2598" s="100"/>
      <c r="S2598" s="14"/>
      <c r="T2598" s="101"/>
      <c r="U2598" s="9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3"/>
      <c r="B2599" s="92"/>
      <c r="C2599" s="93"/>
      <c r="D2599" s="96"/>
      <c r="E2599" s="122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8"/>
      <c r="Q2599" s="95"/>
      <c r="R2599" s="100"/>
      <c r="S2599" s="14"/>
      <c r="T2599" s="101"/>
      <c r="U2599" s="9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3"/>
      <c r="B2600" s="92"/>
      <c r="C2600" s="93"/>
      <c r="D2600" s="96"/>
      <c r="E2600" s="122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8"/>
      <c r="Q2600" s="95"/>
      <c r="R2600" s="100"/>
      <c r="S2600" s="14"/>
      <c r="T2600" s="101"/>
      <c r="U2600" s="9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3"/>
      <c r="B2601" s="92"/>
      <c r="C2601" s="93"/>
      <c r="D2601" s="96"/>
      <c r="E2601" s="122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8"/>
      <c r="Q2601" s="95"/>
      <c r="R2601" s="100"/>
      <c r="S2601" s="14"/>
      <c r="T2601" s="101"/>
      <c r="U2601" s="9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3"/>
      <c r="B2602" s="92"/>
      <c r="C2602" s="93"/>
      <c r="D2602" s="96"/>
      <c r="E2602" s="122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8"/>
      <c r="Q2602" s="95"/>
      <c r="R2602" s="100"/>
      <c r="S2602" s="14"/>
      <c r="T2602" s="101"/>
      <c r="U2602" s="9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3"/>
      <c r="B2603" s="92"/>
      <c r="C2603" s="93"/>
      <c r="D2603" s="96"/>
      <c r="E2603" s="122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8"/>
      <c r="Q2603" s="95"/>
      <c r="R2603" s="100"/>
      <c r="S2603" s="14"/>
      <c r="T2603" s="101"/>
      <c r="U2603" s="9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3"/>
      <c r="B2604" s="92"/>
      <c r="C2604" s="93"/>
      <c r="D2604" s="96"/>
      <c r="E2604" s="122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8"/>
      <c r="Q2604" s="95"/>
      <c r="R2604" s="100"/>
      <c r="S2604" s="14"/>
      <c r="T2604" s="101"/>
      <c r="U2604" s="9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3"/>
      <c r="B2605" s="92"/>
      <c r="C2605" s="93"/>
      <c r="D2605" s="96"/>
      <c r="E2605" s="122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8"/>
      <c r="Q2605" s="95"/>
      <c r="R2605" s="100"/>
      <c r="S2605" s="14"/>
      <c r="T2605" s="101"/>
      <c r="U2605" s="9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3"/>
      <c r="B2606" s="92"/>
      <c r="C2606" s="93"/>
      <c r="D2606" s="96"/>
      <c r="E2606" s="122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8"/>
      <c r="Q2606" s="95"/>
      <c r="R2606" s="100"/>
      <c r="S2606" s="14"/>
      <c r="T2606" s="101"/>
      <c r="U2606" s="9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3"/>
      <c r="B2607" s="92"/>
      <c r="C2607" s="93"/>
      <c r="D2607" s="96"/>
      <c r="E2607" s="122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8"/>
      <c r="Q2607" s="95"/>
      <c r="R2607" s="100"/>
      <c r="S2607" s="14"/>
      <c r="T2607" s="101"/>
      <c r="U2607" s="9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3"/>
      <c r="B2608" s="92"/>
      <c r="C2608" s="93"/>
      <c r="D2608" s="96"/>
      <c r="E2608" s="122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8"/>
      <c r="Q2608" s="95"/>
      <c r="R2608" s="100"/>
      <c r="S2608" s="14"/>
      <c r="T2608" s="101"/>
      <c r="U2608" s="9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3"/>
      <c r="B2609" s="92"/>
      <c r="C2609" s="93"/>
      <c r="D2609" s="96"/>
      <c r="E2609" s="122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8"/>
      <c r="Q2609" s="95"/>
      <c r="R2609" s="100"/>
      <c r="S2609" s="14"/>
      <c r="T2609" s="101"/>
      <c r="U2609" s="9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3"/>
      <c r="B2610" s="92"/>
      <c r="C2610" s="93"/>
      <c r="D2610" s="96"/>
      <c r="E2610" s="122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8"/>
      <c r="Q2610" s="95"/>
      <c r="R2610" s="100"/>
      <c r="S2610" s="14"/>
      <c r="T2610" s="101"/>
      <c r="U2610" s="9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3"/>
      <c r="B2611" s="92"/>
      <c r="C2611" s="93"/>
      <c r="D2611" s="96"/>
      <c r="E2611" s="122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8"/>
      <c r="Q2611" s="95"/>
      <c r="R2611" s="100"/>
      <c r="S2611" s="14"/>
      <c r="T2611" s="101"/>
      <c r="U2611" s="9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3"/>
      <c r="B2612" s="92"/>
      <c r="C2612" s="93"/>
      <c r="D2612" s="96"/>
      <c r="E2612" s="122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8"/>
      <c r="Q2612" s="95"/>
      <c r="R2612" s="100"/>
      <c r="S2612" s="14"/>
      <c r="T2612" s="101"/>
      <c r="U2612" s="9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3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8"/>
      <c r="Q2613" s="95"/>
      <c r="R2613" s="100"/>
      <c r="S2613" s="95"/>
      <c r="T2613" s="101"/>
      <c r="U2613" s="9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8"/>
      <c r="Q2614" s="95"/>
      <c r="R2614" s="100"/>
      <c r="S2614" s="95"/>
      <c r="T2614" s="101"/>
      <c r="U2614" s="9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8"/>
      <c r="Q2615" s="95"/>
      <c r="R2615" s="100"/>
      <c r="S2615" s="95"/>
      <c r="T2615" s="101"/>
      <c r="U2615" s="9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8"/>
      <c r="Q2616" s="95"/>
      <c r="R2616" s="100"/>
      <c r="S2616" s="95"/>
      <c r="T2616" s="101"/>
      <c r="U2616" s="9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8"/>
      <c r="Q2617" s="95"/>
      <c r="R2617" s="100"/>
      <c r="S2617" s="95"/>
      <c r="T2617" s="101"/>
      <c r="U2617" s="9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8"/>
      <c r="Q2618" s="95"/>
      <c r="R2618" s="100"/>
      <c r="S2618" s="95"/>
      <c r="T2618" s="101"/>
      <c r="U2618" s="9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8"/>
      <c r="Q2619" s="95"/>
      <c r="R2619" s="100"/>
      <c r="S2619" s="95"/>
      <c r="T2619" s="101"/>
      <c r="U2619" s="9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8"/>
      <c r="Q2620" s="95"/>
      <c r="R2620" s="100"/>
      <c r="S2620" s="95"/>
      <c r="T2620" s="101"/>
      <c r="U2620" s="9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8"/>
      <c r="Q2621" s="95"/>
      <c r="R2621" s="100"/>
      <c r="S2621" s="95"/>
      <c r="T2621" s="101"/>
      <c r="U2621" s="9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8"/>
      <c r="Q2622" s="95"/>
      <c r="R2622" s="100"/>
      <c r="S2622" s="95"/>
      <c r="T2622" s="101"/>
      <c r="U2622" s="9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8"/>
      <c r="Q2623" s="95"/>
      <c r="R2623" s="100"/>
      <c r="S2623" s="95"/>
      <c r="T2623" s="101"/>
      <c r="U2623" s="9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8"/>
      <c r="Q2624" s="95"/>
      <c r="R2624" s="100"/>
      <c r="S2624" s="95"/>
      <c r="T2624" s="101"/>
      <c r="U2624" s="9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8"/>
      <c r="Q2625" s="95"/>
      <c r="R2625" s="100"/>
      <c r="S2625" s="95"/>
      <c r="T2625" s="101"/>
      <c r="U2625" s="9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8"/>
      <c r="Q2626" s="95"/>
      <c r="R2626" s="100"/>
      <c r="S2626" s="95"/>
      <c r="T2626" s="101"/>
      <c r="U2626" s="9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8"/>
      <c r="Q2627" s="95"/>
      <c r="R2627" s="100"/>
      <c r="S2627" s="95"/>
      <c r="T2627" s="101"/>
      <c r="U2627" s="9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8"/>
      <c r="Q2628" s="95"/>
      <c r="R2628" s="100"/>
      <c r="S2628" s="95"/>
      <c r="T2628" s="101"/>
      <c r="U2628" s="9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8"/>
      <c r="Q2629" s="95"/>
      <c r="R2629" s="100"/>
      <c r="S2629" s="95"/>
      <c r="T2629" s="101"/>
      <c r="U2629" s="9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8"/>
      <c r="Q2630" s="95"/>
      <c r="R2630" s="100"/>
      <c r="S2630" s="95"/>
      <c r="T2630" s="101"/>
      <c r="U2630" s="9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8"/>
      <c r="Q2631" s="95"/>
      <c r="R2631" s="100"/>
      <c r="S2631" s="95"/>
      <c r="T2631" s="101"/>
      <c r="U2631" s="9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8"/>
      <c r="Q2632" s="95"/>
      <c r="R2632" s="100"/>
      <c r="S2632" s="95"/>
      <c r="T2632" s="101"/>
      <c r="U2632" s="9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8"/>
      <c r="Q2633" s="95"/>
      <c r="R2633" s="100"/>
      <c r="S2633" s="95"/>
      <c r="T2633" s="101"/>
      <c r="U2633" s="9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8"/>
      <c r="Q2634" s="95"/>
      <c r="R2634" s="100"/>
      <c r="S2634" s="95"/>
      <c r="T2634" s="101"/>
      <c r="U2634" s="9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8"/>
      <c r="Q2635" s="95"/>
      <c r="R2635" s="100"/>
      <c r="S2635" s="95"/>
      <c r="T2635" s="101"/>
      <c r="U2635" s="9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8"/>
      <c r="Q2636" s="95"/>
      <c r="R2636" s="100"/>
      <c r="S2636" s="95"/>
      <c r="T2636" s="101"/>
      <c r="U2636" s="9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8"/>
      <c r="Q2637" s="95"/>
      <c r="R2637" s="100"/>
      <c r="S2637" s="95"/>
      <c r="T2637" s="101"/>
      <c r="U2637" s="9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8"/>
      <c r="Q2638" s="95"/>
      <c r="R2638" s="100"/>
      <c r="S2638" s="95"/>
      <c r="T2638" s="101"/>
      <c r="U2638" s="9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8"/>
      <c r="Q2639" s="95"/>
      <c r="R2639" s="100"/>
      <c r="S2639" s="95"/>
      <c r="T2639" s="101"/>
      <c r="U2639" s="9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8"/>
      <c r="Q2640" s="95"/>
      <c r="R2640" s="100"/>
      <c r="S2640" s="95"/>
      <c r="T2640" s="101"/>
      <c r="U2640" s="9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8"/>
      <c r="Q2641" s="95"/>
      <c r="R2641" s="100"/>
      <c r="S2641" s="95"/>
      <c r="T2641" s="101"/>
      <c r="U2641" s="9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8"/>
      <c r="Q2642" s="95"/>
      <c r="R2642" s="100"/>
      <c r="S2642" s="95"/>
      <c r="T2642" s="101"/>
      <c r="U2642" s="9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8"/>
      <c r="Q2643" s="95"/>
      <c r="R2643" s="100"/>
      <c r="S2643" s="95"/>
      <c r="T2643" s="101"/>
      <c r="U2643" s="9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8"/>
      <c r="Q2644" s="95"/>
      <c r="R2644" s="100"/>
      <c r="S2644" s="95"/>
      <c r="T2644" s="101"/>
      <c r="U2644" s="9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8"/>
      <c r="Q2645" s="95"/>
      <c r="R2645" s="100"/>
      <c r="S2645" s="95"/>
      <c r="T2645" s="101"/>
      <c r="U2645" s="9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8"/>
      <c r="Q2646" s="95"/>
      <c r="R2646" s="100"/>
      <c r="S2646" s="95"/>
      <c r="T2646" s="101"/>
      <c r="U2646" s="9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8"/>
      <c r="Q2647" s="95"/>
      <c r="R2647" s="100"/>
      <c r="S2647" s="95"/>
      <c r="T2647" s="101"/>
      <c r="U2647" s="9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8"/>
      <c r="Q2648" s="95"/>
      <c r="R2648" s="100"/>
      <c r="S2648" s="95"/>
      <c r="T2648" s="101"/>
      <c r="U2648" s="9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8"/>
      <c r="Q2649" s="95"/>
      <c r="R2649" s="100"/>
      <c r="S2649" s="95"/>
      <c r="T2649" s="101"/>
      <c r="U2649" s="9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8"/>
      <c r="Q2650" s="95"/>
      <c r="R2650" s="100"/>
      <c r="S2650" s="95"/>
      <c r="T2650" s="101"/>
      <c r="U2650" s="9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8"/>
      <c r="Q2651" s="95"/>
      <c r="R2651" s="100"/>
      <c r="S2651" s="95"/>
      <c r="T2651" s="101"/>
      <c r="U2651" s="9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8"/>
      <c r="Q2652" s="95"/>
      <c r="R2652" s="100"/>
      <c r="S2652" s="95"/>
      <c r="T2652" s="101"/>
      <c r="U2652" s="9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8"/>
      <c r="Q2653" s="95"/>
      <c r="R2653" s="100"/>
      <c r="S2653" s="95"/>
      <c r="T2653" s="101"/>
      <c r="U2653" s="9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8"/>
      <c r="Q2654" s="95"/>
      <c r="R2654" s="100"/>
      <c r="S2654" s="95"/>
      <c r="T2654" s="101"/>
      <c r="U2654" s="9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8"/>
      <c r="Q2655" s="95"/>
      <c r="R2655" s="100"/>
      <c r="S2655" s="95"/>
      <c r="T2655" s="101"/>
      <c r="U2655" s="9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8"/>
      <c r="Q2656" s="95"/>
      <c r="R2656" s="100"/>
      <c r="S2656" s="95"/>
      <c r="T2656" s="101"/>
      <c r="U2656" s="9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8"/>
      <c r="Q2657" s="95"/>
      <c r="R2657" s="100"/>
      <c r="S2657" s="95"/>
      <c r="T2657" s="101"/>
      <c r="U2657" s="9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8"/>
      <c r="Q2658" s="95"/>
      <c r="R2658" s="100"/>
      <c r="S2658" s="95"/>
      <c r="T2658" s="101"/>
      <c r="U2658" s="9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8"/>
      <c r="Q2659" s="95"/>
      <c r="R2659" s="100"/>
      <c r="S2659" s="95"/>
      <c r="T2659" s="101"/>
      <c r="U2659" s="9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8"/>
      <c r="Q2660" s="95"/>
      <c r="R2660" s="100"/>
      <c r="S2660" s="95"/>
      <c r="T2660" s="101"/>
      <c r="U2660" s="9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8"/>
      <c r="Q2661" s="95"/>
      <c r="R2661" s="100"/>
      <c r="S2661" s="95"/>
      <c r="T2661" s="101"/>
      <c r="U2661" s="9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8"/>
      <c r="Q2662" s="95"/>
      <c r="R2662" s="100"/>
      <c r="S2662" s="95"/>
      <c r="T2662" s="101"/>
      <c r="U2662" s="9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8"/>
      <c r="Q2663" s="95"/>
      <c r="R2663" s="100"/>
      <c r="S2663" s="95"/>
      <c r="T2663" s="101"/>
      <c r="U2663" s="9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8"/>
      <c r="Q2664" s="95"/>
      <c r="R2664" s="100"/>
      <c r="S2664" s="95"/>
      <c r="T2664" s="101"/>
      <c r="U2664" s="9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8"/>
      <c r="Q2665" s="95"/>
      <c r="R2665" s="100"/>
      <c r="S2665" s="95"/>
      <c r="T2665" s="101"/>
      <c r="U2665" s="9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8"/>
      <c r="Q2666" s="95"/>
      <c r="R2666" s="100"/>
      <c r="S2666" s="95"/>
      <c r="T2666" s="101"/>
      <c r="U2666" s="9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8"/>
      <c r="Q2667" s="95"/>
      <c r="R2667" s="100"/>
      <c r="S2667" s="95"/>
      <c r="T2667" s="101"/>
      <c r="U2667" s="9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8"/>
      <c r="Q2668" s="95"/>
      <c r="R2668" s="100"/>
      <c r="S2668" s="95"/>
      <c r="T2668" s="101"/>
      <c r="U2668" s="9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8"/>
      <c r="Q2669" s="95"/>
      <c r="R2669" s="100"/>
      <c r="S2669" s="95"/>
      <c r="T2669" s="101"/>
      <c r="U2669" s="9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8"/>
      <c r="Q2670" s="95"/>
      <c r="R2670" s="100"/>
      <c r="S2670" s="95"/>
      <c r="T2670" s="101"/>
      <c r="U2670" s="9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8"/>
      <c r="Q2671" s="95"/>
      <c r="R2671" s="100"/>
      <c r="S2671" s="95"/>
      <c r="T2671" s="101"/>
      <c r="U2671" s="9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8"/>
      <c r="Q2672" s="95"/>
      <c r="R2672" s="100"/>
      <c r="S2672" s="95"/>
      <c r="T2672" s="101"/>
      <c r="U2672" s="9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8"/>
      <c r="Q2673" s="95"/>
      <c r="R2673" s="100"/>
      <c r="S2673" s="95"/>
      <c r="T2673" s="101"/>
      <c r="U2673" s="9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8"/>
      <c r="Q2674" s="95"/>
      <c r="R2674" s="100"/>
      <c r="S2674" s="95"/>
      <c r="T2674" s="101"/>
      <c r="U2674" s="9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8"/>
      <c r="Q2675" s="95"/>
      <c r="R2675" s="100"/>
      <c r="S2675" s="95"/>
      <c r="T2675" s="101"/>
      <c r="U2675" s="9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8"/>
      <c r="Q2676" s="95"/>
      <c r="R2676" s="100"/>
      <c r="S2676" s="95"/>
      <c r="T2676" s="101"/>
      <c r="U2676" s="9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8"/>
      <c r="Q2677" s="95"/>
      <c r="R2677" s="100"/>
      <c r="S2677" s="95"/>
      <c r="T2677" s="101"/>
      <c r="U2677" s="9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8"/>
      <c r="Q2678" s="95"/>
      <c r="R2678" s="100"/>
      <c r="S2678" s="95"/>
      <c r="T2678" s="101"/>
      <c r="U2678" s="9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8"/>
      <c r="Q2679" s="95"/>
      <c r="R2679" s="100"/>
      <c r="S2679" s="95"/>
      <c r="T2679" s="101"/>
      <c r="U2679" s="9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8"/>
      <c r="Q2680" s="95"/>
      <c r="R2680" s="100"/>
      <c r="S2680" s="95"/>
      <c r="T2680" s="101"/>
      <c r="U2680" s="9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8"/>
      <c r="Q2681" s="95"/>
      <c r="R2681" s="100"/>
      <c r="S2681" s="95"/>
      <c r="T2681" s="101"/>
      <c r="U2681" s="9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8"/>
      <c r="Q2682" s="95"/>
      <c r="R2682" s="100"/>
      <c r="S2682" s="95"/>
      <c r="T2682" s="101"/>
      <c r="U2682" s="9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8"/>
      <c r="Q2683" s="95"/>
      <c r="R2683" s="100"/>
      <c r="S2683" s="95"/>
      <c r="T2683" s="101"/>
      <c r="U2683" s="9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8"/>
      <c r="Q2684" s="95"/>
      <c r="R2684" s="100"/>
      <c r="S2684" s="95"/>
      <c r="T2684" s="101"/>
      <c r="U2684" s="9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8"/>
      <c r="Q2685" s="95"/>
      <c r="R2685" s="100"/>
      <c r="S2685" s="95"/>
      <c r="T2685" s="101"/>
      <c r="U2685" s="9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8"/>
      <c r="Q2686" s="95"/>
      <c r="R2686" s="100"/>
      <c r="S2686" s="95"/>
      <c r="T2686" s="101"/>
      <c r="U2686" s="9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8"/>
      <c r="Q2687" s="95"/>
      <c r="R2687" s="100"/>
      <c r="S2687" s="95"/>
      <c r="T2687" s="101"/>
      <c r="U2687" s="9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8"/>
      <c r="Q2688" s="95"/>
      <c r="R2688" s="100"/>
      <c r="S2688" s="95"/>
      <c r="T2688" s="101"/>
      <c r="U2688" s="9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8"/>
      <c r="Q2689" s="95"/>
      <c r="R2689" s="100"/>
      <c r="S2689" s="95"/>
      <c r="T2689" s="101"/>
      <c r="U2689" s="9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8"/>
      <c r="Q2690" s="95"/>
      <c r="R2690" s="100"/>
      <c r="S2690" s="95"/>
      <c r="T2690" s="101"/>
      <c r="U2690" s="9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8"/>
      <c r="Q2691" s="95"/>
      <c r="R2691" s="100"/>
      <c r="S2691" s="95"/>
      <c r="T2691" s="101"/>
      <c r="U2691" s="9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8"/>
      <c r="Q2692" s="95"/>
      <c r="R2692" s="100"/>
      <c r="S2692" s="95"/>
      <c r="T2692" s="101"/>
      <c r="U2692" s="9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8"/>
      <c r="Q2693" s="95"/>
      <c r="R2693" s="100"/>
      <c r="S2693" s="95"/>
      <c r="T2693" s="101"/>
      <c r="U2693" s="9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8"/>
      <c r="Q2694" s="95"/>
      <c r="R2694" s="100"/>
      <c r="S2694" s="95"/>
      <c r="T2694" s="101"/>
      <c r="U2694" s="9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8"/>
      <c r="Q2695" s="95"/>
      <c r="R2695" s="100"/>
      <c r="S2695" s="95"/>
      <c r="T2695" s="101"/>
      <c r="U2695" s="9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8"/>
      <c r="Q2696" s="95"/>
      <c r="R2696" s="100"/>
      <c r="S2696" s="95"/>
      <c r="T2696" s="101"/>
      <c r="U2696" s="9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8"/>
      <c r="Q2697" s="95"/>
      <c r="R2697" s="100"/>
      <c r="S2697" s="95"/>
      <c r="T2697" s="101"/>
      <c r="U2697" s="9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8"/>
      <c r="Q2698" s="95"/>
      <c r="R2698" s="100"/>
      <c r="S2698" s="95"/>
      <c r="T2698" s="101"/>
      <c r="U2698" s="9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8"/>
      <c r="Q2699" s="95"/>
      <c r="R2699" s="100"/>
      <c r="S2699" s="95"/>
      <c r="T2699" s="101"/>
      <c r="U2699" s="9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8"/>
      <c r="Q2700" s="95"/>
      <c r="R2700" s="100"/>
      <c r="S2700" s="95"/>
      <c r="T2700" s="101"/>
      <c r="U2700" s="9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8"/>
      <c r="Q2701" s="95"/>
      <c r="R2701" s="100"/>
      <c r="S2701" s="95"/>
      <c r="T2701" s="101"/>
      <c r="U2701" s="9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8"/>
      <c r="Q2702" s="95"/>
      <c r="R2702" s="100"/>
      <c r="S2702" s="95"/>
      <c r="T2702" s="101"/>
      <c r="U2702" s="9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8"/>
      <c r="Q2703" s="95"/>
      <c r="R2703" s="100"/>
      <c r="S2703" s="95"/>
      <c r="T2703" s="101"/>
      <c r="U2703" s="9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8"/>
      <c r="Q2704" s="95"/>
      <c r="R2704" s="100"/>
      <c r="S2704" s="95"/>
      <c r="T2704" s="101"/>
      <c r="U2704" s="9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8"/>
      <c r="Q2705" s="95"/>
      <c r="R2705" s="100"/>
      <c r="S2705" s="95"/>
      <c r="T2705" s="101"/>
      <c r="U2705" s="9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8"/>
      <c r="Q2706" s="95"/>
      <c r="R2706" s="100"/>
      <c r="S2706" s="95"/>
      <c r="T2706" s="101"/>
      <c r="U2706" s="9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8"/>
      <c r="Q2707" s="95"/>
      <c r="R2707" s="100"/>
      <c r="S2707" s="95"/>
      <c r="T2707" s="101"/>
      <c r="U2707" s="9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8"/>
      <c r="Q2708" s="95"/>
      <c r="R2708" s="100"/>
      <c r="S2708" s="95"/>
      <c r="T2708" s="101"/>
      <c r="U2708" s="9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8"/>
      <c r="Q2709" s="95"/>
      <c r="R2709" s="100"/>
      <c r="S2709" s="95"/>
      <c r="T2709" s="101"/>
      <c r="U2709" s="9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8"/>
      <c r="Q2710" s="95"/>
      <c r="R2710" s="100"/>
      <c r="S2710" s="95"/>
      <c r="T2710" s="101"/>
      <c r="U2710" s="9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8"/>
      <c r="Q2711" s="95"/>
      <c r="R2711" s="100"/>
      <c r="S2711" s="95"/>
      <c r="T2711" s="101"/>
      <c r="U2711" s="9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8"/>
      <c r="Q2712" s="95"/>
      <c r="R2712" s="100"/>
      <c r="S2712" s="95"/>
      <c r="T2712" s="101"/>
      <c r="U2712" s="9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8"/>
      <c r="Q2713" s="95"/>
      <c r="R2713" s="100"/>
      <c r="S2713" s="95"/>
      <c r="T2713" s="101"/>
      <c r="U2713" s="9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8"/>
      <c r="Q2714" s="95"/>
      <c r="R2714" s="100"/>
      <c r="S2714" s="95"/>
      <c r="T2714" s="101"/>
      <c r="U2714" s="9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8"/>
      <c r="Q2715" s="95"/>
      <c r="R2715" s="100"/>
      <c r="S2715" s="95"/>
      <c r="T2715" s="101"/>
      <c r="U2715" s="9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8"/>
      <c r="Q2716" s="95"/>
      <c r="R2716" s="100"/>
      <c r="S2716" s="95"/>
      <c r="T2716" s="101"/>
      <c r="U2716" s="9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8"/>
      <c r="Q2717" s="95"/>
      <c r="R2717" s="100"/>
      <c r="S2717" s="95"/>
      <c r="T2717" s="101"/>
      <c r="U2717" s="9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8"/>
      <c r="Q2718" s="95"/>
      <c r="R2718" s="100"/>
      <c r="S2718" s="95"/>
      <c r="T2718" s="101"/>
      <c r="U2718" s="9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8"/>
      <c r="Q2719" s="95"/>
      <c r="R2719" s="100"/>
      <c r="S2719" s="95"/>
      <c r="T2719" s="101"/>
      <c r="U2719" s="9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8"/>
      <c r="Q2720" s="95"/>
      <c r="R2720" s="100"/>
      <c r="S2720" s="95"/>
      <c r="T2720" s="101"/>
      <c r="U2720" s="9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8"/>
      <c r="Q2721" s="95"/>
      <c r="R2721" s="100"/>
      <c r="S2721" s="95"/>
      <c r="T2721" s="101"/>
      <c r="U2721" s="9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8"/>
      <c r="Q2722" s="95"/>
      <c r="R2722" s="100"/>
      <c r="S2722" s="95"/>
      <c r="T2722" s="101"/>
      <c r="U2722" s="9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8"/>
      <c r="Q2723" s="95"/>
      <c r="R2723" s="100"/>
      <c r="S2723" s="95"/>
      <c r="T2723" s="101"/>
      <c r="U2723" s="9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8"/>
      <c r="Q2724" s="95"/>
      <c r="R2724" s="100"/>
      <c r="S2724" s="95"/>
      <c r="T2724" s="101"/>
      <c r="U2724" s="9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8"/>
      <c r="Q2725" s="95"/>
      <c r="R2725" s="100"/>
      <c r="S2725" s="95"/>
      <c r="T2725" s="101"/>
      <c r="U2725" s="9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8"/>
      <c r="Q2726" s="95"/>
      <c r="R2726" s="100"/>
      <c r="S2726" s="95"/>
      <c r="T2726" s="101"/>
      <c r="U2726" s="9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8"/>
      <c r="Q2727" s="95"/>
      <c r="R2727" s="100"/>
      <c r="S2727" s="95"/>
      <c r="T2727" s="101"/>
      <c r="U2727" s="9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8"/>
      <c r="Q2728" s="95"/>
      <c r="R2728" s="100"/>
      <c r="S2728" s="95"/>
      <c r="T2728" s="101"/>
      <c r="U2728" s="9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8"/>
      <c r="Q2729" s="95"/>
      <c r="R2729" s="100"/>
      <c r="S2729" s="95"/>
      <c r="T2729" s="101"/>
      <c r="U2729" s="9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8"/>
      <c r="Q2730" s="95"/>
      <c r="R2730" s="100"/>
      <c r="S2730" s="95"/>
      <c r="T2730" s="101"/>
      <c r="U2730" s="9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8"/>
      <c r="Q2731" s="95"/>
      <c r="R2731" s="100"/>
      <c r="S2731" s="95"/>
      <c r="T2731" s="101"/>
      <c r="U2731" s="9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8"/>
      <c r="Q2732" s="95"/>
      <c r="R2732" s="100"/>
      <c r="S2732" s="95"/>
      <c r="T2732" s="101"/>
      <c r="U2732" s="9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8"/>
      <c r="Q2733" s="95"/>
      <c r="R2733" s="100"/>
      <c r="S2733" s="95"/>
      <c r="T2733" s="101"/>
      <c r="U2733" s="9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8"/>
      <c r="Q2734" s="95"/>
      <c r="R2734" s="100"/>
      <c r="S2734" s="95"/>
      <c r="T2734" s="101"/>
      <c r="U2734" s="9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8"/>
      <c r="Q2735" s="95"/>
      <c r="R2735" s="100"/>
      <c r="S2735" s="95"/>
      <c r="T2735" s="101"/>
      <c r="U2735" s="9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8"/>
      <c r="Q2736" s="95"/>
      <c r="R2736" s="100"/>
      <c r="S2736" s="95"/>
      <c r="T2736" s="101"/>
      <c r="U2736" s="9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8"/>
      <c r="Q2737" s="95"/>
      <c r="R2737" s="100"/>
      <c r="S2737" s="95"/>
      <c r="T2737" s="101"/>
      <c r="U2737" s="9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8"/>
      <c r="Q2738" s="95"/>
      <c r="R2738" s="100"/>
      <c r="S2738" s="95"/>
      <c r="T2738" s="101"/>
      <c r="U2738" s="9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8"/>
      <c r="Q2739" s="95"/>
      <c r="R2739" s="100"/>
      <c r="S2739" s="95"/>
      <c r="T2739" s="101"/>
      <c r="U2739" s="9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8"/>
      <c r="Q2740" s="95"/>
      <c r="R2740" s="100"/>
      <c r="S2740" s="95"/>
      <c r="T2740" s="101"/>
      <c r="U2740" s="9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8"/>
      <c r="Q2741" s="95"/>
      <c r="R2741" s="100"/>
      <c r="S2741" s="95"/>
      <c r="T2741" s="101"/>
      <c r="U2741" s="9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8"/>
      <c r="Q2742" s="95"/>
      <c r="R2742" s="100"/>
      <c r="S2742" s="95"/>
      <c r="T2742" s="101"/>
      <c r="U2742" s="9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8"/>
      <c r="Q2743" s="95"/>
      <c r="R2743" s="100"/>
      <c r="S2743" s="95"/>
      <c r="T2743" s="101"/>
      <c r="U2743" s="9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8"/>
      <c r="Q2744" s="95"/>
      <c r="R2744" s="100"/>
      <c r="S2744" s="95"/>
      <c r="T2744" s="101"/>
      <c r="U2744" s="9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8"/>
      <c r="Q2745" s="95"/>
      <c r="R2745" s="100"/>
      <c r="S2745" s="95"/>
      <c r="T2745" s="101"/>
      <c r="U2745" s="9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8"/>
      <c r="Q2746" s="95"/>
      <c r="R2746" s="100"/>
      <c r="S2746" s="95"/>
      <c r="T2746" s="101"/>
      <c r="U2746" s="9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8"/>
      <c r="Q2747" s="95"/>
      <c r="R2747" s="100"/>
      <c r="S2747" s="95"/>
      <c r="T2747" s="101"/>
      <c r="U2747" s="9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8"/>
      <c r="Q2748" s="95"/>
      <c r="R2748" s="100"/>
      <c r="S2748" s="95"/>
      <c r="T2748" s="101"/>
      <c r="U2748" s="9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8"/>
      <c r="Q2749" s="95"/>
      <c r="R2749" s="100"/>
      <c r="S2749" s="95"/>
      <c r="T2749" s="101"/>
      <c r="U2749" s="9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09"/>
      <c r="Q2750" s="106"/>
      <c r="R2750" s="111"/>
      <c r="S2750" s="106"/>
      <c r="T2750" s="112"/>
      <c r="U2750" s="10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8"/>
      <c r="Q2751" s="95"/>
      <c r="R2751" s="100"/>
      <c r="S2751" s="95"/>
      <c r="T2751" s="101"/>
      <c r="U2751" s="9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8"/>
      <c r="Q2752" s="95"/>
      <c r="R2752" s="100"/>
      <c r="S2752" s="95"/>
      <c r="T2752" s="101"/>
      <c r="U2752" s="9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8"/>
      <c r="Q2753" s="95"/>
      <c r="R2753" s="100"/>
      <c r="S2753" s="95"/>
      <c r="T2753" s="101"/>
      <c r="U2753" s="9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8"/>
      <c r="Q2754" s="95"/>
      <c r="R2754" s="100"/>
      <c r="S2754" s="95"/>
      <c r="T2754" s="101"/>
      <c r="U2754" s="9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8"/>
      <c r="Q2755" s="95"/>
      <c r="R2755" s="100"/>
      <c r="S2755" s="95"/>
      <c r="T2755" s="101"/>
      <c r="U2755" s="9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8"/>
      <c r="Q2756" s="95"/>
      <c r="R2756" s="100"/>
      <c r="S2756" s="95"/>
      <c r="T2756" s="101"/>
      <c r="U2756" s="9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8"/>
      <c r="Q2757" s="95"/>
      <c r="R2757" s="100"/>
      <c r="S2757" s="95"/>
      <c r="T2757" s="101"/>
      <c r="U2757" s="9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8"/>
      <c r="Q2758" s="95"/>
      <c r="R2758" s="100"/>
      <c r="S2758" s="95"/>
      <c r="T2758" s="101"/>
      <c r="U2758" s="9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8"/>
      <c r="Q2759" s="95"/>
      <c r="R2759" s="100"/>
      <c r="S2759" s="95"/>
      <c r="T2759" s="101"/>
      <c r="U2759" s="9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8"/>
      <c r="Q2760" s="95"/>
      <c r="R2760" s="100"/>
      <c r="S2760" s="95"/>
      <c r="T2760" s="101"/>
      <c r="U2760" s="9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8"/>
      <c r="Q2761" s="95"/>
      <c r="R2761" s="100"/>
      <c r="S2761" s="95"/>
      <c r="T2761" s="101"/>
      <c r="U2761" s="9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8"/>
      <c r="Q2762" s="95"/>
      <c r="R2762" s="100"/>
      <c r="S2762" s="95"/>
      <c r="T2762" s="101"/>
      <c r="U2762" s="9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8"/>
      <c r="Q2763" s="95"/>
      <c r="R2763" s="100"/>
      <c r="S2763" s="95"/>
      <c r="T2763" s="101"/>
      <c r="U2763" s="9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8"/>
      <c r="Q2764" s="95"/>
      <c r="R2764" s="100"/>
      <c r="S2764" s="95"/>
      <c r="T2764" s="101"/>
      <c r="U2764" s="9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8"/>
      <c r="Q2765" s="95"/>
      <c r="R2765" s="100"/>
      <c r="S2765" s="95"/>
      <c r="T2765" s="101"/>
      <c r="U2765" s="9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8"/>
      <c r="Q2766" s="95"/>
      <c r="R2766" s="100"/>
      <c r="S2766" s="95"/>
      <c r="T2766" s="101"/>
      <c r="U2766" s="9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8"/>
      <c r="Q2767" s="95"/>
      <c r="R2767" s="100"/>
      <c r="S2767" s="95"/>
      <c r="T2767" s="101"/>
      <c r="U2767" s="9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8"/>
      <c r="Q2768" s="95"/>
      <c r="R2768" s="100"/>
      <c r="S2768" s="95"/>
      <c r="T2768" s="101"/>
      <c r="U2768" s="9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8"/>
      <c r="Q2769" s="95"/>
      <c r="R2769" s="100"/>
      <c r="S2769" s="95"/>
      <c r="T2769" s="101"/>
      <c r="U2769" s="9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8"/>
      <c r="Q2770" s="95"/>
      <c r="R2770" s="100"/>
      <c r="S2770" s="95"/>
      <c r="T2770" s="101"/>
      <c r="U2770" s="9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8"/>
      <c r="Q2771" s="95"/>
      <c r="R2771" s="100"/>
      <c r="S2771" s="95"/>
      <c r="T2771" s="101"/>
      <c r="U2771" s="9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8"/>
      <c r="Q2772" s="95"/>
      <c r="R2772" s="100"/>
      <c r="S2772" s="95"/>
      <c r="T2772" s="101"/>
      <c r="U2772" s="9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8"/>
      <c r="Q2773" s="95"/>
      <c r="R2773" s="100"/>
      <c r="S2773" s="95"/>
      <c r="T2773" s="101"/>
      <c r="U2773" s="9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8"/>
      <c r="Q2774" s="95"/>
      <c r="R2774" s="100"/>
      <c r="S2774" s="95"/>
      <c r="T2774" s="101"/>
      <c r="U2774" s="9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8"/>
      <c r="Q2775" s="95"/>
      <c r="R2775" s="100"/>
      <c r="S2775" s="95"/>
      <c r="T2775" s="101"/>
      <c r="U2775" s="9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8"/>
      <c r="Q2776" s="95"/>
      <c r="R2776" s="100"/>
      <c r="S2776" s="95"/>
      <c r="T2776" s="101"/>
      <c r="U2776" s="9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8"/>
      <c r="Q2777" s="95"/>
      <c r="R2777" s="100"/>
      <c r="S2777" s="95"/>
      <c r="T2777" s="101"/>
      <c r="U2777" s="9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8"/>
      <c r="Q2778" s="95"/>
      <c r="R2778" s="100"/>
      <c r="S2778" s="95"/>
      <c r="T2778" s="101"/>
      <c r="U2778" s="9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8"/>
      <c r="Q2779" s="95"/>
      <c r="R2779" s="100"/>
      <c r="S2779" s="95"/>
      <c r="T2779" s="101"/>
      <c r="U2779" s="9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8"/>
      <c r="Q2780" s="95"/>
      <c r="R2780" s="100"/>
      <c r="S2780" s="95"/>
      <c r="T2780" s="101"/>
      <c r="U2780" s="9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8"/>
      <c r="Q2781" s="95"/>
      <c r="R2781" s="100"/>
      <c r="S2781" s="95"/>
      <c r="T2781" s="101"/>
      <c r="U2781" s="9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8"/>
      <c r="Q2782" s="95"/>
      <c r="R2782" s="100"/>
      <c r="S2782" s="95"/>
      <c r="T2782" s="101"/>
      <c r="U2782" s="9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8"/>
      <c r="Q2783" s="95"/>
      <c r="R2783" s="100"/>
      <c r="S2783" s="95"/>
      <c r="T2783" s="101"/>
      <c r="U2783" s="9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8"/>
      <c r="Q2784" s="95"/>
      <c r="R2784" s="100"/>
      <c r="S2784" s="95"/>
      <c r="T2784" s="101"/>
      <c r="U2784" s="9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8"/>
      <c r="Q2785" s="95"/>
      <c r="R2785" s="100"/>
      <c r="S2785" s="95"/>
      <c r="T2785" s="101"/>
      <c r="U2785" s="9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8"/>
      <c r="Q2786" s="95"/>
      <c r="R2786" s="100"/>
      <c r="S2786" s="95"/>
      <c r="T2786" s="101"/>
      <c r="U2786" s="9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8"/>
      <c r="Q2787" s="95"/>
      <c r="R2787" s="100"/>
      <c r="S2787" s="95"/>
      <c r="T2787" s="101"/>
      <c r="U2787" s="9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8"/>
      <c r="Q2788" s="95"/>
      <c r="R2788" s="100"/>
      <c r="S2788" s="95"/>
      <c r="T2788" s="101"/>
      <c r="U2788" s="9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8"/>
      <c r="Q2789" s="95"/>
      <c r="R2789" s="100"/>
      <c r="S2789" s="95"/>
      <c r="T2789" s="101"/>
      <c r="U2789" s="9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8"/>
      <c r="Q2790" s="95"/>
      <c r="R2790" s="100"/>
      <c r="S2790" s="95"/>
      <c r="T2790" s="101"/>
      <c r="U2790" s="9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8"/>
      <c r="Q2791" s="95"/>
      <c r="R2791" s="100"/>
      <c r="S2791" s="95"/>
      <c r="T2791" s="101"/>
      <c r="U2791" s="9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8"/>
      <c r="Q2792" s="95"/>
      <c r="R2792" s="100"/>
      <c r="S2792" s="95"/>
      <c r="T2792" s="101"/>
      <c r="U2792" s="9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8"/>
      <c r="Q2793" s="95"/>
      <c r="R2793" s="100"/>
      <c r="S2793" s="95"/>
      <c r="T2793" s="101"/>
      <c r="U2793" s="9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8"/>
      <c r="Q2794" s="95"/>
      <c r="R2794" s="100"/>
      <c r="S2794" s="95"/>
      <c r="T2794" s="101"/>
      <c r="U2794" s="9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8"/>
      <c r="Q2795" s="95"/>
      <c r="R2795" s="100"/>
      <c r="S2795" s="95"/>
      <c r="T2795" s="101"/>
      <c r="U2795" s="9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8"/>
      <c r="Q2796" s="95"/>
      <c r="R2796" s="100"/>
      <c r="S2796" s="95"/>
      <c r="T2796" s="101"/>
      <c r="U2796" s="9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8"/>
      <c r="Q2797" s="95"/>
      <c r="R2797" s="100"/>
      <c r="S2797" s="95"/>
      <c r="T2797" s="101"/>
      <c r="U2797" s="9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8"/>
      <c r="Q2798" s="95"/>
      <c r="R2798" s="100"/>
      <c r="S2798" s="95"/>
      <c r="T2798" s="101"/>
      <c r="U2798" s="9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8"/>
      <c r="Q2799" s="95"/>
      <c r="R2799" s="100"/>
      <c r="S2799" s="95"/>
      <c r="T2799" s="101"/>
      <c r="U2799" s="9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8"/>
      <c r="Q2800" s="95"/>
      <c r="R2800" s="100"/>
      <c r="S2800" s="95"/>
      <c r="T2800" s="101"/>
      <c r="U2800" s="9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8"/>
      <c r="Q2801" s="95"/>
      <c r="R2801" s="100"/>
      <c r="S2801" s="95"/>
      <c r="T2801" s="101"/>
      <c r="U2801" s="9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8"/>
      <c r="Q2802" s="95"/>
      <c r="R2802" s="100"/>
      <c r="S2802" s="95"/>
      <c r="T2802" s="101"/>
      <c r="U2802" s="9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8"/>
      <c r="Q2803" s="95"/>
      <c r="R2803" s="100"/>
      <c r="S2803" s="95"/>
      <c r="T2803" s="101"/>
      <c r="U2803" s="9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8"/>
      <c r="Q2804" s="95"/>
      <c r="R2804" s="100"/>
      <c r="S2804" s="95"/>
      <c r="T2804" s="101"/>
      <c r="U2804" s="9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8"/>
      <c r="Q2805" s="95"/>
      <c r="R2805" s="100"/>
      <c r="S2805" s="95"/>
      <c r="T2805" s="101"/>
      <c r="U2805" s="9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8"/>
      <c r="Q2806" s="95"/>
      <c r="R2806" s="100"/>
      <c r="S2806" s="95"/>
      <c r="T2806" s="101"/>
      <c r="U2806" s="9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8"/>
      <c r="Q2807" s="95"/>
      <c r="R2807" s="100"/>
      <c r="S2807" s="95"/>
      <c r="T2807" s="101"/>
      <c r="U2807" s="9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8"/>
      <c r="Q2808" s="95"/>
      <c r="R2808" s="100"/>
      <c r="S2808" s="95"/>
      <c r="T2808" s="101"/>
      <c r="U2808" s="9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8"/>
      <c r="Q2809" s="95"/>
      <c r="R2809" s="100"/>
      <c r="S2809" s="95"/>
      <c r="T2809" s="101"/>
      <c r="U2809" s="9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8"/>
      <c r="Q2810" s="95"/>
      <c r="R2810" s="100"/>
      <c r="S2810" s="95"/>
      <c r="T2810" s="101"/>
      <c r="U2810" s="9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8"/>
      <c r="Q2811" s="95"/>
      <c r="R2811" s="100"/>
      <c r="S2811" s="95"/>
      <c r="T2811" s="101"/>
      <c r="U2811" s="9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8"/>
      <c r="Q2812" s="95"/>
      <c r="R2812" s="100"/>
      <c r="S2812" s="95"/>
      <c r="T2812" s="101"/>
      <c r="U2812" s="9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8"/>
      <c r="Q2813" s="95"/>
      <c r="R2813" s="100"/>
      <c r="S2813" s="95"/>
      <c r="T2813" s="101"/>
      <c r="U2813" s="9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8"/>
      <c r="Q2814" s="95"/>
      <c r="R2814" s="100"/>
      <c r="S2814" s="95"/>
      <c r="T2814" s="101"/>
      <c r="U2814" s="9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8"/>
      <c r="Q2815" s="95"/>
      <c r="R2815" s="100"/>
      <c r="S2815" s="95"/>
      <c r="T2815" s="101"/>
      <c r="U2815" s="9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8"/>
      <c r="Q2816" s="95"/>
      <c r="R2816" s="100"/>
      <c r="S2816" s="95"/>
      <c r="T2816" s="101"/>
      <c r="U2816" s="9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8"/>
      <c r="Q2817" s="95"/>
      <c r="R2817" s="100"/>
      <c r="S2817" s="95"/>
      <c r="T2817" s="101"/>
      <c r="U2817" s="9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8"/>
      <c r="Q2818" s="95"/>
      <c r="R2818" s="100"/>
      <c r="S2818" s="95"/>
      <c r="T2818" s="101"/>
      <c r="U2818" s="9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8"/>
      <c r="Q2819" s="95"/>
      <c r="R2819" s="100"/>
      <c r="S2819" s="95"/>
      <c r="T2819" s="101"/>
      <c r="U2819" s="9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8"/>
      <c r="Q2820" s="95"/>
      <c r="R2820" s="100"/>
      <c r="S2820" s="95"/>
      <c r="T2820" s="101"/>
      <c r="U2820" s="9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8"/>
      <c r="Q2821" s="95"/>
      <c r="R2821" s="100"/>
      <c r="S2821" s="95"/>
      <c r="T2821" s="101"/>
      <c r="U2821" s="9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8"/>
      <c r="Q2822" s="95"/>
      <c r="R2822" s="100"/>
      <c r="S2822" s="95"/>
      <c r="T2822" s="101"/>
      <c r="U2822" s="9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8"/>
      <c r="Q2823" s="95"/>
      <c r="R2823" s="100"/>
      <c r="S2823" s="95"/>
      <c r="T2823" s="101"/>
      <c r="U2823" s="9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8"/>
      <c r="Q2824" s="95"/>
      <c r="R2824" s="100"/>
      <c r="S2824" s="95"/>
      <c r="T2824" s="101"/>
      <c r="U2824" s="9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8"/>
      <c r="Q2825" s="95"/>
      <c r="R2825" s="100"/>
      <c r="S2825" s="95"/>
      <c r="T2825" s="101"/>
      <c r="U2825" s="9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8"/>
      <c r="Q2826" s="95"/>
      <c r="R2826" s="100"/>
      <c r="S2826" s="95"/>
      <c r="T2826" s="101"/>
      <c r="U2826" s="9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8"/>
      <c r="Q2827" s="95"/>
      <c r="R2827" s="100"/>
      <c r="S2827" s="95"/>
      <c r="T2827" s="101"/>
      <c r="U2827" s="9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8"/>
      <c r="Q2828" s="95"/>
      <c r="R2828" s="100"/>
      <c r="S2828" s="95"/>
      <c r="T2828" s="101"/>
      <c r="U2828" s="9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8"/>
      <c r="Q2829" s="95"/>
      <c r="R2829" s="100"/>
      <c r="S2829" s="95"/>
      <c r="T2829" s="101"/>
      <c r="U2829" s="9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8"/>
      <c r="Q2830" s="95"/>
      <c r="R2830" s="100"/>
      <c r="S2830" s="95"/>
      <c r="T2830" s="101"/>
      <c r="U2830" s="9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8"/>
      <c r="Q2831" s="95"/>
      <c r="R2831" s="100"/>
      <c r="S2831" s="95"/>
      <c r="T2831" s="101"/>
      <c r="U2831" s="9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8"/>
      <c r="Q2832" s="95"/>
      <c r="R2832" s="100"/>
      <c r="S2832" s="95"/>
      <c r="T2832" s="101"/>
      <c r="U2832" s="9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8"/>
      <c r="Q2833" s="95"/>
      <c r="R2833" s="100"/>
      <c r="S2833" s="95"/>
      <c r="T2833" s="101"/>
      <c r="U2833" s="9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8"/>
      <c r="Q2834" s="95"/>
      <c r="R2834" s="100"/>
      <c r="S2834" s="95"/>
      <c r="T2834" s="101"/>
      <c r="U2834" s="9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8"/>
      <c r="Q2835" s="95"/>
      <c r="R2835" s="100"/>
      <c r="S2835" s="95"/>
      <c r="T2835" s="101"/>
      <c r="U2835" s="9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8"/>
      <c r="Q2836" s="95"/>
      <c r="R2836" s="100"/>
      <c r="S2836" s="95"/>
      <c r="T2836" s="101"/>
      <c r="U2836" s="9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8"/>
      <c r="Q2837" s="95"/>
      <c r="R2837" s="100"/>
      <c r="S2837" s="95"/>
      <c r="T2837" s="101"/>
      <c r="U2837" s="9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8"/>
      <c r="Q2838" s="95"/>
      <c r="R2838" s="100"/>
      <c r="S2838" s="95"/>
      <c r="T2838" s="101"/>
      <c r="U2838" s="9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8"/>
      <c r="Q2839" s="95"/>
      <c r="R2839" s="100"/>
      <c r="S2839" s="95"/>
      <c r="T2839" s="101"/>
      <c r="U2839" s="9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8"/>
      <c r="Q2840" s="95"/>
      <c r="R2840" s="100"/>
      <c r="S2840" s="95"/>
      <c r="T2840" s="101"/>
      <c r="U2840" s="9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8"/>
      <c r="Q2841" s="95"/>
      <c r="R2841" s="100"/>
      <c r="S2841" s="95"/>
      <c r="T2841" s="101"/>
      <c r="U2841" s="9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8"/>
      <c r="Q2842" s="95"/>
      <c r="R2842" s="100"/>
      <c r="S2842" s="95"/>
      <c r="T2842" s="101"/>
      <c r="U2842" s="9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8"/>
      <c r="Q2843" s="95"/>
      <c r="R2843" s="100"/>
      <c r="S2843" s="95"/>
      <c r="T2843" s="101"/>
      <c r="U2843" s="9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8"/>
      <c r="Q2844" s="95"/>
      <c r="R2844" s="100"/>
      <c r="S2844" s="95"/>
      <c r="T2844" s="101"/>
      <c r="U2844" s="9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8"/>
      <c r="Q2845" s="95"/>
      <c r="R2845" s="100"/>
      <c r="S2845" s="95"/>
      <c r="T2845" s="101"/>
      <c r="U2845" s="9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8"/>
      <c r="Q2846" s="95"/>
      <c r="R2846" s="100"/>
      <c r="S2846" s="95"/>
      <c r="T2846" s="101"/>
      <c r="U2846" s="9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8"/>
      <c r="Q2847" s="95"/>
      <c r="R2847" s="100"/>
      <c r="S2847" s="95"/>
      <c r="T2847" s="101"/>
      <c r="U2847" s="9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8"/>
      <c r="Q2848" s="95"/>
      <c r="R2848" s="100"/>
      <c r="S2848" s="95"/>
      <c r="T2848" s="101"/>
      <c r="U2848" s="9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8"/>
      <c r="Q2849" s="95"/>
      <c r="R2849" s="100"/>
      <c r="S2849" s="95"/>
      <c r="T2849" s="101"/>
      <c r="U2849" s="9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8"/>
      <c r="Q2850" s="95"/>
      <c r="R2850" s="100"/>
      <c r="S2850" s="95"/>
      <c r="T2850" s="101"/>
      <c r="U2850" s="9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8"/>
      <c r="Q2851" s="95"/>
      <c r="R2851" s="100"/>
      <c r="S2851" s="95"/>
      <c r="T2851" s="101"/>
      <c r="U2851" s="9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8"/>
      <c r="Q2852" s="95"/>
      <c r="R2852" s="100"/>
      <c r="S2852" s="95"/>
      <c r="T2852" s="101"/>
      <c r="U2852" s="9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8"/>
      <c r="Q2853" s="95"/>
      <c r="R2853" s="100"/>
      <c r="S2853" s="95"/>
      <c r="T2853" s="101"/>
      <c r="U2853" s="9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8"/>
      <c r="Q2854" s="95"/>
      <c r="R2854" s="100"/>
      <c r="S2854" s="95"/>
      <c r="T2854" s="101"/>
      <c r="U2854" s="9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8"/>
      <c r="Q2855" s="95"/>
      <c r="R2855" s="100"/>
      <c r="S2855" s="95"/>
      <c r="T2855" s="101"/>
      <c r="U2855" s="9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8"/>
      <c r="Q2856" s="95"/>
      <c r="R2856" s="100"/>
      <c r="S2856" s="95"/>
      <c r="T2856" s="101"/>
      <c r="U2856" s="9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8"/>
      <c r="Q2857" s="95"/>
      <c r="R2857" s="100"/>
      <c r="S2857" s="95"/>
      <c r="T2857" s="101"/>
      <c r="U2857" s="9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8"/>
      <c r="Q2858" s="95"/>
      <c r="R2858" s="100"/>
      <c r="S2858" s="95"/>
      <c r="T2858" s="101"/>
      <c r="U2858" s="9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8"/>
      <c r="Q2859" s="95"/>
      <c r="R2859" s="100"/>
      <c r="S2859" s="95"/>
      <c r="T2859" s="101"/>
      <c r="U2859" s="9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8"/>
      <c r="Q2860" s="95"/>
      <c r="R2860" s="100"/>
      <c r="S2860" s="95"/>
      <c r="T2860" s="101"/>
      <c r="U2860" s="9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8"/>
      <c r="Q2861" s="95"/>
      <c r="R2861" s="100"/>
      <c r="S2861" s="95"/>
      <c r="T2861" s="101"/>
      <c r="U2861" s="9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8"/>
      <c r="Q2862" s="95"/>
      <c r="R2862" s="100"/>
      <c r="S2862" s="95"/>
      <c r="T2862" s="101"/>
      <c r="U2862" s="9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8"/>
      <c r="Q2863" s="95"/>
      <c r="R2863" s="100"/>
      <c r="S2863" s="95"/>
      <c r="T2863" s="101"/>
      <c r="U2863" s="9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8"/>
      <c r="Q2864" s="95"/>
      <c r="R2864" s="100"/>
      <c r="S2864" s="95"/>
      <c r="T2864" s="101"/>
      <c r="U2864" s="9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8"/>
      <c r="Q2865" s="95"/>
      <c r="R2865" s="100"/>
      <c r="S2865" s="95"/>
      <c r="T2865" s="101"/>
      <c r="U2865" s="9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8"/>
      <c r="Q2866" s="95"/>
      <c r="R2866" s="100"/>
      <c r="S2866" s="95"/>
      <c r="T2866" s="101"/>
      <c r="U2866" s="9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8"/>
      <c r="Q2867" s="95"/>
      <c r="R2867" s="100"/>
      <c r="S2867" s="95"/>
      <c r="T2867" s="101"/>
      <c r="U2867" s="9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8"/>
      <c r="Q2868" s="95"/>
      <c r="R2868" s="100"/>
      <c r="S2868" s="95"/>
      <c r="T2868" s="101"/>
      <c r="U2868" s="9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8"/>
      <c r="Q2869" s="95"/>
      <c r="R2869" s="100"/>
      <c r="S2869" s="95"/>
      <c r="T2869" s="101"/>
      <c r="U2869" s="9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8"/>
      <c r="Q2870" s="95"/>
      <c r="R2870" s="100"/>
      <c r="S2870" s="95"/>
      <c r="T2870" s="101"/>
      <c r="U2870" s="9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8"/>
      <c r="Q2871" s="95"/>
      <c r="R2871" s="100"/>
      <c r="S2871" s="95"/>
      <c r="T2871" s="101"/>
      <c r="U2871" s="9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8"/>
      <c r="Q2872" s="95"/>
      <c r="R2872" s="100"/>
      <c r="S2872" s="95"/>
      <c r="T2872" s="101"/>
      <c r="U2872" s="9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8"/>
      <c r="Q2873" s="95"/>
      <c r="R2873" s="100"/>
      <c r="S2873" s="95"/>
      <c r="T2873" s="101"/>
      <c r="U2873" s="9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8"/>
      <c r="Q2874" s="95"/>
      <c r="R2874" s="100"/>
      <c r="S2874" s="95"/>
      <c r="T2874" s="101"/>
      <c r="U2874" s="9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8"/>
      <c r="Q2875" s="95"/>
      <c r="R2875" s="100"/>
      <c r="S2875" s="95"/>
      <c r="T2875" s="101"/>
      <c r="U2875" s="9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8"/>
      <c r="Q2876" s="95"/>
      <c r="R2876" s="100"/>
      <c r="S2876" s="95"/>
      <c r="T2876" s="101"/>
      <c r="U2876" s="9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8"/>
      <c r="Q2877" s="95"/>
      <c r="R2877" s="100"/>
      <c r="S2877" s="95"/>
      <c r="T2877" s="101"/>
      <c r="U2877" s="9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8"/>
      <c r="Q2878" s="95"/>
      <c r="R2878" s="100"/>
      <c r="S2878" s="95"/>
      <c r="T2878" s="101"/>
      <c r="U2878" s="9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8"/>
      <c r="Q2879" s="95"/>
      <c r="R2879" s="100"/>
      <c r="S2879" s="95"/>
      <c r="T2879" s="101"/>
      <c r="U2879" s="9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8"/>
      <c r="Q2880" s="95"/>
      <c r="R2880" s="100"/>
      <c r="S2880" s="95"/>
      <c r="T2880" s="101"/>
      <c r="U2880" s="9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8"/>
      <c r="Q2881" s="95"/>
      <c r="R2881" s="100"/>
      <c r="S2881" s="95"/>
      <c r="T2881" s="101"/>
      <c r="U2881" s="9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8"/>
      <c r="Q2882" s="95"/>
      <c r="R2882" s="100"/>
      <c r="S2882" s="95"/>
      <c r="T2882" s="101"/>
      <c r="U2882" s="9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8"/>
      <c r="Q2883" s="95"/>
      <c r="R2883" s="100"/>
      <c r="S2883" s="95"/>
      <c r="T2883" s="101"/>
      <c r="U2883" s="9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8"/>
      <c r="Q2884" s="95"/>
      <c r="R2884" s="100"/>
      <c r="S2884" s="95"/>
      <c r="T2884" s="101"/>
      <c r="U2884" s="9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8"/>
      <c r="Q2885" s="95"/>
      <c r="R2885" s="100"/>
      <c r="S2885" s="95"/>
      <c r="T2885" s="101"/>
      <c r="U2885" s="9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8"/>
      <c r="Q2886" s="95"/>
      <c r="R2886" s="100"/>
      <c r="S2886" s="95"/>
      <c r="T2886" s="101"/>
      <c r="U2886" s="9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8"/>
      <c r="Q2887" s="95"/>
      <c r="R2887" s="100"/>
      <c r="S2887" s="95"/>
      <c r="T2887" s="101"/>
      <c r="U2887" s="9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8"/>
      <c r="Q2888" s="95"/>
      <c r="R2888" s="100"/>
      <c r="S2888" s="95"/>
      <c r="T2888" s="101"/>
      <c r="U2888" s="9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8"/>
      <c r="Q2889" s="95"/>
      <c r="R2889" s="100"/>
      <c r="S2889" s="95"/>
      <c r="T2889" s="101"/>
      <c r="U2889" s="9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8"/>
      <c r="Q2890" s="95"/>
      <c r="R2890" s="100"/>
      <c r="S2890" s="95"/>
      <c r="T2890" s="101"/>
      <c r="U2890" s="9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8"/>
      <c r="Q2891" s="95"/>
      <c r="R2891" s="100"/>
      <c r="S2891" s="95"/>
      <c r="T2891" s="101"/>
      <c r="U2891" s="9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8"/>
      <c r="Q2892" s="95"/>
      <c r="R2892" s="100"/>
      <c r="S2892" s="95"/>
      <c r="T2892" s="101"/>
      <c r="U2892" s="9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8"/>
      <c r="Q2893" s="95"/>
      <c r="R2893" s="100"/>
      <c r="S2893" s="95"/>
      <c r="T2893" s="101"/>
      <c r="U2893" s="9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8"/>
      <c r="Q2894" s="95"/>
      <c r="R2894" s="100"/>
      <c r="S2894" s="95"/>
      <c r="T2894" s="101"/>
      <c r="U2894" s="9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8"/>
      <c r="Q2895" s="95"/>
      <c r="R2895" s="100"/>
      <c r="S2895" s="95"/>
      <c r="T2895" s="101"/>
      <c r="U2895" s="9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8"/>
      <c r="Q2896" s="95"/>
      <c r="R2896" s="100"/>
      <c r="S2896" s="95"/>
      <c r="T2896" s="101"/>
      <c r="U2896" s="9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8"/>
      <c r="Q2897" s="95"/>
      <c r="R2897" s="100"/>
      <c r="S2897" s="95"/>
      <c r="T2897" s="101"/>
      <c r="U2897" s="9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8"/>
      <c r="Q2898" s="95"/>
      <c r="R2898" s="100"/>
      <c r="S2898" s="95"/>
      <c r="T2898" s="101"/>
      <c r="U2898" s="9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8"/>
      <c r="Q2899" s="95"/>
      <c r="R2899" s="100"/>
      <c r="S2899" s="95"/>
      <c r="T2899" s="101"/>
      <c r="U2899" s="9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8"/>
      <c r="Q2900" s="95"/>
      <c r="R2900" s="100"/>
      <c r="S2900" s="95"/>
      <c r="T2900" s="101"/>
      <c r="U2900" s="9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8"/>
      <c r="Q2901" s="95"/>
      <c r="R2901" s="100"/>
      <c r="S2901" s="95"/>
      <c r="T2901" s="101"/>
      <c r="U2901" s="9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8"/>
      <c r="Q2902" s="95"/>
      <c r="R2902" s="100"/>
      <c r="S2902" s="95"/>
      <c r="T2902" s="101"/>
      <c r="U2902" s="9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8"/>
      <c r="Q2903" s="95"/>
      <c r="R2903" s="100"/>
      <c r="S2903" s="95"/>
      <c r="T2903" s="101"/>
      <c r="U2903" s="9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8"/>
      <c r="Q2904" s="95"/>
      <c r="R2904" s="100"/>
      <c r="S2904" s="95"/>
      <c r="T2904" s="101"/>
      <c r="U2904" s="9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8"/>
      <c r="Q2905" s="95"/>
      <c r="R2905" s="100"/>
      <c r="S2905" s="95"/>
      <c r="T2905" s="101"/>
      <c r="U2905" s="9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8"/>
      <c r="Q2906" s="95"/>
      <c r="R2906" s="100"/>
      <c r="S2906" s="95"/>
      <c r="T2906" s="101"/>
      <c r="U2906" s="9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8"/>
      <c r="Q2907" s="95"/>
      <c r="R2907" s="100"/>
      <c r="S2907" s="95"/>
      <c r="T2907" s="101"/>
      <c r="U2907" s="9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8"/>
      <c r="Q2908" s="95"/>
      <c r="R2908" s="100"/>
      <c r="S2908" s="95"/>
      <c r="T2908" s="101"/>
      <c r="U2908" s="9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8"/>
      <c r="Q2909" s="95"/>
      <c r="R2909" s="100"/>
      <c r="S2909" s="95"/>
      <c r="T2909" s="101"/>
      <c r="U2909" s="9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8"/>
      <c r="Q2910" s="95"/>
      <c r="R2910" s="100"/>
      <c r="S2910" s="95"/>
      <c r="T2910" s="101"/>
      <c r="U2910" s="9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8"/>
      <c r="Q2911" s="95"/>
      <c r="R2911" s="100"/>
      <c r="S2911" s="95"/>
      <c r="T2911" s="101"/>
      <c r="U2911" s="9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8"/>
      <c r="Q2912" s="95"/>
      <c r="R2912" s="100"/>
      <c r="S2912" s="95"/>
      <c r="T2912" s="101"/>
      <c r="U2912" s="9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8"/>
      <c r="Q2913" s="95"/>
      <c r="R2913" s="100"/>
      <c r="S2913" s="95"/>
      <c r="T2913" s="101"/>
      <c r="U2913" s="9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8"/>
      <c r="Q2914" s="95"/>
      <c r="R2914" s="100"/>
      <c r="S2914" s="95"/>
      <c r="T2914" s="101"/>
      <c r="U2914" s="9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8"/>
      <c r="Q2915" s="95"/>
      <c r="R2915" s="100"/>
      <c r="S2915" s="95"/>
      <c r="T2915" s="101"/>
      <c r="U2915" s="9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8"/>
      <c r="Q2916" s="95"/>
      <c r="R2916" s="100"/>
      <c r="S2916" s="95"/>
      <c r="T2916" s="101"/>
      <c r="U2916" s="9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8"/>
      <c r="Q2917" s="95"/>
      <c r="R2917" s="100"/>
      <c r="S2917" s="95"/>
      <c r="T2917" s="101"/>
      <c r="U2917" s="9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8"/>
      <c r="Q2918" s="95"/>
      <c r="R2918" s="100"/>
      <c r="S2918" s="95"/>
      <c r="T2918" s="101"/>
      <c r="U2918" s="9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8"/>
      <c r="Q2919" s="95"/>
      <c r="R2919" s="100"/>
      <c r="S2919" s="95"/>
      <c r="T2919" s="101"/>
      <c r="U2919" s="9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8"/>
      <c r="Q2920" s="95"/>
      <c r="R2920" s="100"/>
      <c r="S2920" s="95"/>
      <c r="T2920" s="101"/>
      <c r="U2920" s="9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8"/>
      <c r="Q2921" s="95"/>
      <c r="R2921" s="100"/>
      <c r="S2921" s="95"/>
      <c r="T2921" s="101"/>
      <c r="U2921" s="9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8"/>
      <c r="Q2922" s="95"/>
      <c r="R2922" s="100"/>
      <c r="S2922" s="95"/>
      <c r="T2922" s="101"/>
      <c r="U2922" s="9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8"/>
      <c r="Q2923" s="95"/>
      <c r="R2923" s="100"/>
      <c r="S2923" s="95"/>
      <c r="T2923" s="101"/>
      <c r="U2923" s="9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8"/>
      <c r="Q2924" s="95"/>
      <c r="R2924" s="100"/>
      <c r="S2924" s="95"/>
      <c r="T2924" s="101"/>
      <c r="U2924" s="9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8"/>
      <c r="Q2925" s="95"/>
      <c r="R2925" s="100"/>
      <c r="S2925" s="95"/>
      <c r="T2925" s="101"/>
      <c r="U2925" s="9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8"/>
      <c r="Q2926" s="95"/>
      <c r="R2926" s="100"/>
      <c r="S2926" s="95"/>
      <c r="T2926" s="101"/>
      <c r="U2926" s="9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8"/>
      <c r="Q2927" s="95"/>
      <c r="R2927" s="100"/>
      <c r="S2927" s="95"/>
      <c r="T2927" s="101"/>
      <c r="U2927" s="9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8"/>
      <c r="Q2928" s="95"/>
      <c r="R2928" s="100"/>
      <c r="S2928" s="95"/>
      <c r="T2928" s="101"/>
      <c r="U2928" s="9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8"/>
      <c r="Q2929" s="95"/>
      <c r="R2929" s="100"/>
      <c r="S2929" s="95"/>
      <c r="T2929" s="101"/>
      <c r="U2929" s="9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8"/>
      <c r="Q2930" s="95"/>
      <c r="R2930" s="100"/>
      <c r="S2930" s="95"/>
      <c r="T2930" s="101"/>
      <c r="U2930" s="9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8"/>
      <c r="Q2931" s="95"/>
      <c r="R2931" s="100"/>
      <c r="S2931" s="95"/>
      <c r="T2931" s="101"/>
      <c r="U2931" s="9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8"/>
      <c r="Q2932" s="95"/>
      <c r="R2932" s="100"/>
      <c r="S2932" s="95"/>
      <c r="T2932" s="101"/>
      <c r="U2932" s="9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8"/>
      <c r="Q2933" s="95"/>
      <c r="R2933" s="100"/>
      <c r="S2933" s="95"/>
      <c r="T2933" s="101"/>
      <c r="U2933" s="9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09"/>
      <c r="Q2934" s="106"/>
      <c r="R2934" s="111"/>
      <c r="S2934" s="106"/>
      <c r="T2934" s="112"/>
      <c r="U2934" s="10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3" priority="6">
      <formula>$P1799&gt;0</formula>
    </cfRule>
  </conditionalFormatting>
  <conditionalFormatting sqref="E1799:E2612">
    <cfRule type="expression" dxfId="2" priority="5">
      <formula>$M1799&gt;0</formula>
    </cfRule>
  </conditionalFormatting>
  <conditionalFormatting sqref="A984:A2613">
    <cfRule type="expression" dxfId="1" priority="3">
      <formula>$P984&gt;0</formula>
    </cfRule>
  </conditionalFormatting>
  <conditionalFormatting sqref="A12:U983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2025-04-29T11:08:04Z</dcterms:modified>
</cp:coreProperties>
</file>